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Allan\Desktop\Elections Website\Other Stuff\European Election\"/>
    </mc:Choice>
  </mc:AlternateContent>
  <xr:revisionPtr revIDLastSave="0" documentId="13_ncr:1_{1D9035A5-102C-4A19-8FA0-DB3469A49D63}" xr6:coauthVersionLast="43" xr6:coauthVersionMax="43" xr10:uidLastSave="{00000000-0000-0000-0000-000000000000}"/>
  <bookViews>
    <workbookView xWindow="0" yWindow="0" windowWidth="23040" windowHeight="12360" xr2:uid="{78F87426-1C49-4E39-874B-A03B0AAB4A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5" i="1" l="1"/>
  <c r="BF5" i="1"/>
  <c r="BG5" i="1"/>
  <c r="BH5" i="1"/>
  <c r="BE6" i="1"/>
  <c r="BF6" i="1"/>
  <c r="BG6" i="1"/>
  <c r="BH6" i="1"/>
  <c r="BE7" i="1"/>
  <c r="BF7" i="1"/>
  <c r="BG7" i="1"/>
  <c r="BH7" i="1"/>
  <c r="BE8" i="1"/>
  <c r="BF8" i="1"/>
  <c r="BG8" i="1"/>
  <c r="BH8" i="1"/>
  <c r="BE9" i="1"/>
  <c r="BF9" i="1"/>
  <c r="BG9" i="1"/>
  <c r="BH9" i="1"/>
  <c r="BE10" i="1"/>
  <c r="BF10" i="1"/>
  <c r="BG10" i="1"/>
  <c r="BH10" i="1"/>
  <c r="BE11" i="1"/>
  <c r="BF11" i="1"/>
  <c r="BG11" i="1"/>
  <c r="BH11" i="1"/>
  <c r="BE12" i="1"/>
  <c r="BF12" i="1"/>
  <c r="BG12" i="1"/>
  <c r="BH12" i="1"/>
  <c r="BE13" i="1"/>
  <c r="BF13" i="1"/>
  <c r="BG13" i="1"/>
  <c r="BH13" i="1"/>
  <c r="BE14" i="1"/>
  <c r="BF14" i="1"/>
  <c r="BG14" i="1"/>
  <c r="BH14" i="1"/>
  <c r="BE15" i="1"/>
  <c r="BF15" i="1"/>
  <c r="BG15" i="1"/>
  <c r="BH15" i="1"/>
  <c r="BE16" i="1"/>
  <c r="BF16" i="1"/>
  <c r="BG16" i="1"/>
  <c r="BH16" i="1"/>
  <c r="BE17" i="1"/>
  <c r="BF17" i="1"/>
  <c r="BG17" i="1"/>
  <c r="BH17" i="1"/>
  <c r="BE18" i="1"/>
  <c r="BF18" i="1"/>
  <c r="BG18" i="1"/>
  <c r="BH18" i="1"/>
  <c r="BE19" i="1"/>
  <c r="BF19" i="1"/>
  <c r="BG19" i="1"/>
  <c r="BH19" i="1"/>
  <c r="BE20" i="1"/>
  <c r="BF20" i="1"/>
  <c r="BG20" i="1"/>
  <c r="BH20" i="1"/>
  <c r="BE21" i="1"/>
  <c r="BF21" i="1"/>
  <c r="BG21" i="1"/>
  <c r="BH21" i="1"/>
  <c r="BE22" i="1"/>
  <c r="BF22" i="1"/>
  <c r="BG22" i="1"/>
  <c r="BH22" i="1"/>
  <c r="BE23" i="1"/>
  <c r="BF23" i="1"/>
  <c r="BG23" i="1"/>
  <c r="BH23" i="1"/>
  <c r="BE24" i="1"/>
  <c r="BF24" i="1"/>
  <c r="BG24" i="1"/>
  <c r="BH24" i="1"/>
  <c r="BE25" i="1"/>
  <c r="BF25" i="1"/>
  <c r="BG25" i="1"/>
  <c r="BH25" i="1"/>
  <c r="BE26" i="1"/>
  <c r="BF26" i="1"/>
  <c r="BG26" i="1"/>
  <c r="BH26" i="1"/>
  <c r="BE27" i="1"/>
  <c r="BF27" i="1"/>
  <c r="BG27" i="1"/>
  <c r="BH27" i="1"/>
  <c r="BE28" i="1"/>
  <c r="BF28" i="1"/>
  <c r="BG28" i="1"/>
  <c r="BH28" i="1"/>
  <c r="BE29" i="1"/>
  <c r="BF29" i="1"/>
  <c r="BG29" i="1"/>
  <c r="BH29" i="1"/>
  <c r="BE30" i="1"/>
  <c r="BF30" i="1"/>
  <c r="BG30" i="1"/>
  <c r="BH30" i="1"/>
  <c r="BE31" i="1"/>
  <c r="BF31" i="1"/>
  <c r="BG31" i="1"/>
  <c r="BH31" i="1"/>
  <c r="BE32" i="1"/>
  <c r="BF32" i="1"/>
  <c r="BG32" i="1"/>
  <c r="BH32" i="1"/>
  <c r="BE33" i="1"/>
  <c r="BF33" i="1"/>
  <c r="BG33" i="1"/>
  <c r="BH33" i="1"/>
  <c r="BE34" i="1"/>
  <c r="BF34" i="1"/>
  <c r="BG34" i="1"/>
  <c r="BH34" i="1"/>
  <c r="BE35" i="1"/>
  <c r="BF35" i="1"/>
  <c r="BG35" i="1"/>
  <c r="BH35" i="1"/>
  <c r="BF4" i="1"/>
  <c r="BG4" i="1"/>
  <c r="BH4" i="1"/>
  <c r="BH36" i="1"/>
  <c r="BG36" i="1"/>
  <c r="BF36" i="1"/>
  <c r="AT36" i="1"/>
  <c r="AS36" i="1"/>
  <c r="AR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L23" i="1" l="1"/>
  <c r="L11" i="1" l="1"/>
  <c r="L12" i="1"/>
  <c r="L13" i="1"/>
  <c r="L14" i="1"/>
  <c r="L15" i="1"/>
  <c r="AQ36" i="1" l="1"/>
  <c r="AP36" i="1"/>
  <c r="AO36" i="1"/>
  <c r="AN36" i="1"/>
  <c r="AM36" i="1"/>
  <c r="AL36" i="1"/>
  <c r="AK36" i="1"/>
  <c r="AJ36" i="1"/>
  <c r="AI36" i="1"/>
  <c r="AH36" i="1"/>
  <c r="BC14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0" i="1"/>
  <c r="L9" i="1"/>
  <c r="L8" i="1"/>
  <c r="L7" i="1"/>
  <c r="L6" i="1"/>
  <c r="L5" i="1"/>
  <c r="L4" i="1"/>
  <c r="Q4" i="1" s="1"/>
  <c r="K36" i="1"/>
  <c r="J36" i="1"/>
  <c r="I36" i="1"/>
  <c r="H36" i="1"/>
  <c r="G36" i="1"/>
  <c r="F36" i="1"/>
  <c r="E36" i="1"/>
  <c r="D36" i="1"/>
  <c r="C36" i="1"/>
  <c r="B36" i="1"/>
  <c r="BD8" i="1" l="1"/>
  <c r="BD5" i="1"/>
  <c r="BC12" i="1"/>
  <c r="BC16" i="1"/>
  <c r="BC20" i="1"/>
  <c r="BC25" i="1"/>
  <c r="BC33" i="1"/>
  <c r="BI7" i="1"/>
  <c r="BC4" i="1"/>
  <c r="BD6" i="1"/>
  <c r="BC10" i="1"/>
  <c r="BC18" i="1"/>
  <c r="BC22" i="1"/>
  <c r="BC27" i="1"/>
  <c r="BC31" i="1"/>
  <c r="BC35" i="1"/>
  <c r="BC29" i="1"/>
  <c r="BE4" i="1"/>
  <c r="M17" i="1"/>
  <c r="U34" i="1"/>
  <c r="R10" i="1"/>
  <c r="V11" i="1"/>
  <c r="U19" i="1"/>
  <c r="M32" i="1"/>
  <c r="T9" i="1"/>
  <c r="S13" i="1"/>
  <c r="M21" i="1"/>
  <c r="Q26" i="1"/>
  <c r="O6" i="1"/>
  <c r="Q18" i="1"/>
  <c r="S22" i="1"/>
  <c r="U35" i="1"/>
  <c r="N8" i="1"/>
  <c r="R12" i="1"/>
  <c r="O20" i="1"/>
  <c r="O25" i="1"/>
  <c r="O29" i="1"/>
  <c r="O33" i="1"/>
  <c r="AW4" i="1"/>
  <c r="S17" i="1"/>
  <c r="S21" i="1"/>
  <c r="R9" i="1"/>
  <c r="Q33" i="1"/>
  <c r="R6" i="1"/>
  <c r="BB5" i="1"/>
  <c r="Q13" i="1"/>
  <c r="U29" i="1"/>
  <c r="AW5" i="1"/>
  <c r="BA4" i="1"/>
  <c r="AX5" i="1"/>
  <c r="BI5" i="1"/>
  <c r="AZ4" i="1"/>
  <c r="AB4" i="1" s="1"/>
  <c r="S10" i="1"/>
  <c r="AV4" i="1"/>
  <c r="BD4" i="1"/>
  <c r="BA5" i="1"/>
  <c r="U25" i="1"/>
  <c r="O14" i="1"/>
  <c r="V14" i="1"/>
  <c r="R14" i="1"/>
  <c r="R22" i="1"/>
  <c r="W22" i="1"/>
  <c r="R30" i="1"/>
  <c r="S30" i="1"/>
  <c r="P34" i="1"/>
  <c r="T34" i="1"/>
  <c r="S6" i="1"/>
  <c r="W10" i="1"/>
  <c r="T18" i="1"/>
  <c r="V30" i="1"/>
  <c r="T26" i="1"/>
  <c r="U26" i="1"/>
  <c r="W33" i="1"/>
  <c r="U17" i="1"/>
  <c r="W29" i="1"/>
  <c r="W6" i="1"/>
  <c r="N14" i="1"/>
  <c r="W14" i="1"/>
  <c r="P18" i="1"/>
  <c r="O22" i="1"/>
  <c r="M25" i="1"/>
  <c r="M26" i="1"/>
  <c r="M29" i="1"/>
  <c r="N30" i="1"/>
  <c r="M34" i="1"/>
  <c r="AX4" i="1"/>
  <c r="BB4" i="1"/>
  <c r="BI4" i="1"/>
  <c r="AY5" i="1"/>
  <c r="BC5" i="1"/>
  <c r="U21" i="1"/>
  <c r="W25" i="1"/>
  <c r="O10" i="1"/>
  <c r="AY4" i="1"/>
  <c r="AV5" i="1"/>
  <c r="AZ5" i="1"/>
  <c r="AV35" i="1"/>
  <c r="AZ35" i="1"/>
  <c r="BD35" i="1"/>
  <c r="AF35" i="1" s="1"/>
  <c r="AW35" i="1"/>
  <c r="BA35" i="1"/>
  <c r="AX35" i="1"/>
  <c r="BB35" i="1"/>
  <c r="BI35" i="1"/>
  <c r="AY35" i="1"/>
  <c r="BA34" i="1"/>
  <c r="AW34" i="1"/>
  <c r="AY34" i="1"/>
  <c r="AX34" i="1"/>
  <c r="BB34" i="1"/>
  <c r="BI34" i="1"/>
  <c r="BC34" i="1"/>
  <c r="AV34" i="1"/>
  <c r="AZ34" i="1"/>
  <c r="BD34" i="1"/>
  <c r="BA33" i="1"/>
  <c r="AV33" i="1"/>
  <c r="BD33" i="1"/>
  <c r="AW33" i="1"/>
  <c r="AZ33" i="1"/>
  <c r="AX33" i="1"/>
  <c r="BB33" i="1"/>
  <c r="BI33" i="1"/>
  <c r="AY33" i="1"/>
  <c r="AX32" i="1"/>
  <c r="BB32" i="1"/>
  <c r="BI32" i="1"/>
  <c r="AY32" i="1"/>
  <c r="BC32" i="1"/>
  <c r="AV32" i="1"/>
  <c r="AZ32" i="1"/>
  <c r="BD32" i="1"/>
  <c r="AW32" i="1"/>
  <c r="BA32" i="1"/>
  <c r="AV31" i="1"/>
  <c r="AZ31" i="1"/>
  <c r="BD31" i="1"/>
  <c r="AW31" i="1"/>
  <c r="BA31" i="1"/>
  <c r="AX31" i="1"/>
  <c r="BB31" i="1"/>
  <c r="BI31" i="1"/>
  <c r="AY31" i="1"/>
  <c r="AX30" i="1"/>
  <c r="BB30" i="1"/>
  <c r="BI30" i="1"/>
  <c r="AY30" i="1"/>
  <c r="BC30" i="1"/>
  <c r="AV30" i="1"/>
  <c r="AZ30" i="1"/>
  <c r="BD30" i="1"/>
  <c r="AW30" i="1"/>
  <c r="BA30" i="1"/>
  <c r="AV29" i="1"/>
  <c r="AZ29" i="1"/>
  <c r="BD29" i="1"/>
  <c r="AW29" i="1"/>
  <c r="BA29" i="1"/>
  <c r="AX29" i="1"/>
  <c r="BB29" i="1"/>
  <c r="BI29" i="1"/>
  <c r="AY29" i="1"/>
  <c r="AX28" i="1"/>
  <c r="BB28" i="1"/>
  <c r="BI28" i="1"/>
  <c r="AY28" i="1"/>
  <c r="BC28" i="1"/>
  <c r="AV28" i="1"/>
  <c r="AZ28" i="1"/>
  <c r="BD28" i="1"/>
  <c r="AW28" i="1"/>
  <c r="BA28" i="1"/>
  <c r="AV27" i="1"/>
  <c r="AZ27" i="1"/>
  <c r="BD27" i="1"/>
  <c r="AW27" i="1"/>
  <c r="BA27" i="1"/>
  <c r="AX27" i="1"/>
  <c r="BB27" i="1"/>
  <c r="BI27" i="1"/>
  <c r="AY27" i="1"/>
  <c r="AW26" i="1"/>
  <c r="BA26" i="1"/>
  <c r="AX26" i="1"/>
  <c r="BB26" i="1"/>
  <c r="BI26" i="1"/>
  <c r="AY26" i="1"/>
  <c r="BC26" i="1"/>
  <c r="AV26" i="1"/>
  <c r="AZ26" i="1"/>
  <c r="AB26" i="1" s="1"/>
  <c r="BD26" i="1"/>
  <c r="AV25" i="1"/>
  <c r="AZ25" i="1"/>
  <c r="BD25" i="1"/>
  <c r="AW25" i="1"/>
  <c r="BA25" i="1"/>
  <c r="AX25" i="1"/>
  <c r="BB25" i="1"/>
  <c r="BI25" i="1"/>
  <c r="AY25" i="1"/>
  <c r="AX24" i="1"/>
  <c r="BB24" i="1"/>
  <c r="BI24" i="1"/>
  <c r="AY24" i="1"/>
  <c r="BC24" i="1"/>
  <c r="AV24" i="1"/>
  <c r="AZ24" i="1"/>
  <c r="BD24" i="1"/>
  <c r="AW24" i="1"/>
  <c r="BA24" i="1"/>
  <c r="AV22" i="1"/>
  <c r="AZ22" i="1"/>
  <c r="BD22" i="1"/>
  <c r="AW22" i="1"/>
  <c r="BA22" i="1"/>
  <c r="AX22" i="1"/>
  <c r="BB22" i="1"/>
  <c r="BI22" i="1"/>
  <c r="AY22" i="1"/>
  <c r="AX21" i="1"/>
  <c r="BB21" i="1"/>
  <c r="BI21" i="1"/>
  <c r="AY21" i="1"/>
  <c r="BC21" i="1"/>
  <c r="AV21" i="1"/>
  <c r="AZ21" i="1"/>
  <c r="BD21" i="1"/>
  <c r="AW21" i="1"/>
  <c r="BA21" i="1"/>
  <c r="BA20" i="1"/>
  <c r="AV20" i="1"/>
  <c r="BD20" i="1"/>
  <c r="AW20" i="1"/>
  <c r="AZ20" i="1"/>
  <c r="AX20" i="1"/>
  <c r="BB20" i="1"/>
  <c r="BI20" i="1"/>
  <c r="AY20" i="1"/>
  <c r="AX19" i="1"/>
  <c r="BB19" i="1"/>
  <c r="BI19" i="1"/>
  <c r="AY19" i="1"/>
  <c r="BC19" i="1"/>
  <c r="AV19" i="1"/>
  <c r="AZ19" i="1"/>
  <c r="BD19" i="1"/>
  <c r="AW19" i="1"/>
  <c r="BA19" i="1"/>
  <c r="AV18" i="1"/>
  <c r="BD18" i="1"/>
  <c r="AW18" i="1"/>
  <c r="BA18" i="1"/>
  <c r="AX18" i="1"/>
  <c r="BB18" i="1"/>
  <c r="BI18" i="1"/>
  <c r="AZ18" i="1"/>
  <c r="AY18" i="1"/>
  <c r="AX17" i="1"/>
  <c r="BB17" i="1"/>
  <c r="AD17" i="1" s="1"/>
  <c r="BI17" i="1"/>
  <c r="AY17" i="1"/>
  <c r="BC17" i="1"/>
  <c r="AV17" i="1"/>
  <c r="AZ17" i="1"/>
  <c r="BD17" i="1"/>
  <c r="AW17" i="1"/>
  <c r="BA17" i="1"/>
  <c r="AV16" i="1"/>
  <c r="AZ16" i="1"/>
  <c r="BD16" i="1"/>
  <c r="AW16" i="1"/>
  <c r="BA16" i="1"/>
  <c r="AX16" i="1"/>
  <c r="BB16" i="1"/>
  <c r="BI16" i="1"/>
  <c r="AY16" i="1"/>
  <c r="AX15" i="1"/>
  <c r="BB15" i="1"/>
  <c r="BI15" i="1"/>
  <c r="AY15" i="1"/>
  <c r="BC15" i="1"/>
  <c r="AV15" i="1"/>
  <c r="AZ15" i="1"/>
  <c r="BD15" i="1"/>
  <c r="AW15" i="1"/>
  <c r="BA15" i="1"/>
  <c r="AV14" i="1"/>
  <c r="AZ14" i="1"/>
  <c r="BD14" i="1"/>
  <c r="AW14" i="1"/>
  <c r="BA14" i="1"/>
  <c r="AX14" i="1"/>
  <c r="BB14" i="1"/>
  <c r="BI14" i="1"/>
  <c r="AY14" i="1"/>
  <c r="AX13" i="1"/>
  <c r="BB13" i="1"/>
  <c r="BI13" i="1"/>
  <c r="AY13" i="1"/>
  <c r="BC13" i="1"/>
  <c r="AV13" i="1"/>
  <c r="AZ13" i="1"/>
  <c r="BD13" i="1"/>
  <c r="AW13" i="1"/>
  <c r="BA13" i="1"/>
  <c r="AV12" i="1"/>
  <c r="AZ12" i="1"/>
  <c r="BD12" i="1"/>
  <c r="AW12" i="1"/>
  <c r="BA12" i="1"/>
  <c r="AX12" i="1"/>
  <c r="BB12" i="1"/>
  <c r="BI12" i="1"/>
  <c r="AY12" i="1"/>
  <c r="AX11" i="1"/>
  <c r="BB11" i="1"/>
  <c r="BI11" i="1"/>
  <c r="AY11" i="1"/>
  <c r="BC11" i="1"/>
  <c r="AV11" i="1"/>
  <c r="AZ11" i="1"/>
  <c r="BD11" i="1"/>
  <c r="AW11" i="1"/>
  <c r="BA11" i="1"/>
  <c r="AW10" i="1"/>
  <c r="AY10" i="1"/>
  <c r="AV10" i="1"/>
  <c r="AZ10" i="1"/>
  <c r="BD10" i="1"/>
  <c r="BA10" i="1"/>
  <c r="AX10" i="1"/>
  <c r="BB10" i="1"/>
  <c r="BI10" i="1"/>
  <c r="AX9" i="1"/>
  <c r="BB9" i="1"/>
  <c r="BI9" i="1"/>
  <c r="AY9" i="1"/>
  <c r="BC9" i="1"/>
  <c r="AV9" i="1"/>
  <c r="AZ9" i="1"/>
  <c r="BD9" i="1"/>
  <c r="AW9" i="1"/>
  <c r="BA9" i="1"/>
  <c r="AX23" i="1"/>
  <c r="BB23" i="1"/>
  <c r="BI23" i="1"/>
  <c r="AY23" i="1"/>
  <c r="BC23" i="1"/>
  <c r="AV23" i="1"/>
  <c r="AZ23" i="1"/>
  <c r="BD23" i="1"/>
  <c r="AW23" i="1"/>
  <c r="BA23" i="1"/>
  <c r="AW8" i="1"/>
  <c r="AY8" i="1"/>
  <c r="BA8" i="1"/>
  <c r="BC8" i="1"/>
  <c r="AX8" i="1"/>
  <c r="BB8" i="1"/>
  <c r="BI8" i="1"/>
  <c r="AV8" i="1"/>
  <c r="AZ8" i="1"/>
  <c r="AY7" i="1"/>
  <c r="BC7" i="1"/>
  <c r="AV7" i="1"/>
  <c r="AZ7" i="1"/>
  <c r="BD7" i="1"/>
  <c r="AW7" i="1"/>
  <c r="BA7" i="1"/>
  <c r="AX7" i="1"/>
  <c r="BB7" i="1"/>
  <c r="AW6" i="1"/>
  <c r="BA6" i="1"/>
  <c r="AC6" i="1" s="1"/>
  <c r="AX6" i="1"/>
  <c r="BB6" i="1"/>
  <c r="BI6" i="1"/>
  <c r="AY6" i="1"/>
  <c r="BC6" i="1"/>
  <c r="AV6" i="1"/>
  <c r="AZ6" i="1"/>
  <c r="W7" i="1"/>
  <c r="T15" i="1"/>
  <c r="T23" i="1"/>
  <c r="T31" i="1"/>
  <c r="M27" i="1"/>
  <c r="V8" i="1"/>
  <c r="P28" i="1"/>
  <c r="U27" i="1"/>
  <c r="V5" i="1"/>
  <c r="U9" i="1"/>
  <c r="T13" i="1"/>
  <c r="T17" i="1"/>
  <c r="T21" i="1"/>
  <c r="T25" i="1"/>
  <c r="T29" i="1"/>
  <c r="T33" i="1"/>
  <c r="W11" i="1"/>
  <c r="T19" i="1"/>
  <c r="T27" i="1"/>
  <c r="T35" i="1"/>
  <c r="R7" i="1"/>
  <c r="T7" i="1"/>
  <c r="T11" i="1"/>
  <c r="M19" i="1"/>
  <c r="M35" i="1"/>
  <c r="U6" i="1"/>
  <c r="U10" i="1"/>
  <c r="U14" i="1"/>
  <c r="W18" i="1"/>
  <c r="U22" i="1"/>
  <c r="W26" i="1"/>
  <c r="U30" i="1"/>
  <c r="W34" i="1"/>
  <c r="T4" i="1"/>
  <c r="P4" i="1"/>
  <c r="W4" i="1"/>
  <c r="S4" i="1"/>
  <c r="O4" i="1"/>
  <c r="V4" i="1"/>
  <c r="R4" i="1"/>
  <c r="N4" i="1"/>
  <c r="U12" i="1"/>
  <c r="Q12" i="1"/>
  <c r="M12" i="1"/>
  <c r="P12" i="1"/>
  <c r="W12" i="1"/>
  <c r="S12" i="1"/>
  <c r="O12" i="1"/>
  <c r="T12" i="1"/>
  <c r="V16" i="1"/>
  <c r="R16" i="1"/>
  <c r="N16" i="1"/>
  <c r="Q16" i="1"/>
  <c r="M16" i="1"/>
  <c r="T16" i="1"/>
  <c r="P16" i="1"/>
  <c r="U16" i="1"/>
  <c r="V20" i="1"/>
  <c r="R20" i="1"/>
  <c r="N20" i="1"/>
  <c r="Q20" i="1"/>
  <c r="T20" i="1"/>
  <c r="P20" i="1"/>
  <c r="U20" i="1"/>
  <c r="M20" i="1"/>
  <c r="W24" i="1"/>
  <c r="S24" i="1"/>
  <c r="O24" i="1"/>
  <c r="V24" i="1"/>
  <c r="N24" i="1"/>
  <c r="U24" i="1"/>
  <c r="M24" i="1"/>
  <c r="R24" i="1"/>
  <c r="Q24" i="1"/>
  <c r="T32" i="1"/>
  <c r="P32" i="1"/>
  <c r="S32" i="1"/>
  <c r="N32" i="1"/>
  <c r="W32" i="1"/>
  <c r="O32" i="1"/>
  <c r="V32" i="1"/>
  <c r="R32" i="1"/>
  <c r="V12" i="1"/>
  <c r="S20" i="1"/>
  <c r="Q32" i="1"/>
  <c r="S16" i="1"/>
  <c r="W20" i="1"/>
  <c r="P24" i="1"/>
  <c r="U32" i="1"/>
  <c r="U8" i="1"/>
  <c r="Q8" i="1"/>
  <c r="M8" i="1"/>
  <c r="T8" i="1"/>
  <c r="P8" i="1"/>
  <c r="S8" i="1"/>
  <c r="W8" i="1"/>
  <c r="O8" i="1"/>
  <c r="W28" i="1"/>
  <c r="S28" i="1"/>
  <c r="O28" i="1"/>
  <c r="N28" i="1"/>
  <c r="U28" i="1"/>
  <c r="Q28" i="1"/>
  <c r="M28" i="1"/>
  <c r="V28" i="1"/>
  <c r="R28" i="1"/>
  <c r="U4" i="1"/>
  <c r="R8" i="1"/>
  <c r="O16" i="1"/>
  <c r="M4" i="1"/>
  <c r="N12" i="1"/>
  <c r="W16" i="1"/>
  <c r="T24" i="1"/>
  <c r="T28" i="1"/>
  <c r="N9" i="1"/>
  <c r="O17" i="1"/>
  <c r="W17" i="1"/>
  <c r="O21" i="1"/>
  <c r="W21" i="1"/>
  <c r="Q25" i="1"/>
  <c r="S33" i="1"/>
  <c r="AU36" i="1"/>
  <c r="V9" i="1"/>
  <c r="M13" i="1"/>
  <c r="U13" i="1"/>
  <c r="Q29" i="1"/>
  <c r="N6" i="1"/>
  <c r="V6" i="1"/>
  <c r="P9" i="1"/>
  <c r="N10" i="1"/>
  <c r="V10" i="1"/>
  <c r="O13" i="1"/>
  <c r="W13" i="1"/>
  <c r="S14" i="1"/>
  <c r="Q17" i="1"/>
  <c r="M18" i="1"/>
  <c r="U18" i="1"/>
  <c r="Q21" i="1"/>
  <c r="N22" i="1"/>
  <c r="V22" i="1"/>
  <c r="S25" i="1"/>
  <c r="P26" i="1"/>
  <c r="S29" i="1"/>
  <c r="O30" i="1"/>
  <c r="W30" i="1"/>
  <c r="M33" i="1"/>
  <c r="U33" i="1"/>
  <c r="Q34" i="1"/>
  <c r="P6" i="1"/>
  <c r="T6" i="1"/>
  <c r="N7" i="1"/>
  <c r="V7" i="1"/>
  <c r="P10" i="1"/>
  <c r="T10" i="1"/>
  <c r="N11" i="1"/>
  <c r="P14" i="1"/>
  <c r="T14" i="1"/>
  <c r="M15" i="1"/>
  <c r="N18" i="1"/>
  <c r="R18" i="1"/>
  <c r="V18" i="1"/>
  <c r="P22" i="1"/>
  <c r="T22" i="1"/>
  <c r="M23" i="1"/>
  <c r="N26" i="1"/>
  <c r="R26" i="1"/>
  <c r="V26" i="1"/>
  <c r="P30" i="1"/>
  <c r="T30" i="1"/>
  <c r="M31" i="1"/>
  <c r="N34" i="1"/>
  <c r="R34" i="1"/>
  <c r="V34" i="1"/>
  <c r="M6" i="1"/>
  <c r="Q6" i="1"/>
  <c r="P7" i="1"/>
  <c r="M10" i="1"/>
  <c r="Q10" i="1"/>
  <c r="Q11" i="1"/>
  <c r="M14" i="1"/>
  <c r="Q14" i="1"/>
  <c r="U15" i="1"/>
  <c r="O18" i="1"/>
  <c r="S18" i="1"/>
  <c r="M22" i="1"/>
  <c r="Q22" i="1"/>
  <c r="U23" i="1"/>
  <c r="O26" i="1"/>
  <c r="S26" i="1"/>
  <c r="M30" i="1"/>
  <c r="Q30" i="1"/>
  <c r="U31" i="1"/>
  <c r="O34" i="1"/>
  <c r="S34" i="1"/>
  <c r="M7" i="1"/>
  <c r="Q7" i="1"/>
  <c r="U7" i="1"/>
  <c r="O9" i="1"/>
  <c r="S9" i="1"/>
  <c r="W9" i="1"/>
  <c r="M11" i="1"/>
  <c r="R11" i="1"/>
  <c r="N13" i="1"/>
  <c r="R13" i="1"/>
  <c r="V13" i="1"/>
  <c r="N17" i="1"/>
  <c r="R17" i="1"/>
  <c r="V17" i="1"/>
  <c r="N21" i="1"/>
  <c r="R21" i="1"/>
  <c r="V21" i="1"/>
  <c r="N25" i="1"/>
  <c r="R25" i="1"/>
  <c r="V25" i="1"/>
  <c r="N29" i="1"/>
  <c r="R29" i="1"/>
  <c r="V29" i="1"/>
  <c r="N33" i="1"/>
  <c r="R33" i="1"/>
  <c r="V33" i="1"/>
  <c r="O7" i="1"/>
  <c r="S7" i="1"/>
  <c r="M9" i="1"/>
  <c r="Q9" i="1"/>
  <c r="P11" i="1"/>
  <c r="U11" i="1"/>
  <c r="P13" i="1"/>
  <c r="Q15" i="1"/>
  <c r="P17" i="1"/>
  <c r="Q19" i="1"/>
  <c r="P21" i="1"/>
  <c r="Q23" i="1"/>
  <c r="P25" i="1"/>
  <c r="Q27" i="1"/>
  <c r="P29" i="1"/>
  <c r="Q31" i="1"/>
  <c r="P33" i="1"/>
  <c r="Q35" i="1"/>
  <c r="O5" i="1"/>
  <c r="L36" i="1"/>
  <c r="M5" i="1"/>
  <c r="S5" i="1"/>
  <c r="P5" i="1"/>
  <c r="Q5" i="1"/>
  <c r="W5" i="1"/>
  <c r="T5" i="1"/>
  <c r="U5" i="1"/>
  <c r="N5" i="1"/>
  <c r="R5" i="1"/>
  <c r="N15" i="1"/>
  <c r="R15" i="1"/>
  <c r="V15" i="1"/>
  <c r="N19" i="1"/>
  <c r="R19" i="1"/>
  <c r="V19" i="1"/>
  <c r="N23" i="1"/>
  <c r="R23" i="1"/>
  <c r="V23" i="1"/>
  <c r="N27" i="1"/>
  <c r="R27" i="1"/>
  <c r="V27" i="1"/>
  <c r="N31" i="1"/>
  <c r="R31" i="1"/>
  <c r="V31" i="1"/>
  <c r="N35" i="1"/>
  <c r="R35" i="1"/>
  <c r="V35" i="1"/>
  <c r="O11" i="1"/>
  <c r="S11" i="1"/>
  <c r="O15" i="1"/>
  <c r="S15" i="1"/>
  <c r="W15" i="1"/>
  <c r="O19" i="1"/>
  <c r="S19" i="1"/>
  <c r="W19" i="1"/>
  <c r="O23" i="1"/>
  <c r="S23" i="1"/>
  <c r="W23" i="1"/>
  <c r="O27" i="1"/>
  <c r="S27" i="1"/>
  <c r="W27" i="1"/>
  <c r="O31" i="1"/>
  <c r="S31" i="1"/>
  <c r="W31" i="1"/>
  <c r="O35" i="1"/>
  <c r="S35" i="1"/>
  <c r="W35" i="1"/>
  <c r="P15" i="1"/>
  <c r="P19" i="1"/>
  <c r="P23" i="1"/>
  <c r="P27" i="1"/>
  <c r="P31" i="1"/>
  <c r="P35" i="1"/>
  <c r="AG18" i="1" l="1"/>
  <c r="X35" i="1"/>
  <c r="X27" i="1"/>
  <c r="AE18" i="1"/>
  <c r="AG11" i="1"/>
  <c r="AC25" i="1"/>
  <c r="AG13" i="1"/>
  <c r="AF7" i="1"/>
  <c r="X22" i="1"/>
  <c r="AE14" i="1"/>
  <c r="AG28" i="1"/>
  <c r="AE12" i="1"/>
  <c r="AD27" i="1"/>
  <c r="AG15" i="1"/>
  <c r="Y5" i="1"/>
  <c r="AB5" i="1"/>
  <c r="Y25" i="1"/>
  <c r="AG17" i="1"/>
  <c r="AC13" i="1"/>
  <c r="AB7" i="1"/>
  <c r="AC18" i="1"/>
  <c r="AG7" i="1"/>
  <c r="X13" i="1"/>
  <c r="X28" i="1"/>
  <c r="AD20" i="1"/>
  <c r="X24" i="1"/>
  <c r="Y20" i="1"/>
  <c r="Y16" i="1"/>
  <c r="X19" i="1"/>
  <c r="AE35" i="1"/>
  <c r="AE33" i="1"/>
  <c r="AE31" i="1"/>
  <c r="AB32" i="1"/>
  <c r="AG32" i="1"/>
  <c r="AG24" i="1"/>
  <c r="Z27" i="1"/>
  <c r="AG19" i="1"/>
  <c r="AF5" i="1"/>
  <c r="AG21" i="1"/>
  <c r="Y13" i="1"/>
  <c r="X7" i="1"/>
  <c r="AG26" i="1"/>
  <c r="AE22" i="1"/>
  <c r="Y18" i="1"/>
  <c r="Y11" i="1"/>
  <c r="AF33" i="1"/>
  <c r="AG10" i="1"/>
  <c r="Y6" i="1"/>
  <c r="AG9" i="1"/>
  <c r="Y9" i="1"/>
  <c r="AE32" i="1"/>
  <c r="AE16" i="1"/>
  <c r="AE11" i="1"/>
  <c r="AE27" i="1"/>
  <c r="AE13" i="1"/>
  <c r="Z7" i="1"/>
  <c r="AG34" i="1"/>
  <c r="AA6" i="1"/>
  <c r="AG23" i="1"/>
  <c r="AB35" i="1"/>
  <c r="AB27" i="1"/>
  <c r="AF11" i="1"/>
  <c r="AD7" i="1"/>
  <c r="AG25" i="1"/>
  <c r="AB22" i="1"/>
  <c r="AF15" i="1"/>
  <c r="AA22" i="1"/>
  <c r="AE10" i="1"/>
  <c r="AE6" i="1"/>
  <c r="X33" i="1"/>
  <c r="AB29" i="1"/>
  <c r="AF28" i="1"/>
  <c r="AF8" i="1"/>
  <c r="AE20" i="1"/>
  <c r="AG16" i="1"/>
  <c r="AF6" i="1"/>
  <c r="AE7" i="1"/>
  <c r="AE25" i="1"/>
  <c r="AF9" i="1"/>
  <c r="AG30" i="1"/>
  <c r="AG4" i="1"/>
  <c r="AE29" i="1"/>
  <c r="Z4" i="1"/>
  <c r="AE4" i="1"/>
  <c r="X21" i="1"/>
  <c r="AD22" i="1"/>
  <c r="X17" i="1"/>
  <c r="AF19" i="1"/>
  <c r="Z20" i="1"/>
  <c r="AD21" i="1"/>
  <c r="Z29" i="1"/>
  <c r="Z11" i="1"/>
  <c r="AB23" i="1"/>
  <c r="AF31" i="1"/>
  <c r="AD18" i="1"/>
  <c r="AC34" i="1"/>
  <c r="AB34" i="1"/>
  <c r="Z30" i="1"/>
  <c r="Z28" i="1"/>
  <c r="Z32" i="1"/>
  <c r="Z24" i="1"/>
  <c r="X32" i="1"/>
  <c r="AF34" i="1"/>
  <c r="Y8" i="1"/>
  <c r="Z6" i="1"/>
  <c r="AC10" i="1"/>
  <c r="AB33" i="1"/>
  <c r="AE9" i="1"/>
  <c r="Y4" i="1"/>
  <c r="AD13" i="1"/>
  <c r="Z25" i="1"/>
  <c r="Z33" i="1"/>
  <c r="AC12" i="1"/>
  <c r="AB18" i="1"/>
  <c r="AD5" i="1"/>
  <c r="AB19" i="1"/>
  <c r="X31" i="1"/>
  <c r="AB21" i="1"/>
  <c r="Y10" i="1"/>
  <c r="AA8" i="1"/>
  <c r="AB24" i="1"/>
  <c r="AG20" i="1"/>
  <c r="X16" i="1"/>
  <c r="Z23" i="1"/>
  <c r="AC27" i="1"/>
  <c r="Y23" i="1"/>
  <c r="Z17" i="1"/>
  <c r="AC4" i="1"/>
  <c r="AC9" i="1"/>
  <c r="AA35" i="1"/>
  <c r="AA19" i="1"/>
  <c r="AD23" i="1"/>
  <c r="AG27" i="1"/>
  <c r="AC23" i="1"/>
  <c r="AC5" i="1"/>
  <c r="AD15" i="1"/>
  <c r="Z15" i="1"/>
  <c r="Y15" i="1"/>
  <c r="Y33" i="1"/>
  <c r="AC21" i="1"/>
  <c r="Y17" i="1"/>
  <c r="AC11" i="1"/>
  <c r="Z9" i="1"/>
  <c r="AD34" i="1"/>
  <c r="X30" i="1"/>
  <c r="AB10" i="1"/>
  <c r="X6" i="1"/>
  <c r="AC26" i="1"/>
  <c r="X15" i="1"/>
  <c r="AA26" i="1"/>
  <c r="AD14" i="1"/>
  <c r="Z21" i="1"/>
  <c r="AE28" i="1"/>
  <c r="X4" i="1"/>
  <c r="AC28" i="1"/>
  <c r="AD16" i="1"/>
  <c r="AC32" i="1"/>
  <c r="Y32" i="1"/>
  <c r="Y24" i="1"/>
  <c r="AF12" i="1"/>
  <c r="AF22" i="1"/>
  <c r="AE19" i="1"/>
  <c r="AG8" i="1"/>
  <c r="AE15" i="1"/>
  <c r="AE34" i="1"/>
  <c r="Z14" i="1"/>
  <c r="AD31" i="1"/>
  <c r="Y27" i="1"/>
  <c r="AC15" i="1"/>
  <c r="AD35" i="1"/>
  <c r="Z31" i="1"/>
  <c r="AD19" i="1"/>
  <c r="Y31" i="1"/>
  <c r="Z35" i="1"/>
  <c r="Z19" i="1"/>
  <c r="AD11" i="1"/>
  <c r="Y35" i="1"/>
  <c r="Y19" i="1"/>
  <c r="X5" i="1"/>
  <c r="Y21" i="1"/>
  <c r="X11" i="1"/>
  <c r="AE30" i="1"/>
  <c r="Y26" i="1"/>
  <c r="AD25" i="1"/>
  <c r="AD33" i="1"/>
  <c r="AE24" i="1"/>
  <c r="Y28" i="1"/>
  <c r="Z8" i="1"/>
  <c r="AD32" i="1"/>
  <c r="AC24" i="1"/>
  <c r="AD4" i="1"/>
  <c r="AG5" i="1"/>
  <c r="AB13" i="1"/>
  <c r="AF29" i="1"/>
  <c r="AC31" i="1"/>
  <c r="Z5" i="1"/>
  <c r="AB9" i="1"/>
  <c r="Z26" i="1"/>
  <c r="X14" i="1"/>
  <c r="AG6" i="1"/>
  <c r="AA5" i="1"/>
  <c r="AB15" i="1"/>
  <c r="AG33" i="1"/>
  <c r="AC29" i="1"/>
  <c r="AA7" i="1"/>
  <c r="X18" i="1"/>
  <c r="X12" i="1"/>
  <c r="AA23" i="1"/>
  <c r="AC35" i="1"/>
  <c r="AC19" i="1"/>
  <c r="AE5" i="1"/>
  <c r="AA29" i="1"/>
  <c r="AA21" i="1"/>
  <c r="AA13" i="1"/>
  <c r="X9" i="1"/>
  <c r="AC33" i="1"/>
  <c r="Y29" i="1"/>
  <c r="AC17" i="1"/>
  <c r="AD9" i="1"/>
  <c r="AB30" i="1"/>
  <c r="AF23" i="1"/>
  <c r="Z18" i="1"/>
  <c r="AB11" i="1"/>
  <c r="AB6" i="1"/>
  <c r="Y34" i="1"/>
  <c r="Y7" i="1"/>
  <c r="AD29" i="1"/>
  <c r="Y22" i="1"/>
  <c r="AB17" i="1"/>
  <c r="Y12" i="1"/>
  <c r="AF4" i="1"/>
  <c r="AB28" i="1"/>
  <c r="AD28" i="1"/>
  <c r="AD8" i="1"/>
  <c r="AB8" i="1"/>
  <c r="AG12" i="1"/>
  <c r="AF24" i="1"/>
  <c r="AD24" i="1"/>
  <c r="AC20" i="1"/>
  <c r="AC16" i="1"/>
  <c r="AD12" i="1"/>
  <c r="AF10" i="1"/>
  <c r="AE23" i="1"/>
  <c r="X29" i="1"/>
  <c r="AA31" i="1"/>
  <c r="AA15" i="1"/>
  <c r="AG31" i="1"/>
  <c r="AA33" i="1"/>
  <c r="AA25" i="1"/>
  <c r="AA17" i="1"/>
  <c r="AA11" i="1"/>
  <c r="AG29" i="1"/>
  <c r="Z34" i="1"/>
  <c r="AD26" i="1"/>
  <c r="AB14" i="1"/>
  <c r="X10" i="1"/>
  <c r="AA10" i="1"/>
  <c r="AF18" i="1"/>
  <c r="AA9" i="1"/>
  <c r="AF13" i="1"/>
  <c r="Z16" i="1"/>
  <c r="AE8" i="1"/>
  <c r="AF32" i="1"/>
  <c r="X20" i="1"/>
  <c r="AB20" i="1"/>
  <c r="AF16" i="1"/>
  <c r="AB16" i="1"/>
  <c r="AA12" i="1"/>
  <c r="AC7" i="1"/>
  <c r="AE21" i="1"/>
  <c r="Z10" i="1"/>
  <c r="X34" i="1"/>
  <c r="X25" i="1"/>
  <c r="Y14" i="1"/>
  <c r="AA34" i="1"/>
  <c r="AC22" i="1"/>
  <c r="AF25" i="1"/>
  <c r="X26" i="1"/>
  <c r="AF17" i="1"/>
  <c r="AA27" i="1"/>
  <c r="AG35" i="1"/>
  <c r="AB31" i="1"/>
  <c r="AA30" i="1"/>
  <c r="X23" i="1"/>
  <c r="AA14" i="1"/>
  <c r="AG22" i="1"/>
  <c r="Z13" i="1"/>
  <c r="AB25" i="1"/>
  <c r="AC8" i="1"/>
  <c r="X8" i="1"/>
  <c r="AA24" i="1"/>
  <c r="AA32" i="1"/>
  <c r="AF20" i="1"/>
  <c r="AA16" i="1"/>
  <c r="Z12" i="1"/>
  <c r="AF30" i="1"/>
  <c r="AF14" i="1"/>
  <c r="AE17" i="1"/>
  <c r="AF27" i="1"/>
  <c r="Y30" i="1"/>
  <c r="Z22" i="1"/>
  <c r="AF26" i="1"/>
  <c r="AD30" i="1"/>
  <c r="AC14" i="1"/>
  <c r="AA20" i="1"/>
  <c r="AB12" i="1"/>
  <c r="AA4" i="1"/>
  <c r="AA28" i="1"/>
  <c r="AF21" i="1"/>
  <c r="AA18" i="1"/>
  <c r="AE26" i="1"/>
  <c r="AD6" i="1"/>
  <c r="AC30" i="1"/>
  <c r="AG14" i="1"/>
  <c r="AD10" i="1"/>
  <c r="BI36" i="1"/>
  <c r="BB36" i="1"/>
  <c r="AX36" i="1"/>
  <c r="BE36" i="1"/>
  <c r="BA36" i="1"/>
  <c r="AW36" i="1"/>
  <c r="BD36" i="1"/>
  <c r="AZ36" i="1"/>
  <c r="BC36" i="1"/>
  <c r="AY36" i="1"/>
  <c r="AV36" i="1"/>
  <c r="T36" i="1"/>
  <c r="Q36" i="1"/>
  <c r="W36" i="1"/>
  <c r="M36" i="1"/>
  <c r="R36" i="1"/>
  <c r="S36" i="1"/>
  <c r="U36" i="1"/>
  <c r="O36" i="1"/>
  <c r="N36" i="1"/>
  <c r="P36" i="1"/>
  <c r="V36" i="1"/>
  <c r="Z36" i="1" l="1"/>
  <c r="X36" i="1"/>
  <c r="AC36" i="1"/>
  <c r="AE36" i="1"/>
  <c r="AG36" i="1"/>
  <c r="AF36" i="1"/>
  <c r="AA36" i="1"/>
  <c r="AD36" i="1"/>
  <c r="AB36" i="1"/>
  <c r="Y36" i="1"/>
</calcChain>
</file>

<file path=xl/sharedStrings.xml><?xml version="1.0" encoding="utf-8"?>
<sst xmlns="http://schemas.openxmlformats.org/spreadsheetml/2006/main" count="104" uniqueCount="56">
  <si>
    <t>Council</t>
  </si>
  <si>
    <t>SNP</t>
  </si>
  <si>
    <t>Con</t>
  </si>
  <si>
    <t>UKIP</t>
  </si>
  <si>
    <t>ChUK</t>
  </si>
  <si>
    <t>Ind (Ed)</t>
  </si>
  <si>
    <t>Ind (Pa)</t>
  </si>
  <si>
    <t>Aberdeen</t>
  </si>
  <si>
    <t>Aberdeenshire</t>
  </si>
  <si>
    <t>Angus</t>
  </si>
  <si>
    <t>Argyll &amp; Bute</t>
  </si>
  <si>
    <t>Clackmannanshire</t>
  </si>
  <si>
    <t>Dumfries &amp; Galloway</t>
  </si>
  <si>
    <t>Dundee</t>
  </si>
  <si>
    <t>East Ayrshire</t>
  </si>
  <si>
    <t>East Dunbartonshire</t>
  </si>
  <si>
    <t>East Lothian</t>
  </si>
  <si>
    <t>East Renfrewshire</t>
  </si>
  <si>
    <t>Edinburgh</t>
  </si>
  <si>
    <t>Falkirk</t>
  </si>
  <si>
    <t>Fife</t>
  </si>
  <si>
    <t>Glasgow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</si>
  <si>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</si>
  <si>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</si>
  <si>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</si>
  <si>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</si>
  <si>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</si>
  <si>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</si>
  <si>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</si>
  <si>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</t>
  </si>
  <si>
    <t>Perth and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</si>
  <si>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</si>
  <si>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</si>
  <si>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</si>
  <si>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</si>
  <si>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</si>
  <si>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</si>
  <si>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</si>
  <si>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</si>
  <si>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 Total</t>
  </si>
  <si>
    <t>Votes</t>
  </si>
  <si>
    <t>Total</t>
  </si>
  <si>
    <t>%</t>
  </si>
  <si>
    <t>Vote Change</t>
  </si>
  <si>
    <t>2019 Results</t>
  </si>
  <si>
    <t>2014 Results</t>
  </si>
  <si>
    <t>Change</t>
  </si>
  <si>
    <t>Turnout</t>
  </si>
  <si>
    <t>LD</t>
  </si>
  <si>
    <t>BNP</t>
  </si>
  <si>
    <t>NO2EU</t>
  </si>
  <si>
    <t>Grn</t>
  </si>
  <si>
    <t>Lab</t>
  </si>
  <si>
    <t>Brex</t>
  </si>
  <si>
    <t>BF</t>
  </si>
  <si>
    <t>MEPs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</si>
</sst>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Nirmala UI"/>
      <family val="2"/>
    </font>
    <font>
      <sz val="11"/>
      <color theme="1"/>
      <name val="Nirmala UI"/>
      <family val="2"/>
    </font>
    <font>
      <b/>
      <sz val="11"/>
      <color theme="0"/>
      <name val="Nirmala UI"/>
      <family val="2"/>
    </font>
    <font>
      <i/>
      <sz val="11"/>
      <color theme="1"/>
      <name val="Nirmala UI"/>
      <family val="2"/>
    </font>
    <font>
      <b/>
      <i/>
      <sz val="11"/>
      <color theme="1"/>
      <name val="Nirmala UI"/>
      <family val="2"/>
    </font>
    <font>
      <b/>
      <i/>
      <sz val="11"/>
      <color theme="0"/>
      <name val="Nirmala UI"/>
      <family val="2"/>
    </font>
    <font>
      <b/>
      <sz val="14"/>
      <color theme="1"/>
      <name val="Nirmala UI"/>
      <family val="2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966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2" fillId="2" borderId="10" xfId="0" applyFont="1" applyFill="1" applyBorder="1"/>
    <xf numFmtId="0" fontId="2" fillId="3" borderId="11" xfId="0" applyFont="1" applyFill="1" applyBorder="1"/>
    <xf numFmtId="0" fontId="2" fillId="4" borderId="11" xfId="0" applyFont="1" applyFill="1" applyBorder="1"/>
    <xf numFmtId="0" fontId="2" fillId="5" borderId="11" xfId="0" applyFont="1" applyFill="1" applyBorder="1"/>
    <xf numFmtId="0" fontId="4" fillId="6" borderId="11" xfId="0" applyFont="1" applyFill="1" applyBorder="1"/>
    <xf numFmtId="0" fontId="2" fillId="7" borderId="11" xfId="0" applyFont="1" applyFill="1" applyBorder="1"/>
    <xf numFmtId="0" fontId="4" fillId="8" borderId="11" xfId="0" applyFont="1" applyFill="1" applyBorder="1"/>
    <xf numFmtId="0" fontId="2" fillId="9" borderId="11" xfId="0" applyFont="1" applyFill="1" applyBorder="1"/>
    <xf numFmtId="0" fontId="2" fillId="10" borderId="11" xfId="0" applyFont="1" applyFill="1" applyBorder="1"/>
    <xf numFmtId="0" fontId="2" fillId="12" borderId="12" xfId="0" applyFont="1" applyFill="1" applyBorder="1"/>
    <xf numFmtId="0" fontId="2" fillId="0" borderId="0" xfId="0" applyFont="1"/>
    <xf numFmtId="0" fontId="2" fillId="0" borderId="16" xfId="0" applyFont="1" applyBorder="1"/>
    <xf numFmtId="0" fontId="4" fillId="11" borderId="12" xfId="0" applyFont="1" applyFill="1" applyBorder="1"/>
    <xf numFmtId="164" fontId="2" fillId="2" borderId="10" xfId="1" applyNumberFormat="1" applyFont="1" applyFill="1" applyBorder="1"/>
    <xf numFmtId="164" fontId="2" fillId="3" borderId="11" xfId="1" applyNumberFormat="1" applyFont="1" applyFill="1" applyBorder="1"/>
    <xf numFmtId="164" fontId="2" fillId="4" borderId="11" xfId="1" applyNumberFormat="1" applyFont="1" applyFill="1" applyBorder="1"/>
    <xf numFmtId="164" fontId="2" fillId="5" borderId="11" xfId="1" applyNumberFormat="1" applyFont="1" applyFill="1" applyBorder="1"/>
    <xf numFmtId="164" fontId="4" fillId="6" borderId="11" xfId="1" applyNumberFormat="1" applyFont="1" applyFill="1" applyBorder="1"/>
    <xf numFmtId="164" fontId="2" fillId="7" borderId="11" xfId="1" applyNumberFormat="1" applyFont="1" applyFill="1" applyBorder="1"/>
    <xf numFmtId="164" fontId="4" fillId="8" borderId="11" xfId="1" applyNumberFormat="1" applyFont="1" applyFill="1" applyBorder="1"/>
    <xf numFmtId="164" fontId="2" fillId="9" borderId="11" xfId="1" applyNumberFormat="1" applyFont="1" applyFill="1" applyBorder="1"/>
    <xf numFmtId="164" fontId="2" fillId="10" borderId="11" xfId="1" applyNumberFormat="1" applyFont="1" applyFill="1" applyBorder="1"/>
    <xf numFmtId="164" fontId="4" fillId="11" borderId="12" xfId="1" applyNumberFormat="1" applyFont="1" applyFill="1" applyBorder="1"/>
    <xf numFmtId="164" fontId="2" fillId="12" borderId="12" xfId="1" applyNumberFormat="1" applyFont="1" applyFill="1" applyBorder="1"/>
    <xf numFmtId="164" fontId="6" fillId="2" borderId="10" xfId="1" applyNumberFormat="1" applyFont="1" applyFill="1" applyBorder="1"/>
    <xf numFmtId="164" fontId="6" fillId="3" borderId="11" xfId="1" applyNumberFormat="1" applyFont="1" applyFill="1" applyBorder="1"/>
    <xf numFmtId="164" fontId="6" fillId="4" borderId="11" xfId="1" applyNumberFormat="1" applyFont="1" applyFill="1" applyBorder="1"/>
    <xf numFmtId="164" fontId="6" fillId="5" borderId="11" xfId="1" applyNumberFormat="1" applyFont="1" applyFill="1" applyBorder="1"/>
    <xf numFmtId="164" fontId="7" fillId="6" borderId="11" xfId="1" applyNumberFormat="1" applyFont="1" applyFill="1" applyBorder="1"/>
    <xf numFmtId="164" fontId="6" fillId="7" borderId="11" xfId="1" applyNumberFormat="1" applyFont="1" applyFill="1" applyBorder="1"/>
    <xf numFmtId="164" fontId="7" fillId="8" borderId="11" xfId="1" applyNumberFormat="1" applyFont="1" applyFill="1" applyBorder="1"/>
    <xf numFmtId="164" fontId="6" fillId="9" borderId="11" xfId="1" applyNumberFormat="1" applyFont="1" applyFill="1" applyBorder="1"/>
    <xf numFmtId="164" fontId="6" fillId="10" borderId="11" xfId="1" applyNumberFormat="1" applyFont="1" applyFill="1" applyBorder="1"/>
    <xf numFmtId="164" fontId="7" fillId="11" borderId="12" xfId="1" applyNumberFormat="1" applyFont="1" applyFill="1" applyBorder="1"/>
    <xf numFmtId="164" fontId="3" fillId="0" borderId="0" xfId="1" applyNumberFormat="1" applyFont="1"/>
    <xf numFmtId="0" fontId="2" fillId="0" borderId="13" xfId="0" applyFont="1" applyBorder="1"/>
    <xf numFmtId="0" fontId="2" fillId="0" borderId="5" xfId="0" applyFont="1" applyBorder="1"/>
    <xf numFmtId="0" fontId="2" fillId="0" borderId="14" xfId="0" applyFont="1" applyBorder="1"/>
    <xf numFmtId="164" fontId="2" fillId="0" borderId="0" xfId="1" applyNumberFormat="1" applyFont="1" applyBorder="1"/>
    <xf numFmtId="0" fontId="2" fillId="0" borderId="21" xfId="0" applyFont="1" applyBorder="1"/>
    <xf numFmtId="0" fontId="2" fillId="2" borderId="22" xfId="0" applyFont="1" applyFill="1" applyBorder="1"/>
    <xf numFmtId="0" fontId="2" fillId="3" borderId="23" xfId="0" applyFont="1" applyFill="1" applyBorder="1"/>
    <xf numFmtId="0" fontId="2" fillId="4" borderId="23" xfId="0" applyFont="1" applyFill="1" applyBorder="1"/>
    <xf numFmtId="0" fontId="2" fillId="5" borderId="23" xfId="0" applyFont="1" applyFill="1" applyBorder="1"/>
    <xf numFmtId="0" fontId="4" fillId="6" borderId="23" xfId="0" applyFont="1" applyFill="1" applyBorder="1"/>
    <xf numFmtId="0" fontId="2" fillId="7" borderId="23" xfId="0" applyFont="1" applyFill="1" applyBorder="1"/>
    <xf numFmtId="0" fontId="4" fillId="8" borderId="23" xfId="0" applyFont="1" applyFill="1" applyBorder="1"/>
    <xf numFmtId="0" fontId="2" fillId="9" borderId="23" xfId="0" applyFont="1" applyFill="1" applyBorder="1"/>
    <xf numFmtId="0" fontId="2" fillId="10" borderId="23" xfId="0" applyFont="1" applyFill="1" applyBorder="1"/>
    <xf numFmtId="0" fontId="4" fillId="11" borderId="24" xfId="0" applyFont="1" applyFill="1" applyBorder="1"/>
    <xf numFmtId="0" fontId="2" fillId="2" borderId="19" xfId="0" applyFont="1" applyFill="1" applyBorder="1"/>
    <xf numFmtId="0" fontId="2" fillId="12" borderId="24" xfId="0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164" fontId="5" fillId="0" borderId="9" xfId="1" applyNumberFormat="1" applyFont="1" applyFill="1" applyBorder="1"/>
    <xf numFmtId="0" fontId="3" fillId="0" borderId="3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4" fontId="3" fillId="0" borderId="7" xfId="1" applyNumberFormat="1" applyFont="1" applyFill="1" applyBorder="1"/>
    <xf numFmtId="164" fontId="3" fillId="0" borderId="8" xfId="1" applyNumberFormat="1" applyFont="1" applyFill="1" applyBorder="1"/>
    <xf numFmtId="0" fontId="3" fillId="0" borderId="7" xfId="0" applyFont="1" applyFill="1" applyBorder="1"/>
    <xf numFmtId="164" fontId="5" fillId="0" borderId="3" xfId="1" applyNumberFormat="1" applyFont="1" applyFill="1" applyBorder="1"/>
    <xf numFmtId="164" fontId="5" fillId="0" borderId="1" xfId="1" applyNumberFormat="1" applyFont="1" applyFill="1" applyBorder="1"/>
    <xf numFmtId="164" fontId="5" fillId="0" borderId="4" xfId="1" applyNumberFormat="1" applyFont="1" applyFill="1" applyBorder="1"/>
    <xf numFmtId="0" fontId="3" fillId="0" borderId="31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164" fontId="3" fillId="0" borderId="3" xfId="1" applyNumberFormat="1" applyFont="1" applyFill="1" applyBorder="1"/>
    <xf numFmtId="164" fontId="3" fillId="0" borderId="1" xfId="1" applyNumberFormat="1" applyFont="1" applyFill="1" applyBorder="1"/>
    <xf numFmtId="0" fontId="3" fillId="0" borderId="3" xfId="0" applyFont="1" applyFill="1" applyBorder="1"/>
    <xf numFmtId="164" fontId="5" fillId="0" borderId="6" xfId="1" applyNumberFormat="1" applyFont="1" applyFill="1" applyBorder="1"/>
    <xf numFmtId="164" fontId="5" fillId="0" borderId="2" xfId="1" applyNumberFormat="1" applyFont="1" applyFill="1" applyBorder="1"/>
    <xf numFmtId="164" fontId="5" fillId="0" borderId="15" xfId="1" applyNumberFormat="1" applyFont="1" applyFill="1" applyBorder="1"/>
    <xf numFmtId="0" fontId="3" fillId="0" borderId="32" xfId="0" applyFont="1" applyFill="1" applyBorder="1"/>
    <xf numFmtId="0" fontId="3" fillId="0" borderId="2" xfId="0" applyFont="1" applyFill="1" applyBorder="1"/>
    <xf numFmtId="0" fontId="3" fillId="0" borderId="15" xfId="0" applyFont="1" applyFill="1" applyBorder="1"/>
    <xf numFmtId="164" fontId="3" fillId="0" borderId="6" xfId="1" applyNumberFormat="1" applyFont="1" applyFill="1" applyBorder="1"/>
    <xf numFmtId="164" fontId="3" fillId="0" borderId="2" xfId="1" applyNumberFormat="1" applyFont="1" applyFill="1" applyBorder="1"/>
    <xf numFmtId="0" fontId="3" fillId="0" borderId="6" xfId="0" applyFont="1" applyFill="1" applyBorder="1"/>
    <xf numFmtId="0" fontId="2" fillId="0" borderId="9" xfId="0" applyFont="1" applyFill="1" applyBorder="1"/>
    <xf numFmtId="164" fontId="2" fillId="0" borderId="9" xfId="1" applyNumberFormat="1" applyFont="1" applyFill="1" applyBorder="1"/>
    <xf numFmtId="0" fontId="2" fillId="0" borderId="4" xfId="0" applyFont="1" applyFill="1" applyBorder="1"/>
    <xf numFmtId="164" fontId="2" fillId="0" borderId="4" xfId="1" applyNumberFormat="1" applyFont="1" applyFill="1" applyBorder="1"/>
    <xf numFmtId="0" fontId="2" fillId="0" borderId="15" xfId="0" applyFont="1" applyFill="1" applyBorder="1"/>
    <xf numFmtId="164" fontId="2" fillId="0" borderId="15" xfId="1" applyNumberFormat="1" applyFont="1" applyFill="1" applyBorder="1"/>
    <xf numFmtId="0" fontId="2" fillId="0" borderId="5" xfId="0" applyFont="1" applyFill="1" applyBorder="1"/>
    <xf numFmtId="10" fontId="3" fillId="0" borderId="8" xfId="1" applyNumberFormat="1" applyFont="1" applyFill="1" applyBorder="1"/>
    <xf numFmtId="10" fontId="3" fillId="0" borderId="1" xfId="1" applyNumberFormat="1" applyFont="1" applyFill="1" applyBorder="1"/>
    <xf numFmtId="10" fontId="3" fillId="0" borderId="2" xfId="1" applyNumberFormat="1" applyFont="1" applyFill="1" applyBorder="1"/>
    <xf numFmtId="10" fontId="2" fillId="9" borderId="11" xfId="1" applyNumberFormat="1" applyFont="1" applyFill="1" applyBorder="1"/>
    <xf numFmtId="164" fontId="2" fillId="2" borderId="19" xfId="1" applyNumberFormat="1" applyFont="1" applyFill="1" applyBorder="1"/>
    <xf numFmtId="164" fontId="3" fillId="0" borderId="34" xfId="1" applyNumberFormat="1" applyFont="1" applyFill="1" applyBorder="1"/>
    <xf numFmtId="164" fontId="3" fillId="0" borderId="35" xfId="1" applyNumberFormat="1" applyFont="1" applyFill="1" applyBorder="1"/>
    <xf numFmtId="164" fontId="3" fillId="0" borderId="36" xfId="1" applyNumberFormat="1" applyFont="1" applyFill="1" applyBorder="1"/>
    <xf numFmtId="164" fontId="2" fillId="12" borderId="33" xfId="1" applyNumberFormat="1" applyFont="1" applyFill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164" fontId="3" fillId="0" borderId="2" xfId="1" applyNumberFormat="1" applyFont="1" applyBorder="1"/>
    <xf numFmtId="164" fontId="3" fillId="0" borderId="15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2" fillId="13" borderId="10" xfId="1" applyNumberFormat="1" applyFont="1" applyFill="1" applyBorder="1"/>
    <xf numFmtId="164" fontId="2" fillId="13" borderId="11" xfId="1" applyNumberFormat="1" applyFont="1" applyFill="1" applyBorder="1"/>
    <xf numFmtId="164" fontId="3" fillId="13" borderId="12" xfId="1" applyNumberFormat="1" applyFont="1" applyFill="1" applyBorder="1"/>
    <xf numFmtId="0" fontId="4" fillId="11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4" fillId="14" borderId="33" xfId="0" applyFont="1" applyFill="1" applyBorder="1"/>
    <xf numFmtId="0" fontId="4" fillId="15" borderId="33" xfId="0" applyFont="1" applyFill="1" applyBorder="1"/>
    <xf numFmtId="164" fontId="4" fillId="11" borderId="33" xfId="1" applyNumberFormat="1" applyFont="1" applyFill="1" applyBorder="1"/>
    <xf numFmtId="164" fontId="4" fillId="15" borderId="33" xfId="1" applyNumberFormat="1" applyFont="1" applyFill="1" applyBorder="1"/>
    <xf numFmtId="164" fontId="4" fillId="14" borderId="33" xfId="1" applyNumberFormat="1" applyFont="1" applyFill="1" applyBorder="1"/>
    <xf numFmtId="164" fontId="2" fillId="16" borderId="11" xfId="1" applyNumberFormat="1" applyFont="1" applyFill="1" applyBorder="1"/>
    <xf numFmtId="0" fontId="2" fillId="16" borderId="1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"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6600"/>
      <color rgb="FFEAF6E2"/>
      <color rgb="FFFBDEDD"/>
      <color rgb="FF683B7D"/>
      <color rgb="FF66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lection">
  <a:themeElements>
    <a:clrScheme name="Custom 21">
      <a:dk1>
        <a:sysClr val="windowText" lastClr="000000"/>
      </a:dk1>
      <a:lt1>
        <a:sysClr val="window" lastClr="FFFFFF"/>
      </a:lt1>
      <a:dk2>
        <a:srgbClr val="12C6CF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62A536"/>
      </a:accent4>
      <a:accent5>
        <a:srgbClr val="FAA713"/>
      </a:accent5>
      <a:accent6>
        <a:srgbClr val="3E1151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E221-519D-4937-BE98-341FA01923DD}">
  <dimension ref="A1:BR37"/>
  <sheetViews>
    <sheetView tabSelected="1" zoomScaleNormal="100" workbookViewId="0">
      <pane xSplit="1" topLeftCell="B1" activePane="topRight" state="frozen"/>
      <selection pane="topRight" activeCell="A38" sqref="A38"/>
    </sheetView>
  </sheetViews>
  <sheetFormatPr defaultRowHeight="16.8" x14ac:dyDescent="0.4"/>
  <cols>
    <col min="1" max="1" width="23.44140625" style="1" bestFit="1" customWidth="1"/>
    <col min="2" max="9" width="7.77734375" style="1" customWidth="1"/>
    <col min="10" max="11" width="8.88671875" style="1" bestFit="1" customWidth="1"/>
    <col min="12" max="12" width="9" style="1" bestFit="1" customWidth="1"/>
    <col min="13" max="20" width="7.77734375" style="1" customWidth="1"/>
    <col min="21" max="22" width="8.88671875" style="1" bestFit="1" customWidth="1"/>
    <col min="23" max="23" width="7.77734375" style="1" customWidth="1"/>
    <col min="24" max="33" width="9.33203125" style="1" bestFit="1" customWidth="1"/>
    <col min="34" max="43" width="9" style="1" bestFit="1" customWidth="1"/>
    <col min="44" max="46" width="9" style="1" customWidth="1"/>
    <col min="47" max="57" width="9" style="1" bestFit="1" customWidth="1"/>
    <col min="58" max="60" width="9" style="1" customWidth="1"/>
    <col min="61" max="61" width="9" style="1" bestFit="1" customWidth="1"/>
    <col min="62" max="62" width="8.88671875" style="1" customWidth="1"/>
    <col min="63" max="16384" width="8.88671875" style="1"/>
  </cols>
  <sheetData>
    <row r="1" spans="1:70" ht="21" thickBot="1" x14ac:dyDescent="0.5">
      <c r="A1" s="150" t="s">
        <v>0</v>
      </c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5"/>
      <c r="X1" s="139" t="s">
        <v>43</v>
      </c>
      <c r="Y1" s="140"/>
      <c r="Z1" s="140"/>
      <c r="AA1" s="140"/>
      <c r="AB1" s="140"/>
      <c r="AC1" s="140"/>
      <c r="AD1" s="140"/>
      <c r="AE1" s="140"/>
      <c r="AF1" s="140"/>
      <c r="AG1" s="141"/>
      <c r="AH1" s="154" t="s">
        <v>45</v>
      </c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5"/>
      <c r="BJ1" s="139" t="s">
        <v>47</v>
      </c>
      <c r="BK1" s="140"/>
      <c r="BL1" s="141"/>
    </row>
    <row r="2" spans="1:70" ht="17.399999999999999" thickBot="1" x14ac:dyDescent="0.45">
      <c r="A2" s="151"/>
      <c r="B2" s="145" t="s">
        <v>40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 t="s">
        <v>42</v>
      </c>
      <c r="N2" s="146"/>
      <c r="O2" s="146"/>
      <c r="P2" s="146"/>
      <c r="Q2" s="146"/>
      <c r="R2" s="146"/>
      <c r="S2" s="146"/>
      <c r="T2" s="146"/>
      <c r="U2" s="146"/>
      <c r="V2" s="146"/>
      <c r="W2" s="147"/>
      <c r="X2" s="156"/>
      <c r="Y2" s="157"/>
      <c r="Z2" s="157"/>
      <c r="AA2" s="157"/>
      <c r="AB2" s="157"/>
      <c r="AC2" s="157"/>
      <c r="AD2" s="157"/>
      <c r="AE2" s="157"/>
      <c r="AF2" s="157"/>
      <c r="AG2" s="158"/>
      <c r="AH2" s="149" t="s">
        <v>40</v>
      </c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 t="s">
        <v>42</v>
      </c>
      <c r="AW2" s="146"/>
      <c r="AX2" s="146"/>
      <c r="AY2" s="146"/>
      <c r="AZ2" s="146"/>
      <c r="BA2" s="146"/>
      <c r="BB2" s="146"/>
      <c r="BC2" s="146"/>
      <c r="BD2" s="146"/>
      <c r="BE2" s="146"/>
      <c r="BF2" s="148"/>
      <c r="BG2" s="148"/>
      <c r="BH2" s="148"/>
      <c r="BI2" s="147"/>
      <c r="BJ2" s="142"/>
      <c r="BK2" s="143"/>
      <c r="BL2" s="144"/>
    </row>
    <row r="3" spans="1:70" s="12" customFormat="1" ht="17.399999999999999" thickBot="1" x14ac:dyDescent="0.45">
      <c r="A3" s="152"/>
      <c r="B3" s="120" t="s">
        <v>51</v>
      </c>
      <c r="C3" s="121" t="s">
        <v>52</v>
      </c>
      <c r="D3" s="122" t="s">
        <v>1</v>
      </c>
      <c r="E3" s="123" t="s">
        <v>48</v>
      </c>
      <c r="F3" s="124" t="s">
        <v>4</v>
      </c>
      <c r="G3" s="125" t="s">
        <v>2</v>
      </c>
      <c r="H3" s="126" t="s">
        <v>3</v>
      </c>
      <c r="I3" s="127" t="s">
        <v>53</v>
      </c>
      <c r="J3" s="128" t="s">
        <v>5</v>
      </c>
      <c r="K3" s="129" t="s">
        <v>6</v>
      </c>
      <c r="L3" s="130" t="s">
        <v>41</v>
      </c>
      <c r="M3" s="120" t="s">
        <v>51</v>
      </c>
      <c r="N3" s="121" t="s">
        <v>52</v>
      </c>
      <c r="O3" s="122" t="s">
        <v>1</v>
      </c>
      <c r="P3" s="123" t="s">
        <v>48</v>
      </c>
      <c r="Q3" s="124" t="s">
        <v>4</v>
      </c>
      <c r="R3" s="125" t="s">
        <v>2</v>
      </c>
      <c r="S3" s="126" t="s">
        <v>3</v>
      </c>
      <c r="T3" s="127" t="s">
        <v>53</v>
      </c>
      <c r="U3" s="128" t="s">
        <v>5</v>
      </c>
      <c r="V3" s="129" t="s">
        <v>6</v>
      </c>
      <c r="W3" s="130" t="s">
        <v>41</v>
      </c>
      <c r="X3" s="120" t="s">
        <v>51</v>
      </c>
      <c r="Y3" s="121" t="s">
        <v>52</v>
      </c>
      <c r="Z3" s="122" t="s">
        <v>1</v>
      </c>
      <c r="AA3" s="123" t="s">
        <v>48</v>
      </c>
      <c r="AB3" s="124" t="s">
        <v>4</v>
      </c>
      <c r="AC3" s="125" t="s">
        <v>2</v>
      </c>
      <c r="AD3" s="126" t="s">
        <v>3</v>
      </c>
      <c r="AE3" s="127" t="s">
        <v>53</v>
      </c>
      <c r="AF3" s="128" t="s">
        <v>5</v>
      </c>
      <c r="AG3" s="131" t="s">
        <v>6</v>
      </c>
      <c r="AH3" s="120" t="s">
        <v>51</v>
      </c>
      <c r="AI3" s="121" t="s">
        <v>52</v>
      </c>
      <c r="AJ3" s="122" t="s">
        <v>1</v>
      </c>
      <c r="AK3" s="123" t="s">
        <v>48</v>
      </c>
      <c r="AL3" s="124" t="s">
        <v>4</v>
      </c>
      <c r="AM3" s="125" t="s">
        <v>2</v>
      </c>
      <c r="AN3" s="126" t="s">
        <v>3</v>
      </c>
      <c r="AO3" s="127" t="s">
        <v>53</v>
      </c>
      <c r="AP3" s="128" t="s">
        <v>5</v>
      </c>
      <c r="AQ3" s="129" t="s">
        <v>6</v>
      </c>
      <c r="AR3" s="132" t="s">
        <v>54</v>
      </c>
      <c r="AS3" s="133" t="s">
        <v>49</v>
      </c>
      <c r="AT3" s="134" t="s">
        <v>50</v>
      </c>
      <c r="AU3" s="130" t="s">
        <v>41</v>
      </c>
      <c r="AV3" s="120" t="s">
        <v>51</v>
      </c>
      <c r="AW3" s="121" t="s">
        <v>52</v>
      </c>
      <c r="AX3" s="122" t="s">
        <v>1</v>
      </c>
      <c r="AY3" s="123" t="s">
        <v>48</v>
      </c>
      <c r="AZ3" s="124" t="s">
        <v>4</v>
      </c>
      <c r="BA3" s="125" t="s">
        <v>2</v>
      </c>
      <c r="BB3" s="126" t="s">
        <v>3</v>
      </c>
      <c r="BC3" s="127" t="s">
        <v>53</v>
      </c>
      <c r="BD3" s="128" t="s">
        <v>5</v>
      </c>
      <c r="BE3" s="129" t="s">
        <v>6</v>
      </c>
      <c r="BF3" s="132" t="s">
        <v>54</v>
      </c>
      <c r="BG3" s="133" t="s">
        <v>49</v>
      </c>
      <c r="BH3" s="134" t="s">
        <v>50</v>
      </c>
      <c r="BI3" s="135" t="s">
        <v>41</v>
      </c>
      <c r="BJ3" s="136">
        <v>2014</v>
      </c>
      <c r="BK3" s="137">
        <v>2019</v>
      </c>
      <c r="BL3" s="138" t="s">
        <v>46</v>
      </c>
    </row>
    <row r="4" spans="1:70" x14ac:dyDescent="0.4">
      <c r="A4" s="37" t="s">
        <v>7</v>
      </c>
      <c r="B4" s="62">
        <v>3925</v>
      </c>
      <c r="C4" s="58">
        <v>4785</v>
      </c>
      <c r="D4" s="58">
        <v>19541</v>
      </c>
      <c r="E4" s="58">
        <v>9574</v>
      </c>
      <c r="F4" s="58">
        <v>1359</v>
      </c>
      <c r="G4" s="58">
        <v>7215</v>
      </c>
      <c r="H4" s="58">
        <v>1034</v>
      </c>
      <c r="I4" s="58">
        <v>8828</v>
      </c>
      <c r="J4" s="58">
        <v>208</v>
      </c>
      <c r="K4" s="58">
        <v>88</v>
      </c>
      <c r="L4" s="81">
        <f>SUM(B4:K4)</f>
        <v>56557</v>
      </c>
      <c r="M4" s="60">
        <f>B4/$L4</f>
        <v>6.9399013384726913E-2</v>
      </c>
      <c r="N4" s="61">
        <f t="shared" ref="N4:N36" si="0">C4/$L4</f>
        <v>8.4604911858832677E-2</v>
      </c>
      <c r="O4" s="61">
        <f t="shared" ref="O4:O36" si="1">D4/$L4</f>
        <v>0.34550983963081494</v>
      </c>
      <c r="P4" s="61">
        <f t="shared" ref="P4:P36" si="2">E4/$L4</f>
        <v>0.16928054882684726</v>
      </c>
      <c r="Q4" s="61">
        <f t="shared" ref="Q4:Q36" si="3">F4/$L4</f>
        <v>2.4028855844546209E-2</v>
      </c>
      <c r="R4" s="61">
        <f t="shared" ref="R4:R36" si="4">G4/$L4</f>
        <v>0.12757041568682922</v>
      </c>
      <c r="S4" s="61">
        <f t="shared" ref="S4:S36" si="5">H4/$L4</f>
        <v>1.8282440723517868E-2</v>
      </c>
      <c r="T4" s="88">
        <f t="shared" ref="T4:T36" si="6">I4/$L4</f>
        <v>0.15609031596442527</v>
      </c>
      <c r="U4" s="61">
        <f t="shared" ref="U4:U36" si="7">J4/$L4</f>
        <v>3.6777056774581394E-3</v>
      </c>
      <c r="V4" s="61">
        <f t="shared" ref="V4:V36" si="8">K4/$L4</f>
        <v>1.5559524020015206E-3</v>
      </c>
      <c r="W4" s="82">
        <f t="shared" ref="W4:W36" si="9">L4/$L4</f>
        <v>1</v>
      </c>
      <c r="X4" s="54">
        <f t="shared" ref="X4:X36" si="10">M4-AV4</f>
        <v>-2.0144867015907814E-3</v>
      </c>
      <c r="Y4" s="55">
        <f t="shared" ref="Y4:Y36" si="11">N4-AW4</f>
        <v>-0.15363190551212239</v>
      </c>
      <c r="Z4" s="55">
        <f t="shared" ref="Z4:Z36" si="12">O4-AX4</f>
        <v>4.9881350957613702E-2</v>
      </c>
      <c r="AA4" s="55">
        <f t="shared" ref="AA4:AA36" si="13">P4-AY4</f>
        <v>8.0948781999693631E-2</v>
      </c>
      <c r="AB4" s="55">
        <f t="shared" ref="AB4:AB36" si="14">Q4-AZ4</f>
        <v>2.4028855844546209E-2</v>
      </c>
      <c r="AC4" s="55">
        <f t="shared" ref="AC4:AC36" si="15">R4-BA4</f>
        <v>-6.0870686877765173E-2</v>
      </c>
      <c r="AD4" s="55">
        <f t="shared" ref="AD4:AD36" si="16">S4-BB4</f>
        <v>-7.8105643599271926E-2</v>
      </c>
      <c r="AE4" s="55">
        <f t="shared" ref="AE4:AE36" si="17">T4-BC4</f>
        <v>0.15609031596442527</v>
      </c>
      <c r="AF4" s="55">
        <f t="shared" ref="AF4:AF36" si="18">U4-BD4</f>
        <v>3.6777056774581394E-3</v>
      </c>
      <c r="AG4" s="56">
        <f t="shared" ref="AG4:AG36" si="19">V4-BE4</f>
        <v>1.5559524020015206E-3</v>
      </c>
      <c r="AH4" s="57">
        <v>3723</v>
      </c>
      <c r="AI4" s="58">
        <v>12420</v>
      </c>
      <c r="AJ4" s="58">
        <v>15412</v>
      </c>
      <c r="AK4" s="58">
        <v>4605</v>
      </c>
      <c r="AL4" s="58">
        <v>0</v>
      </c>
      <c r="AM4" s="58">
        <v>9824</v>
      </c>
      <c r="AN4" s="58">
        <v>5025</v>
      </c>
      <c r="AO4" s="58">
        <v>0</v>
      </c>
      <c r="AP4" s="58">
        <v>0</v>
      </c>
      <c r="AQ4" s="58">
        <v>0</v>
      </c>
      <c r="AR4" s="110">
        <v>501</v>
      </c>
      <c r="AS4" s="110">
        <v>375</v>
      </c>
      <c r="AT4" s="110">
        <v>248</v>
      </c>
      <c r="AU4" s="59">
        <f>SUM(AH4:AT4)</f>
        <v>52133</v>
      </c>
      <c r="AV4" s="60">
        <f t="shared" ref="AV4:AV36" si="20">AH4/$AU4</f>
        <v>7.1413500086317694E-2</v>
      </c>
      <c r="AW4" s="61">
        <f t="shared" ref="AW4:AW36" si="21">AI4/$AU4</f>
        <v>0.23823681737095506</v>
      </c>
      <c r="AX4" s="61">
        <f t="shared" ref="AX4:AX36" si="22">AJ4/$AU4</f>
        <v>0.29562848867320124</v>
      </c>
      <c r="AY4" s="61">
        <f t="shared" ref="AY4:AY36" si="23">AK4/$AU4</f>
        <v>8.8331766827153629E-2</v>
      </c>
      <c r="AZ4" s="61">
        <f t="shared" ref="AZ4:AZ36" si="24">AL4/$AU4</f>
        <v>0</v>
      </c>
      <c r="BA4" s="61">
        <f t="shared" ref="BA4:BA36" si="25">AM4/$AU4</f>
        <v>0.1884411025645944</v>
      </c>
      <c r="BB4" s="61">
        <f t="shared" ref="BB4:BB36" si="26">AN4/$AU4</f>
        <v>9.6388084322789794E-2</v>
      </c>
      <c r="BC4" s="61">
        <f t="shared" ref="BC4:BC36" si="27">AO4/$AU4</f>
        <v>0</v>
      </c>
      <c r="BD4" s="61">
        <f t="shared" ref="BD4:BD36" si="28">AP4/$AU4</f>
        <v>0</v>
      </c>
      <c r="BE4" s="61">
        <f t="shared" ref="BE4:BE36" si="29">AQ4/$AU4</f>
        <v>0</v>
      </c>
      <c r="BF4" s="61">
        <f t="shared" ref="BF4" si="30">AR4/$AU4</f>
        <v>9.6100358697945639E-3</v>
      </c>
      <c r="BG4" s="61">
        <f t="shared" ref="BG4" si="31">AS4/$AU4</f>
        <v>7.1931406211037151E-3</v>
      </c>
      <c r="BH4" s="61">
        <f t="shared" ref="BH4" si="32">AT4/$AU4</f>
        <v>4.7570636640899234E-3</v>
      </c>
      <c r="BI4" s="93">
        <f t="shared" ref="BI4:BI36" si="33">AU4/$AU4</f>
        <v>1</v>
      </c>
      <c r="BJ4" s="103">
        <v>0.318</v>
      </c>
      <c r="BK4" s="104">
        <v>0.38900000000000001</v>
      </c>
      <c r="BL4" s="105">
        <v>7.099999999999998E-2</v>
      </c>
      <c r="BP4" s="36"/>
      <c r="BQ4" s="36"/>
      <c r="BR4" s="36"/>
    </row>
    <row r="5" spans="1:70" x14ac:dyDescent="0.4">
      <c r="A5" s="87" t="s">
        <v>8</v>
      </c>
      <c r="B5" s="71">
        <v>4573</v>
      </c>
      <c r="C5" s="67">
        <v>2199</v>
      </c>
      <c r="D5" s="67">
        <v>23255</v>
      </c>
      <c r="E5" s="67">
        <v>12496</v>
      </c>
      <c r="F5" s="67">
        <v>1526</v>
      </c>
      <c r="G5" s="67">
        <v>13297</v>
      </c>
      <c r="H5" s="67">
        <v>1614</v>
      </c>
      <c r="I5" s="67">
        <v>14671</v>
      </c>
      <c r="J5" s="67">
        <v>279</v>
      </c>
      <c r="K5" s="67">
        <v>97</v>
      </c>
      <c r="L5" s="83">
        <f t="shared" ref="L5:L35" si="34">SUM(B5:K5)</f>
        <v>74007</v>
      </c>
      <c r="M5" s="69">
        <f t="shared" ref="M5:M36" si="35">B5/$L5</f>
        <v>6.1791452159930815E-2</v>
      </c>
      <c r="N5" s="70">
        <f t="shared" si="0"/>
        <v>2.9713405488669992E-2</v>
      </c>
      <c r="O5" s="70">
        <f t="shared" si="1"/>
        <v>0.31422703257799939</v>
      </c>
      <c r="P5" s="70">
        <f t="shared" si="2"/>
        <v>0.16884889267231479</v>
      </c>
      <c r="Q5" s="70">
        <f t="shared" si="3"/>
        <v>2.0619671112192092E-2</v>
      </c>
      <c r="R5" s="70">
        <f t="shared" si="4"/>
        <v>0.17967219317091626</v>
      </c>
      <c r="S5" s="70">
        <f t="shared" si="5"/>
        <v>2.1808747821152052E-2</v>
      </c>
      <c r="T5" s="89">
        <f t="shared" si="6"/>
        <v>0.1982380045130866</v>
      </c>
      <c r="U5" s="70">
        <f t="shared" si="7"/>
        <v>3.769913656816247E-3</v>
      </c>
      <c r="V5" s="70">
        <f t="shared" si="8"/>
        <v>1.3106868269217777E-3</v>
      </c>
      <c r="W5" s="84">
        <f t="shared" si="9"/>
        <v>1</v>
      </c>
      <c r="X5" s="63">
        <f t="shared" si="10"/>
        <v>4.7063935260527601E-3</v>
      </c>
      <c r="Y5" s="64">
        <f t="shared" si="11"/>
        <v>-7.1465593784333134E-2</v>
      </c>
      <c r="Z5" s="64">
        <f t="shared" si="12"/>
        <v>1.2706839988041452E-3</v>
      </c>
      <c r="AA5" s="64">
        <f t="shared" si="13"/>
        <v>2.8570105176660976E-2</v>
      </c>
      <c r="AB5" s="64">
        <f t="shared" si="14"/>
        <v>2.0619671112192092E-2</v>
      </c>
      <c r="AC5" s="64">
        <f t="shared" si="15"/>
        <v>-6.861304247089553E-2</v>
      </c>
      <c r="AD5" s="64">
        <f t="shared" si="16"/>
        <v>-9.5459008287202093E-2</v>
      </c>
      <c r="AE5" s="64">
        <f t="shared" si="17"/>
        <v>0.1982380045130866</v>
      </c>
      <c r="AF5" s="64">
        <f t="shared" si="18"/>
        <v>3.769913656816247E-3</v>
      </c>
      <c r="AG5" s="65">
        <f t="shared" si="19"/>
        <v>1.3106868269217777E-3</v>
      </c>
      <c r="AH5" s="66">
        <v>3612</v>
      </c>
      <c r="AI5" s="67">
        <v>6402</v>
      </c>
      <c r="AJ5" s="67">
        <v>19802</v>
      </c>
      <c r="AK5" s="67">
        <v>8876</v>
      </c>
      <c r="AL5" s="67">
        <v>0</v>
      </c>
      <c r="AM5" s="67">
        <v>15710</v>
      </c>
      <c r="AN5" s="67">
        <v>7420</v>
      </c>
      <c r="AO5" s="67">
        <v>0</v>
      </c>
      <c r="AP5" s="67">
        <v>0</v>
      </c>
      <c r="AQ5" s="67">
        <v>0</v>
      </c>
      <c r="AR5" s="111">
        <v>618</v>
      </c>
      <c r="AS5" s="111">
        <v>576</v>
      </c>
      <c r="AT5" s="111">
        <v>258</v>
      </c>
      <c r="AU5" s="68">
        <f t="shared" ref="AU5:AU35" si="36">SUM(AH5:AT5)</f>
        <v>63274</v>
      </c>
      <c r="AV5" s="69">
        <f t="shared" si="20"/>
        <v>5.7085058633878055E-2</v>
      </c>
      <c r="AW5" s="70">
        <f t="shared" si="21"/>
        <v>0.10117899927300313</v>
      </c>
      <c r="AX5" s="70">
        <f t="shared" si="22"/>
        <v>0.31295634857919524</v>
      </c>
      <c r="AY5" s="70">
        <f t="shared" si="23"/>
        <v>0.14027878749565381</v>
      </c>
      <c r="AZ5" s="70">
        <f t="shared" si="24"/>
        <v>0</v>
      </c>
      <c r="BA5" s="70">
        <f t="shared" si="25"/>
        <v>0.24828523564181179</v>
      </c>
      <c r="BB5" s="70">
        <f t="shared" si="26"/>
        <v>0.11726775610835415</v>
      </c>
      <c r="BC5" s="70">
        <f t="shared" si="27"/>
        <v>0</v>
      </c>
      <c r="BD5" s="70">
        <f t="shared" si="28"/>
        <v>0</v>
      </c>
      <c r="BE5" s="61">
        <f t="shared" ref="BE5:BE35" si="37">AQ5/$AU5</f>
        <v>0</v>
      </c>
      <c r="BF5" s="61">
        <f t="shared" ref="BF5:BF35" si="38">AR5/$AU5</f>
        <v>9.7670449157631883E-3</v>
      </c>
      <c r="BG5" s="61">
        <f t="shared" ref="BG5:BG35" si="39">AS5/$AU5</f>
        <v>9.1032651642064671E-3</v>
      </c>
      <c r="BH5" s="61">
        <f t="shared" ref="BH5:BH35" si="40">AT5/$AU5</f>
        <v>4.0775041881341463E-3</v>
      </c>
      <c r="BI5" s="94">
        <f t="shared" si="33"/>
        <v>1</v>
      </c>
      <c r="BJ5" s="98">
        <v>0.32600000000000001</v>
      </c>
      <c r="BK5" s="97">
        <v>0.38600000000000001</v>
      </c>
      <c r="BL5" s="99">
        <v>0.06</v>
      </c>
      <c r="BP5" s="36"/>
      <c r="BQ5" s="36"/>
      <c r="BR5" s="36"/>
    </row>
    <row r="6" spans="1:70" x14ac:dyDescent="0.4">
      <c r="A6" s="38" t="s">
        <v>9</v>
      </c>
      <c r="B6" s="71">
        <v>1996</v>
      </c>
      <c r="C6" s="67">
        <v>1430</v>
      </c>
      <c r="D6" s="67">
        <v>12998</v>
      </c>
      <c r="E6" s="67">
        <v>3526</v>
      </c>
      <c r="F6" s="67">
        <v>635</v>
      </c>
      <c r="G6" s="67">
        <v>5767</v>
      </c>
      <c r="H6" s="67">
        <v>610</v>
      </c>
      <c r="I6" s="67">
        <v>6270</v>
      </c>
      <c r="J6" s="67">
        <v>130</v>
      </c>
      <c r="K6" s="67">
        <v>114</v>
      </c>
      <c r="L6" s="83">
        <f t="shared" si="34"/>
        <v>33476</v>
      </c>
      <c r="M6" s="69">
        <f t="shared" si="35"/>
        <v>5.9624805831043133E-2</v>
      </c>
      <c r="N6" s="70">
        <f t="shared" si="0"/>
        <v>4.2717170510216278E-2</v>
      </c>
      <c r="O6" s="70">
        <f t="shared" si="1"/>
        <v>0.38827816943481896</v>
      </c>
      <c r="P6" s="70">
        <f t="shared" si="2"/>
        <v>0.10532919106225355</v>
      </c>
      <c r="Q6" s="70">
        <f t="shared" si="3"/>
        <v>1.8968813478312821E-2</v>
      </c>
      <c r="R6" s="70">
        <f t="shared" si="4"/>
        <v>0.17227267295973234</v>
      </c>
      <c r="S6" s="70">
        <f t="shared" si="5"/>
        <v>1.8222009798064286E-2</v>
      </c>
      <c r="T6" s="89">
        <f t="shared" si="6"/>
        <v>0.1872983630063329</v>
      </c>
      <c r="U6" s="70">
        <f t="shared" si="7"/>
        <v>3.8833791372923886E-3</v>
      </c>
      <c r="V6" s="70">
        <f t="shared" si="8"/>
        <v>3.4054247819333252E-3</v>
      </c>
      <c r="W6" s="84">
        <f t="shared" si="9"/>
        <v>1</v>
      </c>
      <c r="X6" s="63">
        <f t="shared" si="10"/>
        <v>5.7889129555771107E-3</v>
      </c>
      <c r="Y6" s="64">
        <f t="shared" si="11"/>
        <v>-8.6160621328891684E-2</v>
      </c>
      <c r="Z6" s="64">
        <f t="shared" si="12"/>
        <v>1.0537635180278504E-2</v>
      </c>
      <c r="AA6" s="64">
        <f t="shared" si="13"/>
        <v>5.4503182921883477E-2</v>
      </c>
      <c r="AB6" s="64">
        <f t="shared" si="14"/>
        <v>1.8968813478312821E-2</v>
      </c>
      <c r="AC6" s="64">
        <f t="shared" si="15"/>
        <v>-8.5414504247231432E-2</v>
      </c>
      <c r="AD6" s="64">
        <f t="shared" si="16"/>
        <v>-9.1228344205424444E-2</v>
      </c>
      <c r="AE6" s="64">
        <f t="shared" si="17"/>
        <v>0.1872983630063329</v>
      </c>
      <c r="AF6" s="64">
        <f t="shared" si="18"/>
        <v>3.8833791372923886E-3</v>
      </c>
      <c r="AG6" s="65">
        <f t="shared" si="19"/>
        <v>3.4054247819333252E-3</v>
      </c>
      <c r="AH6" s="66">
        <v>1574</v>
      </c>
      <c r="AI6" s="67">
        <v>3768</v>
      </c>
      <c r="AJ6" s="67">
        <v>11044</v>
      </c>
      <c r="AK6" s="67">
        <v>1486</v>
      </c>
      <c r="AL6" s="67">
        <v>0</v>
      </c>
      <c r="AM6" s="67">
        <v>7534</v>
      </c>
      <c r="AN6" s="67">
        <v>3200</v>
      </c>
      <c r="AO6" s="67">
        <v>0</v>
      </c>
      <c r="AP6" s="67">
        <v>0</v>
      </c>
      <c r="AQ6" s="67">
        <v>0</v>
      </c>
      <c r="AR6" s="111">
        <v>280</v>
      </c>
      <c r="AS6" s="111">
        <v>237</v>
      </c>
      <c r="AT6" s="111">
        <v>114</v>
      </c>
      <c r="AU6" s="68">
        <f t="shared" si="36"/>
        <v>29237</v>
      </c>
      <c r="AV6" s="69">
        <f t="shared" si="20"/>
        <v>5.3835892875466022E-2</v>
      </c>
      <c r="AW6" s="70">
        <f t="shared" si="21"/>
        <v>0.12887779183910797</v>
      </c>
      <c r="AX6" s="70">
        <f t="shared" si="22"/>
        <v>0.37774053425454046</v>
      </c>
      <c r="AY6" s="70">
        <f t="shared" si="23"/>
        <v>5.0826008140370076E-2</v>
      </c>
      <c r="AZ6" s="70">
        <f t="shared" si="24"/>
        <v>0</v>
      </c>
      <c r="BA6" s="70">
        <f t="shared" si="25"/>
        <v>0.25768717720696377</v>
      </c>
      <c r="BB6" s="70">
        <f t="shared" si="26"/>
        <v>0.10945035400348874</v>
      </c>
      <c r="BC6" s="70">
        <f t="shared" si="27"/>
        <v>0</v>
      </c>
      <c r="BD6" s="70">
        <f t="shared" si="28"/>
        <v>0</v>
      </c>
      <c r="BE6" s="61">
        <f t="shared" si="37"/>
        <v>0</v>
      </c>
      <c r="BF6" s="61">
        <f t="shared" si="38"/>
        <v>9.5769059753052638E-3</v>
      </c>
      <c r="BG6" s="61">
        <f t="shared" si="39"/>
        <v>8.1061668433833837E-3</v>
      </c>
      <c r="BH6" s="61">
        <f t="shared" si="40"/>
        <v>3.8991688613742859E-3</v>
      </c>
      <c r="BI6" s="94">
        <f t="shared" si="33"/>
        <v>1</v>
      </c>
      <c r="BJ6" s="98">
        <v>0.33399999999999996</v>
      </c>
      <c r="BK6" s="97">
        <v>0.38799999999999996</v>
      </c>
      <c r="BL6" s="99">
        <v>5.3999999999999986E-2</v>
      </c>
      <c r="BP6" s="36"/>
      <c r="BQ6" s="36"/>
      <c r="BR6" s="36"/>
    </row>
    <row r="7" spans="1:70" x14ac:dyDescent="0.4">
      <c r="A7" s="87" t="s">
        <v>10</v>
      </c>
      <c r="B7" s="71">
        <v>2255</v>
      </c>
      <c r="C7" s="67">
        <v>1197</v>
      </c>
      <c r="D7" s="67">
        <v>11366</v>
      </c>
      <c r="E7" s="67">
        <v>5019</v>
      </c>
      <c r="F7" s="67">
        <v>505</v>
      </c>
      <c r="G7" s="67">
        <v>3985</v>
      </c>
      <c r="H7" s="67">
        <v>568</v>
      </c>
      <c r="I7" s="67">
        <v>5450</v>
      </c>
      <c r="J7" s="67">
        <v>141</v>
      </c>
      <c r="K7" s="67">
        <v>43</v>
      </c>
      <c r="L7" s="83">
        <f t="shared" si="34"/>
        <v>30529</v>
      </c>
      <c r="M7" s="69">
        <f t="shared" si="35"/>
        <v>7.3864194700121191E-2</v>
      </c>
      <c r="N7" s="70">
        <f t="shared" si="0"/>
        <v>3.9208621310884734E-2</v>
      </c>
      <c r="O7" s="70">
        <f t="shared" si="1"/>
        <v>0.37230174588096565</v>
      </c>
      <c r="P7" s="70">
        <f t="shared" si="2"/>
        <v>0.16440106128599036</v>
      </c>
      <c r="Q7" s="70">
        <f t="shared" si="3"/>
        <v>1.6541648923973928E-2</v>
      </c>
      <c r="R7" s="70">
        <f t="shared" si="4"/>
        <v>0.1305316256673982</v>
      </c>
      <c r="S7" s="70">
        <f t="shared" si="5"/>
        <v>1.8605260571915229E-2</v>
      </c>
      <c r="T7" s="89">
        <f t="shared" si="6"/>
        <v>0.17851878541714436</v>
      </c>
      <c r="U7" s="70">
        <f t="shared" si="7"/>
        <v>4.6185594025352945E-3</v>
      </c>
      <c r="V7" s="70">
        <f t="shared" si="8"/>
        <v>1.4084968390710472E-3</v>
      </c>
      <c r="W7" s="84">
        <f t="shared" si="9"/>
        <v>1</v>
      </c>
      <c r="X7" s="63">
        <f t="shared" si="10"/>
        <v>4.1416989848456903E-3</v>
      </c>
      <c r="Y7" s="64">
        <f t="shared" si="11"/>
        <v>-9.5532289603311366E-2</v>
      </c>
      <c r="Z7" s="64">
        <f t="shared" si="12"/>
        <v>8.8160696396955895E-2</v>
      </c>
      <c r="AA7" s="64">
        <f t="shared" si="13"/>
        <v>-2.4272679734321068E-2</v>
      </c>
      <c r="AB7" s="64">
        <f t="shared" si="14"/>
        <v>1.6541648923973928E-2</v>
      </c>
      <c r="AC7" s="64">
        <f t="shared" si="15"/>
        <v>-5.8762032940339826E-2</v>
      </c>
      <c r="AD7" s="64">
        <f t="shared" si="16"/>
        <v>-9.1885932951769278E-2</v>
      </c>
      <c r="AE7" s="64">
        <f t="shared" si="17"/>
        <v>0.17851878541714436</v>
      </c>
      <c r="AF7" s="64">
        <f t="shared" si="18"/>
        <v>4.6185594025352945E-3</v>
      </c>
      <c r="AG7" s="65">
        <f t="shared" si="19"/>
        <v>1.4084968390710472E-3</v>
      </c>
      <c r="AH7" s="66">
        <v>1912</v>
      </c>
      <c r="AI7" s="67">
        <v>3695</v>
      </c>
      <c r="AJ7" s="67">
        <v>7792</v>
      </c>
      <c r="AK7" s="67">
        <v>5174</v>
      </c>
      <c r="AL7" s="67">
        <v>0</v>
      </c>
      <c r="AM7" s="67">
        <v>5191</v>
      </c>
      <c r="AN7" s="67">
        <v>3030</v>
      </c>
      <c r="AO7" s="67">
        <v>0</v>
      </c>
      <c r="AP7" s="67">
        <v>0</v>
      </c>
      <c r="AQ7" s="67">
        <v>0</v>
      </c>
      <c r="AR7" s="111">
        <v>312</v>
      </c>
      <c r="AS7" s="111">
        <v>195</v>
      </c>
      <c r="AT7" s="111">
        <v>122</v>
      </c>
      <c r="AU7" s="68">
        <f t="shared" si="36"/>
        <v>27423</v>
      </c>
      <c r="AV7" s="69">
        <f t="shared" si="20"/>
        <v>6.9722495715275501E-2</v>
      </c>
      <c r="AW7" s="70">
        <f t="shared" si="21"/>
        <v>0.1347409109141961</v>
      </c>
      <c r="AX7" s="70">
        <f t="shared" si="22"/>
        <v>0.28414104948400976</v>
      </c>
      <c r="AY7" s="70">
        <f t="shared" si="23"/>
        <v>0.18867374102031143</v>
      </c>
      <c r="AZ7" s="70">
        <f t="shared" si="24"/>
        <v>0</v>
      </c>
      <c r="BA7" s="70">
        <f t="shared" si="25"/>
        <v>0.18929365860773803</v>
      </c>
      <c r="BB7" s="70">
        <f t="shared" si="26"/>
        <v>0.1104911935236845</v>
      </c>
      <c r="BC7" s="70">
        <f t="shared" si="27"/>
        <v>0</v>
      </c>
      <c r="BD7" s="70">
        <f t="shared" si="28"/>
        <v>0</v>
      </c>
      <c r="BE7" s="61">
        <f t="shared" si="37"/>
        <v>0</v>
      </c>
      <c r="BF7" s="61">
        <f t="shared" si="38"/>
        <v>1.1377311016300186E-2</v>
      </c>
      <c r="BG7" s="61">
        <f t="shared" si="39"/>
        <v>7.1108193851876162E-3</v>
      </c>
      <c r="BH7" s="61">
        <f t="shared" si="40"/>
        <v>4.4488203332968676E-3</v>
      </c>
      <c r="BI7" s="94">
        <f t="shared" si="33"/>
        <v>1</v>
      </c>
      <c r="BJ7" s="98">
        <v>0.40600000000000003</v>
      </c>
      <c r="BK7" s="97">
        <v>0.46799999999999997</v>
      </c>
      <c r="BL7" s="99">
        <v>6.1999999999999958E-2</v>
      </c>
      <c r="BP7" s="36"/>
      <c r="BQ7" s="36"/>
      <c r="BR7" s="36"/>
    </row>
    <row r="8" spans="1:70" x14ac:dyDescent="0.4">
      <c r="A8" s="38" t="s">
        <v>11</v>
      </c>
      <c r="B8" s="71">
        <v>973</v>
      </c>
      <c r="C8" s="67">
        <v>1586</v>
      </c>
      <c r="D8" s="67">
        <v>5581</v>
      </c>
      <c r="E8" s="67">
        <v>1363</v>
      </c>
      <c r="F8" s="67">
        <v>223</v>
      </c>
      <c r="G8" s="67">
        <v>1677</v>
      </c>
      <c r="H8" s="67">
        <v>278</v>
      </c>
      <c r="I8" s="67">
        <v>2282</v>
      </c>
      <c r="J8" s="67">
        <v>46</v>
      </c>
      <c r="K8" s="67">
        <v>16</v>
      </c>
      <c r="L8" s="83">
        <f t="shared" si="34"/>
        <v>14025</v>
      </c>
      <c r="M8" s="69">
        <f t="shared" si="35"/>
        <v>6.937611408199644E-2</v>
      </c>
      <c r="N8" s="70">
        <f t="shared" si="0"/>
        <v>0.11308377896613191</v>
      </c>
      <c r="O8" s="70">
        <f t="shared" si="1"/>
        <v>0.39793226381461677</v>
      </c>
      <c r="P8" s="70">
        <f t="shared" si="2"/>
        <v>9.7183600713012477E-2</v>
      </c>
      <c r="Q8" s="70">
        <f t="shared" si="3"/>
        <v>1.5900178253119429E-2</v>
      </c>
      <c r="R8" s="70">
        <f t="shared" si="4"/>
        <v>0.11957219251336898</v>
      </c>
      <c r="S8" s="70">
        <f t="shared" si="5"/>
        <v>1.9821746880570409E-2</v>
      </c>
      <c r="T8" s="89">
        <f t="shared" si="6"/>
        <v>0.16270944741532978</v>
      </c>
      <c r="U8" s="70">
        <f t="shared" si="7"/>
        <v>3.2798573975044562E-3</v>
      </c>
      <c r="V8" s="70">
        <f t="shared" si="8"/>
        <v>1.1408199643493761E-3</v>
      </c>
      <c r="W8" s="84">
        <f t="shared" si="9"/>
        <v>1</v>
      </c>
      <c r="X8" s="63">
        <f t="shared" si="10"/>
        <v>8.954145442311684E-3</v>
      </c>
      <c r="Y8" s="64">
        <f t="shared" si="11"/>
        <v>-0.20092984881483844</v>
      </c>
      <c r="Z8" s="64">
        <f t="shared" si="12"/>
        <v>6.347696457810087E-2</v>
      </c>
      <c r="AA8" s="64">
        <f t="shared" si="13"/>
        <v>6.0815486436680485E-2</v>
      </c>
      <c r="AB8" s="64">
        <f t="shared" si="14"/>
        <v>1.5900178253119429E-2</v>
      </c>
      <c r="AC8" s="64">
        <f t="shared" si="15"/>
        <v>-1.3750194811152805E-2</v>
      </c>
      <c r="AD8" s="64">
        <f t="shared" si="16"/>
        <v>-8.0170043612820943E-2</v>
      </c>
      <c r="AE8" s="64">
        <f t="shared" si="17"/>
        <v>0.16270944741532978</v>
      </c>
      <c r="AF8" s="64">
        <f t="shared" si="18"/>
        <v>3.2798573975044562E-3</v>
      </c>
      <c r="AG8" s="65">
        <f t="shared" si="19"/>
        <v>1.1408199643493761E-3</v>
      </c>
      <c r="AH8" s="66">
        <v>736</v>
      </c>
      <c r="AI8" s="67">
        <v>3825</v>
      </c>
      <c r="AJ8" s="67">
        <v>4074</v>
      </c>
      <c r="AK8" s="67">
        <v>443</v>
      </c>
      <c r="AL8" s="67">
        <v>0</v>
      </c>
      <c r="AM8" s="67">
        <v>1624</v>
      </c>
      <c r="AN8" s="67">
        <v>1218</v>
      </c>
      <c r="AO8" s="67">
        <v>0</v>
      </c>
      <c r="AP8" s="67">
        <v>0</v>
      </c>
      <c r="AQ8" s="67">
        <v>0</v>
      </c>
      <c r="AR8" s="111">
        <v>118</v>
      </c>
      <c r="AS8" s="111">
        <v>100</v>
      </c>
      <c r="AT8" s="111">
        <v>43</v>
      </c>
      <c r="AU8" s="68">
        <f t="shared" si="36"/>
        <v>12181</v>
      </c>
      <c r="AV8" s="69">
        <f t="shared" si="20"/>
        <v>6.0421968639684756E-2</v>
      </c>
      <c r="AW8" s="70">
        <f t="shared" si="21"/>
        <v>0.31401362778097036</v>
      </c>
      <c r="AX8" s="70">
        <f t="shared" si="22"/>
        <v>0.3344552992365159</v>
      </c>
      <c r="AY8" s="70">
        <f t="shared" si="23"/>
        <v>3.6368114276331992E-2</v>
      </c>
      <c r="AZ8" s="70">
        <f t="shared" si="24"/>
        <v>0</v>
      </c>
      <c r="BA8" s="70">
        <f t="shared" si="25"/>
        <v>0.13332238732452178</v>
      </c>
      <c r="BB8" s="70">
        <f t="shared" si="26"/>
        <v>9.9991790493391353E-2</v>
      </c>
      <c r="BC8" s="70">
        <f t="shared" si="27"/>
        <v>0</v>
      </c>
      <c r="BD8" s="70">
        <f t="shared" si="28"/>
        <v>0</v>
      </c>
      <c r="BE8" s="61">
        <f t="shared" si="37"/>
        <v>0</v>
      </c>
      <c r="BF8" s="61">
        <f t="shared" si="38"/>
        <v>9.6872177982103274E-3</v>
      </c>
      <c r="BG8" s="61">
        <f t="shared" si="39"/>
        <v>8.2095066086528192E-3</v>
      </c>
      <c r="BH8" s="61">
        <f t="shared" si="40"/>
        <v>3.5300878417207126E-3</v>
      </c>
      <c r="BI8" s="94">
        <f t="shared" si="33"/>
        <v>1</v>
      </c>
      <c r="BJ8" s="98">
        <v>0.32600000000000001</v>
      </c>
      <c r="BK8" s="97">
        <v>0.37</v>
      </c>
      <c r="BL8" s="99">
        <v>4.3999999999999984E-2</v>
      </c>
      <c r="BP8" s="36"/>
      <c r="BQ8" s="36"/>
      <c r="BR8" s="36"/>
    </row>
    <row r="9" spans="1:70" x14ac:dyDescent="0.4">
      <c r="A9" s="38" t="s">
        <v>12</v>
      </c>
      <c r="B9" s="71">
        <v>3140</v>
      </c>
      <c r="C9" s="67">
        <v>3207</v>
      </c>
      <c r="D9" s="67">
        <v>12670</v>
      </c>
      <c r="E9" s="67">
        <v>4544</v>
      </c>
      <c r="F9" s="67">
        <v>913</v>
      </c>
      <c r="G9" s="67">
        <v>9651</v>
      </c>
      <c r="H9" s="67">
        <v>1228</v>
      </c>
      <c r="I9" s="67">
        <v>9981</v>
      </c>
      <c r="J9" s="67">
        <v>246</v>
      </c>
      <c r="K9" s="67">
        <v>62</v>
      </c>
      <c r="L9" s="83">
        <f t="shared" si="34"/>
        <v>45642</v>
      </c>
      <c r="M9" s="69">
        <f t="shared" si="35"/>
        <v>6.8796284124271509E-2</v>
      </c>
      <c r="N9" s="70">
        <f t="shared" si="0"/>
        <v>7.0264230314184301E-2</v>
      </c>
      <c r="O9" s="70">
        <f t="shared" si="1"/>
        <v>0.27759519740589805</v>
      </c>
      <c r="P9" s="70">
        <f t="shared" si="2"/>
        <v>9.9557425178563599E-2</v>
      </c>
      <c r="Q9" s="70">
        <f t="shared" si="3"/>
        <v>2.000350554314009E-2</v>
      </c>
      <c r="R9" s="70">
        <f t="shared" si="4"/>
        <v>0.21144998028131984</v>
      </c>
      <c r="S9" s="70">
        <f t="shared" si="5"/>
        <v>2.6905043600192805E-2</v>
      </c>
      <c r="T9" s="89">
        <f t="shared" si="6"/>
        <v>0.218680163007756</v>
      </c>
      <c r="U9" s="70">
        <f t="shared" si="7"/>
        <v>5.3897725778887864E-3</v>
      </c>
      <c r="V9" s="70">
        <f t="shared" si="8"/>
        <v>1.3583979667849788E-3</v>
      </c>
      <c r="W9" s="84">
        <f t="shared" si="9"/>
        <v>1</v>
      </c>
      <c r="X9" s="63">
        <f t="shared" si="10"/>
        <v>1.2172627706689608E-2</v>
      </c>
      <c r="Y9" s="64">
        <f t="shared" si="11"/>
        <v>-0.13836279823181949</v>
      </c>
      <c r="Z9" s="64">
        <f t="shared" si="12"/>
        <v>7.5407997443366154E-2</v>
      </c>
      <c r="AA9" s="64">
        <f t="shared" si="13"/>
        <v>5.721847943704661E-2</v>
      </c>
      <c r="AB9" s="64">
        <f t="shared" si="14"/>
        <v>2.000350554314009E-2</v>
      </c>
      <c r="AC9" s="64">
        <f t="shared" si="15"/>
        <v>-0.11974454937701801</v>
      </c>
      <c r="AD9" s="64">
        <f t="shared" si="16"/>
        <v>-0.10779275280755374</v>
      </c>
      <c r="AE9" s="64">
        <f t="shared" si="17"/>
        <v>0.218680163007756</v>
      </c>
      <c r="AF9" s="64">
        <f t="shared" si="18"/>
        <v>5.3897725778887864E-3</v>
      </c>
      <c r="AG9" s="65">
        <f t="shared" si="19"/>
        <v>1.3583979667849788E-3</v>
      </c>
      <c r="AH9" s="66">
        <v>2418</v>
      </c>
      <c r="AI9" s="67">
        <v>8909</v>
      </c>
      <c r="AJ9" s="67">
        <v>8634</v>
      </c>
      <c r="AK9" s="67">
        <v>1808</v>
      </c>
      <c r="AL9" s="67">
        <v>0</v>
      </c>
      <c r="AM9" s="67">
        <v>14143</v>
      </c>
      <c r="AN9" s="67">
        <v>5752</v>
      </c>
      <c r="AO9" s="67">
        <v>0</v>
      </c>
      <c r="AP9" s="67">
        <v>0</v>
      </c>
      <c r="AQ9" s="67">
        <v>0</v>
      </c>
      <c r="AR9" s="111">
        <v>481</v>
      </c>
      <c r="AS9" s="111">
        <v>363</v>
      </c>
      <c r="AT9" s="111">
        <v>195</v>
      </c>
      <c r="AU9" s="68">
        <f t="shared" si="36"/>
        <v>42703</v>
      </c>
      <c r="AV9" s="69">
        <f t="shared" si="20"/>
        <v>5.6623656417581901E-2</v>
      </c>
      <c r="AW9" s="70">
        <f t="shared" si="21"/>
        <v>0.20862702854600379</v>
      </c>
      <c r="AX9" s="70">
        <f t="shared" si="22"/>
        <v>0.2021871999625319</v>
      </c>
      <c r="AY9" s="70">
        <f t="shared" si="23"/>
        <v>4.233894574151699E-2</v>
      </c>
      <c r="AZ9" s="70">
        <f t="shared" si="24"/>
        <v>0</v>
      </c>
      <c r="BA9" s="70">
        <f t="shared" si="25"/>
        <v>0.33119452965833784</v>
      </c>
      <c r="BB9" s="70">
        <f t="shared" si="26"/>
        <v>0.13469779640774654</v>
      </c>
      <c r="BC9" s="70">
        <f t="shared" si="27"/>
        <v>0</v>
      </c>
      <c r="BD9" s="70">
        <f t="shared" si="28"/>
        <v>0</v>
      </c>
      <c r="BE9" s="61">
        <f t="shared" si="37"/>
        <v>0</v>
      </c>
      <c r="BF9" s="61">
        <f t="shared" si="38"/>
        <v>1.1263845631454465E-2</v>
      </c>
      <c r="BG9" s="61">
        <f t="shared" si="39"/>
        <v>8.5005737301828907E-3</v>
      </c>
      <c r="BH9" s="61">
        <f t="shared" si="40"/>
        <v>4.566423904643702E-3</v>
      </c>
      <c r="BI9" s="94">
        <f t="shared" si="33"/>
        <v>1</v>
      </c>
      <c r="BJ9" s="98">
        <v>0.36700000000000005</v>
      </c>
      <c r="BK9" s="97">
        <v>0.40600000000000003</v>
      </c>
      <c r="BL9" s="99">
        <v>3.8999999999999986E-2</v>
      </c>
      <c r="BP9" s="36"/>
      <c r="BQ9" s="36"/>
      <c r="BR9" s="36"/>
    </row>
    <row r="10" spans="1:70" x14ac:dyDescent="0.4">
      <c r="A10" s="38" t="s">
        <v>13</v>
      </c>
      <c r="B10" s="71">
        <v>2708</v>
      </c>
      <c r="C10" s="67">
        <v>4228</v>
      </c>
      <c r="D10" s="67">
        <v>17074</v>
      </c>
      <c r="E10" s="67">
        <v>3459</v>
      </c>
      <c r="F10" s="67">
        <v>552</v>
      </c>
      <c r="G10" s="67">
        <v>2995</v>
      </c>
      <c r="H10" s="67">
        <v>644</v>
      </c>
      <c r="I10" s="67">
        <v>5191</v>
      </c>
      <c r="J10" s="67">
        <v>129</v>
      </c>
      <c r="K10" s="67">
        <v>72</v>
      </c>
      <c r="L10" s="83">
        <f t="shared" si="34"/>
        <v>37052</v>
      </c>
      <c r="M10" s="69">
        <f t="shared" si="35"/>
        <v>7.3086473064881793E-2</v>
      </c>
      <c r="N10" s="70">
        <f t="shared" si="0"/>
        <v>0.11410989960056138</v>
      </c>
      <c r="O10" s="70">
        <f t="shared" si="1"/>
        <v>0.46081183201986398</v>
      </c>
      <c r="P10" s="70">
        <f t="shared" si="2"/>
        <v>9.3355284465076113E-2</v>
      </c>
      <c r="Q10" s="70">
        <f t="shared" si="3"/>
        <v>1.4897981215588902E-2</v>
      </c>
      <c r="R10" s="70">
        <f t="shared" si="4"/>
        <v>8.083234373313182E-2</v>
      </c>
      <c r="S10" s="70">
        <f t="shared" si="5"/>
        <v>1.738097808485372E-2</v>
      </c>
      <c r="T10" s="89">
        <f t="shared" si="6"/>
        <v>0.14010039943862679</v>
      </c>
      <c r="U10" s="70">
        <f t="shared" si="7"/>
        <v>3.4815934362517542E-3</v>
      </c>
      <c r="V10" s="70">
        <f t="shared" si="8"/>
        <v>1.9432149411637699E-3</v>
      </c>
      <c r="W10" s="84">
        <f t="shared" si="9"/>
        <v>1</v>
      </c>
      <c r="X10" s="63">
        <f t="shared" si="10"/>
        <v>7.9987693875600979E-3</v>
      </c>
      <c r="Y10" s="64">
        <f t="shared" si="11"/>
        <v>-0.15449188712071604</v>
      </c>
      <c r="Z10" s="64">
        <f t="shared" si="12"/>
        <v>5.7968511448825477E-2</v>
      </c>
      <c r="AA10" s="64">
        <f t="shared" si="13"/>
        <v>5.6314949677434764E-2</v>
      </c>
      <c r="AB10" s="64">
        <f t="shared" si="14"/>
        <v>1.4897981215588902E-2</v>
      </c>
      <c r="AC10" s="64">
        <f t="shared" si="15"/>
        <v>-3.8183475576517065E-2</v>
      </c>
      <c r="AD10" s="64">
        <f t="shared" si="16"/>
        <v>-7.0619496791233305E-2</v>
      </c>
      <c r="AE10" s="64">
        <f t="shared" si="17"/>
        <v>0.14010039943862679</v>
      </c>
      <c r="AF10" s="64">
        <f t="shared" si="18"/>
        <v>3.4815934362517542E-3</v>
      </c>
      <c r="AG10" s="65">
        <f t="shared" si="19"/>
        <v>1.9432149411637699E-3</v>
      </c>
      <c r="AH10" s="66">
        <v>2193</v>
      </c>
      <c r="AI10" s="67">
        <v>9050</v>
      </c>
      <c r="AJ10" s="67">
        <v>13573</v>
      </c>
      <c r="AK10" s="67">
        <v>1248</v>
      </c>
      <c r="AL10" s="67">
        <v>0</v>
      </c>
      <c r="AM10" s="67">
        <v>4010</v>
      </c>
      <c r="AN10" s="67">
        <v>2965</v>
      </c>
      <c r="AO10" s="67">
        <v>0</v>
      </c>
      <c r="AP10" s="67">
        <v>0</v>
      </c>
      <c r="AQ10" s="67">
        <v>0</v>
      </c>
      <c r="AR10" s="111">
        <v>237</v>
      </c>
      <c r="AS10" s="111">
        <v>241</v>
      </c>
      <c r="AT10" s="111">
        <v>176</v>
      </c>
      <c r="AU10" s="68">
        <f t="shared" si="36"/>
        <v>33693</v>
      </c>
      <c r="AV10" s="69">
        <f t="shared" si="20"/>
        <v>6.5087703677321695E-2</v>
      </c>
      <c r="AW10" s="70">
        <f t="shared" si="21"/>
        <v>0.26860178672127744</v>
      </c>
      <c r="AX10" s="70">
        <f t="shared" si="22"/>
        <v>0.4028433205710385</v>
      </c>
      <c r="AY10" s="70">
        <f t="shared" si="23"/>
        <v>3.7040334787641349E-2</v>
      </c>
      <c r="AZ10" s="70">
        <f t="shared" si="24"/>
        <v>0</v>
      </c>
      <c r="BA10" s="70">
        <f t="shared" si="25"/>
        <v>0.11901581930964888</v>
      </c>
      <c r="BB10" s="70">
        <f t="shared" si="26"/>
        <v>8.8000474876087018E-2</v>
      </c>
      <c r="BC10" s="70">
        <f t="shared" si="27"/>
        <v>0</v>
      </c>
      <c r="BD10" s="70">
        <f t="shared" si="28"/>
        <v>0</v>
      </c>
      <c r="BE10" s="61">
        <f t="shared" si="37"/>
        <v>0</v>
      </c>
      <c r="BF10" s="61">
        <f t="shared" si="38"/>
        <v>7.0341020389991984E-3</v>
      </c>
      <c r="BG10" s="61">
        <f t="shared" si="39"/>
        <v>7.1528210607544598E-3</v>
      </c>
      <c r="BH10" s="61">
        <f t="shared" si="40"/>
        <v>5.2236369572314723E-3</v>
      </c>
      <c r="BI10" s="94">
        <f t="shared" si="33"/>
        <v>1</v>
      </c>
      <c r="BJ10" s="98">
        <v>0.318</v>
      </c>
      <c r="BK10" s="97">
        <v>0.35700000000000004</v>
      </c>
      <c r="BL10" s="99">
        <v>3.9000000000000021E-2</v>
      </c>
      <c r="BP10" s="36"/>
      <c r="BQ10" s="36"/>
      <c r="BR10" s="36"/>
    </row>
    <row r="11" spans="1:70" x14ac:dyDescent="0.4">
      <c r="A11" s="38" t="s">
        <v>14</v>
      </c>
      <c r="B11" s="71">
        <v>1677</v>
      </c>
      <c r="C11" s="67">
        <v>3966</v>
      </c>
      <c r="D11" s="67">
        <v>12617</v>
      </c>
      <c r="E11" s="67">
        <v>2441</v>
      </c>
      <c r="F11" s="67">
        <v>615</v>
      </c>
      <c r="G11" s="67">
        <v>3464</v>
      </c>
      <c r="H11" s="67">
        <v>677</v>
      </c>
      <c r="I11" s="67">
        <v>5044</v>
      </c>
      <c r="J11" s="67">
        <v>133</v>
      </c>
      <c r="K11" s="67">
        <v>42</v>
      </c>
      <c r="L11" s="83">
        <f t="shared" si="34"/>
        <v>30676</v>
      </c>
      <c r="M11" s="69">
        <f t="shared" si="35"/>
        <v>5.4668144477767633E-2</v>
      </c>
      <c r="N11" s="70">
        <f t="shared" si="0"/>
        <v>0.12928673881862043</v>
      </c>
      <c r="O11" s="70">
        <f t="shared" si="1"/>
        <v>0.41129873516755772</v>
      </c>
      <c r="P11" s="70">
        <f t="shared" si="2"/>
        <v>7.9573608032337984E-2</v>
      </c>
      <c r="Q11" s="70">
        <f>F11/$L11</f>
        <v>2.0048246185943409E-2</v>
      </c>
      <c r="R11" s="70">
        <f>G11/$L11</f>
        <v>0.11292215412700482</v>
      </c>
      <c r="S11" s="70">
        <f t="shared" si="5"/>
        <v>2.2069370191680794E-2</v>
      </c>
      <c r="T11" s="89">
        <f t="shared" si="6"/>
        <v>0.16442821749902203</v>
      </c>
      <c r="U11" s="70">
        <f t="shared" si="7"/>
        <v>4.3356369800495505E-3</v>
      </c>
      <c r="V11" s="70">
        <f t="shared" si="8"/>
        <v>1.3691485200156474E-3</v>
      </c>
      <c r="W11" s="84">
        <f t="shared" si="9"/>
        <v>1</v>
      </c>
      <c r="X11" s="63">
        <f t="shared" si="10"/>
        <v>7.9983760371248533E-3</v>
      </c>
      <c r="Y11" s="64">
        <f t="shared" si="11"/>
        <v>-0.20262693642564425</v>
      </c>
      <c r="Z11" s="64">
        <f t="shared" si="12"/>
        <v>7.7738733735969734E-2</v>
      </c>
      <c r="AA11" s="64">
        <f t="shared" si="13"/>
        <v>5.7061886905678233E-2</v>
      </c>
      <c r="AB11" s="64">
        <f t="shared" si="14"/>
        <v>2.0048246185943409E-2</v>
      </c>
      <c r="AC11" s="64">
        <f t="shared" si="15"/>
        <v>-2.8626108283073548E-2</v>
      </c>
      <c r="AD11" s="64">
        <f t="shared" si="16"/>
        <v>-7.6459673149645579E-2</v>
      </c>
      <c r="AE11" s="64">
        <f t="shared" si="17"/>
        <v>0.16442821749902203</v>
      </c>
      <c r="AF11" s="64">
        <f t="shared" si="18"/>
        <v>4.3356369800495505E-3</v>
      </c>
      <c r="AG11" s="65">
        <f t="shared" si="19"/>
        <v>1.3691485200156474E-3</v>
      </c>
      <c r="AH11" s="66">
        <v>1304</v>
      </c>
      <c r="AI11" s="67">
        <v>9274</v>
      </c>
      <c r="AJ11" s="67">
        <v>9320</v>
      </c>
      <c r="AK11" s="67">
        <v>629</v>
      </c>
      <c r="AL11" s="67">
        <v>0</v>
      </c>
      <c r="AM11" s="67">
        <v>3955</v>
      </c>
      <c r="AN11" s="67">
        <v>2753</v>
      </c>
      <c r="AO11" s="67">
        <v>0</v>
      </c>
      <c r="AP11" s="67">
        <v>0</v>
      </c>
      <c r="AQ11" s="67">
        <v>0</v>
      </c>
      <c r="AR11" s="111">
        <v>306</v>
      </c>
      <c r="AS11" s="111">
        <v>251</v>
      </c>
      <c r="AT11" s="111">
        <v>149</v>
      </c>
      <c r="AU11" s="68">
        <f t="shared" si="36"/>
        <v>27941</v>
      </c>
      <c r="AV11" s="69">
        <f t="shared" si="20"/>
        <v>4.666976844064278E-2</v>
      </c>
      <c r="AW11" s="70">
        <f t="shared" si="21"/>
        <v>0.33191367524426468</v>
      </c>
      <c r="AX11" s="70">
        <f t="shared" si="22"/>
        <v>0.33356000143158798</v>
      </c>
      <c r="AY11" s="70">
        <f t="shared" si="23"/>
        <v>2.2511721126659747E-2</v>
      </c>
      <c r="AZ11" s="70">
        <f t="shared" si="24"/>
        <v>0</v>
      </c>
      <c r="BA11" s="70">
        <f t="shared" si="25"/>
        <v>0.14154826241007837</v>
      </c>
      <c r="BB11" s="70">
        <f t="shared" si="26"/>
        <v>9.8529043341326367E-2</v>
      </c>
      <c r="BC11" s="70">
        <f t="shared" si="27"/>
        <v>0</v>
      </c>
      <c r="BD11" s="70">
        <f t="shared" si="28"/>
        <v>0</v>
      </c>
      <c r="BE11" s="61">
        <f t="shared" si="37"/>
        <v>0</v>
      </c>
      <c r="BF11" s="61">
        <f t="shared" si="38"/>
        <v>1.095164811567231E-2</v>
      </c>
      <c r="BG11" s="61">
        <f t="shared" si="39"/>
        <v>8.983214630829248E-3</v>
      </c>
      <c r="BH11" s="61">
        <f t="shared" si="40"/>
        <v>5.3326652589384778E-3</v>
      </c>
      <c r="BI11" s="94">
        <f t="shared" si="33"/>
        <v>1</v>
      </c>
      <c r="BJ11" s="98">
        <v>0.29299999999999998</v>
      </c>
      <c r="BK11" s="97">
        <v>0.33200000000000002</v>
      </c>
      <c r="BL11" s="99">
        <v>3.9000000000000021E-2</v>
      </c>
      <c r="BP11" s="36"/>
      <c r="BQ11" s="36"/>
      <c r="BR11" s="36"/>
    </row>
    <row r="12" spans="1:70" x14ac:dyDescent="0.4">
      <c r="A12" s="87" t="s">
        <v>15</v>
      </c>
      <c r="B12" s="71">
        <v>3112</v>
      </c>
      <c r="C12" s="67">
        <v>2617</v>
      </c>
      <c r="D12" s="67">
        <v>13414</v>
      </c>
      <c r="E12" s="67">
        <v>9615</v>
      </c>
      <c r="F12" s="67">
        <v>708</v>
      </c>
      <c r="G12" s="67">
        <v>3925</v>
      </c>
      <c r="H12" s="67">
        <v>470</v>
      </c>
      <c r="I12" s="67">
        <v>4787</v>
      </c>
      <c r="J12" s="67">
        <v>147</v>
      </c>
      <c r="K12" s="67">
        <v>46</v>
      </c>
      <c r="L12" s="83">
        <f t="shared" si="34"/>
        <v>38841</v>
      </c>
      <c r="M12" s="69">
        <f t="shared" si="35"/>
        <v>8.0121521073092866E-2</v>
      </c>
      <c r="N12" s="70">
        <f t="shared" si="0"/>
        <v>6.737725599237919E-2</v>
      </c>
      <c r="O12" s="70">
        <f t="shared" si="1"/>
        <v>0.34535671069230967</v>
      </c>
      <c r="P12" s="70">
        <f t="shared" si="2"/>
        <v>0.24754769444658994</v>
      </c>
      <c r="Q12" s="70">
        <f>F12/$L12</f>
        <v>1.8228160963929867E-2</v>
      </c>
      <c r="R12" s="70">
        <f>G12/$L12</f>
        <v>0.10105301099353775</v>
      </c>
      <c r="S12" s="70">
        <f t="shared" si="5"/>
        <v>1.2100615329162482E-2</v>
      </c>
      <c r="T12" s="89">
        <f t="shared" si="6"/>
        <v>0.12324605442702299</v>
      </c>
      <c r="U12" s="70">
        <f t="shared" si="7"/>
        <v>3.7846605391210317E-3</v>
      </c>
      <c r="V12" s="70">
        <f t="shared" si="8"/>
        <v>1.1843155428542004E-3</v>
      </c>
      <c r="W12" s="84">
        <f t="shared" si="9"/>
        <v>1</v>
      </c>
      <c r="X12" s="63">
        <f t="shared" si="10"/>
        <v>3.9826031638263981E-3</v>
      </c>
      <c r="Y12" s="64">
        <f t="shared" si="11"/>
        <v>-0.16927073210398957</v>
      </c>
      <c r="Z12" s="64">
        <f t="shared" si="12"/>
        <v>8.7845709330990118E-2</v>
      </c>
      <c r="AA12" s="64">
        <f t="shared" si="13"/>
        <v>0.10508402268288969</v>
      </c>
      <c r="AB12" s="64">
        <f t="shared" si="14"/>
        <v>1.8228160963929867E-2</v>
      </c>
      <c r="AC12" s="64">
        <f t="shared" si="15"/>
        <v>-6.9935053716627837E-2</v>
      </c>
      <c r="AD12" s="64">
        <f t="shared" si="16"/>
        <v>-8.7560637717977161E-2</v>
      </c>
      <c r="AE12" s="64">
        <f t="shared" si="17"/>
        <v>0.12324605442702299</v>
      </c>
      <c r="AF12" s="64">
        <f t="shared" si="18"/>
        <v>3.7846605391210317E-3</v>
      </c>
      <c r="AG12" s="65">
        <f t="shared" si="19"/>
        <v>1.1843155428542004E-3</v>
      </c>
      <c r="AH12" s="66">
        <v>2405</v>
      </c>
      <c r="AI12" s="67">
        <v>7475</v>
      </c>
      <c r="AJ12" s="67">
        <v>8134</v>
      </c>
      <c r="AK12" s="67">
        <v>4500</v>
      </c>
      <c r="AL12" s="67">
        <v>0</v>
      </c>
      <c r="AM12" s="67">
        <v>5401</v>
      </c>
      <c r="AN12" s="67">
        <v>3148</v>
      </c>
      <c r="AO12" s="67">
        <v>0</v>
      </c>
      <c r="AP12" s="67">
        <v>0</v>
      </c>
      <c r="AQ12" s="67">
        <v>0</v>
      </c>
      <c r="AR12" s="111">
        <v>284</v>
      </c>
      <c r="AS12" s="111">
        <v>157</v>
      </c>
      <c r="AT12" s="111">
        <v>83</v>
      </c>
      <c r="AU12" s="68">
        <f t="shared" si="36"/>
        <v>31587</v>
      </c>
      <c r="AV12" s="69">
        <f t="shared" si="20"/>
        <v>7.6138917909266468E-2</v>
      </c>
      <c r="AW12" s="70">
        <f t="shared" si="21"/>
        <v>0.23664798809636875</v>
      </c>
      <c r="AX12" s="70">
        <f t="shared" si="22"/>
        <v>0.25751100136131955</v>
      </c>
      <c r="AY12" s="70">
        <f t="shared" si="23"/>
        <v>0.14246367176370026</v>
      </c>
      <c r="AZ12" s="70">
        <f t="shared" si="24"/>
        <v>0</v>
      </c>
      <c r="BA12" s="70">
        <f t="shared" si="25"/>
        <v>0.17098806471016559</v>
      </c>
      <c r="BB12" s="70">
        <f t="shared" si="26"/>
        <v>9.9661253047139645E-2</v>
      </c>
      <c r="BC12" s="70">
        <f t="shared" si="27"/>
        <v>0</v>
      </c>
      <c r="BD12" s="70">
        <f t="shared" si="28"/>
        <v>0</v>
      </c>
      <c r="BE12" s="61">
        <f t="shared" si="37"/>
        <v>0</v>
      </c>
      <c r="BF12" s="61">
        <f t="shared" si="38"/>
        <v>8.9910406179757492E-3</v>
      </c>
      <c r="BG12" s="61">
        <f t="shared" si="39"/>
        <v>4.9703992148668755E-3</v>
      </c>
      <c r="BH12" s="61">
        <f t="shared" si="40"/>
        <v>2.6276632791971382E-3</v>
      </c>
      <c r="BI12" s="94">
        <f t="shared" si="33"/>
        <v>1</v>
      </c>
      <c r="BJ12" s="98">
        <v>0.38400000000000001</v>
      </c>
      <c r="BK12" s="97">
        <v>0.47100000000000003</v>
      </c>
      <c r="BL12" s="99">
        <v>8.7000000000000022E-2</v>
      </c>
      <c r="BP12" s="36"/>
      <c r="BQ12" s="36"/>
      <c r="BR12" s="36"/>
    </row>
    <row r="13" spans="1:70" x14ac:dyDescent="0.4">
      <c r="A13" s="38" t="s">
        <v>16</v>
      </c>
      <c r="B13" s="71">
        <v>3095</v>
      </c>
      <c r="C13" s="67">
        <v>3986</v>
      </c>
      <c r="D13" s="67">
        <v>10992</v>
      </c>
      <c r="E13" s="67">
        <v>5079</v>
      </c>
      <c r="F13" s="67">
        <v>679</v>
      </c>
      <c r="G13" s="67">
        <v>4635</v>
      </c>
      <c r="H13" s="67">
        <v>532</v>
      </c>
      <c r="I13" s="67">
        <v>4481</v>
      </c>
      <c r="J13" s="67">
        <v>99</v>
      </c>
      <c r="K13" s="67">
        <v>34</v>
      </c>
      <c r="L13" s="83">
        <f t="shared" si="34"/>
        <v>33612</v>
      </c>
      <c r="M13" s="69">
        <f t="shared" si="35"/>
        <v>9.2080209449006301E-2</v>
      </c>
      <c r="N13" s="70">
        <f t="shared" si="0"/>
        <v>0.11858859930977032</v>
      </c>
      <c r="O13" s="70">
        <f t="shared" si="1"/>
        <v>0.3270260621206712</v>
      </c>
      <c r="P13" s="70">
        <f t="shared" si="2"/>
        <v>0.15110674759014639</v>
      </c>
      <c r="Q13" s="70">
        <f t="shared" si="3"/>
        <v>2.0201118648101868E-2</v>
      </c>
      <c r="R13" s="70">
        <f t="shared" si="4"/>
        <v>0.13789717957872188</v>
      </c>
      <c r="S13" s="70">
        <f t="shared" si="5"/>
        <v>1.5827680590265382E-2</v>
      </c>
      <c r="T13" s="89">
        <f t="shared" si="6"/>
        <v>0.13331548256575032</v>
      </c>
      <c r="U13" s="70">
        <f t="shared" si="7"/>
        <v>2.9453766511960016E-3</v>
      </c>
      <c r="V13" s="70">
        <f t="shared" si="8"/>
        <v>1.0115434963703439E-3</v>
      </c>
      <c r="W13" s="84">
        <f t="shared" si="9"/>
        <v>1</v>
      </c>
      <c r="X13" s="63">
        <f t="shared" si="10"/>
        <v>1.117115123044396E-2</v>
      </c>
      <c r="Y13" s="64">
        <f t="shared" si="11"/>
        <v>-0.17430219144142534</v>
      </c>
      <c r="Z13" s="64">
        <f t="shared" si="12"/>
        <v>8.318414044063957E-2</v>
      </c>
      <c r="AA13" s="64">
        <f t="shared" si="13"/>
        <v>9.4074851441417556E-2</v>
      </c>
      <c r="AB13" s="64">
        <f t="shared" si="14"/>
        <v>2.0201118648101868E-2</v>
      </c>
      <c r="AC13" s="64">
        <f t="shared" si="15"/>
        <v>-7.09201097880299E-2</v>
      </c>
      <c r="AD13" s="64">
        <f t="shared" si="16"/>
        <v>-8.327692583211585E-2</v>
      </c>
      <c r="AE13" s="64">
        <f t="shared" si="17"/>
        <v>0.13331548256575032</v>
      </c>
      <c r="AF13" s="64">
        <f t="shared" si="18"/>
        <v>2.9453766511960016E-3</v>
      </c>
      <c r="AG13" s="65">
        <f t="shared" si="19"/>
        <v>1.0115434963703439E-3</v>
      </c>
      <c r="AH13" s="66">
        <v>2250</v>
      </c>
      <c r="AI13" s="67">
        <v>8145</v>
      </c>
      <c r="AJ13" s="67">
        <v>6781</v>
      </c>
      <c r="AK13" s="67">
        <v>1586</v>
      </c>
      <c r="AL13" s="67">
        <v>0</v>
      </c>
      <c r="AM13" s="67">
        <v>5807</v>
      </c>
      <c r="AN13" s="67">
        <v>2756</v>
      </c>
      <c r="AO13" s="67">
        <v>0</v>
      </c>
      <c r="AP13" s="67">
        <v>0</v>
      </c>
      <c r="AQ13" s="67">
        <v>0</v>
      </c>
      <c r="AR13" s="111">
        <v>246</v>
      </c>
      <c r="AS13" s="111">
        <v>137</v>
      </c>
      <c r="AT13" s="111">
        <v>101</v>
      </c>
      <c r="AU13" s="68">
        <f t="shared" si="36"/>
        <v>27809</v>
      </c>
      <c r="AV13" s="69">
        <f t="shared" si="20"/>
        <v>8.0909058218562341E-2</v>
      </c>
      <c r="AW13" s="70">
        <f t="shared" si="21"/>
        <v>0.29289079075119567</v>
      </c>
      <c r="AX13" s="70">
        <f t="shared" si="22"/>
        <v>0.24384192168003163</v>
      </c>
      <c r="AY13" s="70">
        <f t="shared" si="23"/>
        <v>5.7031896148728826E-2</v>
      </c>
      <c r="AZ13" s="70">
        <f t="shared" si="24"/>
        <v>0</v>
      </c>
      <c r="BA13" s="70">
        <f t="shared" si="25"/>
        <v>0.20881728936675178</v>
      </c>
      <c r="BB13" s="70">
        <f t="shared" si="26"/>
        <v>9.9104606422381239E-2</v>
      </c>
      <c r="BC13" s="70">
        <f t="shared" si="27"/>
        <v>0</v>
      </c>
      <c r="BD13" s="70">
        <f t="shared" si="28"/>
        <v>0</v>
      </c>
      <c r="BE13" s="61">
        <f t="shared" si="37"/>
        <v>0</v>
      </c>
      <c r="BF13" s="61">
        <f t="shared" si="38"/>
        <v>8.8460570318961481E-3</v>
      </c>
      <c r="BG13" s="61">
        <f t="shared" si="39"/>
        <v>4.9264626559746847E-3</v>
      </c>
      <c r="BH13" s="61">
        <f t="shared" si="40"/>
        <v>3.6319177244776872E-3</v>
      </c>
      <c r="BI13" s="94">
        <f t="shared" si="33"/>
        <v>1</v>
      </c>
      <c r="BJ13" s="98">
        <v>0.35899999999999999</v>
      </c>
      <c r="BK13" s="97">
        <v>0.42899999999999999</v>
      </c>
      <c r="BL13" s="99">
        <v>7.0000000000000007E-2</v>
      </c>
      <c r="BP13" s="36"/>
      <c r="BQ13" s="36"/>
      <c r="BR13" s="36"/>
    </row>
    <row r="14" spans="1:70" x14ac:dyDescent="0.4">
      <c r="A14" s="87" t="s">
        <v>17</v>
      </c>
      <c r="B14" s="71">
        <v>2560</v>
      </c>
      <c r="C14" s="67">
        <v>2834</v>
      </c>
      <c r="D14" s="67">
        <v>11366</v>
      </c>
      <c r="E14" s="67">
        <v>5487</v>
      </c>
      <c r="F14" s="67">
        <v>995</v>
      </c>
      <c r="G14" s="67">
        <v>5898</v>
      </c>
      <c r="H14" s="67">
        <v>416</v>
      </c>
      <c r="I14" s="67">
        <v>4016</v>
      </c>
      <c r="J14" s="67">
        <v>176</v>
      </c>
      <c r="K14" s="67">
        <v>58</v>
      </c>
      <c r="L14" s="83">
        <f t="shared" si="34"/>
        <v>33806</v>
      </c>
      <c r="M14" s="69">
        <f t="shared" si="35"/>
        <v>7.5726202449269364E-2</v>
      </c>
      <c r="N14" s="70">
        <f t="shared" si="0"/>
        <v>8.3831272555167716E-2</v>
      </c>
      <c r="O14" s="70">
        <f t="shared" si="1"/>
        <v>0.33621250665562324</v>
      </c>
      <c r="P14" s="70">
        <f t="shared" si="2"/>
        <v>0.16230846595278944</v>
      </c>
      <c r="Q14" s="70">
        <f t="shared" si="3"/>
        <v>2.9432645092587115E-2</v>
      </c>
      <c r="R14" s="70">
        <f t="shared" si="4"/>
        <v>0.17446607111163698</v>
      </c>
      <c r="S14" s="70">
        <f t="shared" si="5"/>
        <v>1.230550789800627E-2</v>
      </c>
      <c r="T14" s="89">
        <f t="shared" si="6"/>
        <v>0.11879548009229131</v>
      </c>
      <c r="U14" s="70">
        <f t="shared" si="7"/>
        <v>5.2061764183872683E-3</v>
      </c>
      <c r="V14" s="70">
        <f t="shared" si="8"/>
        <v>1.715671774241259E-3</v>
      </c>
      <c r="W14" s="84">
        <f t="shared" si="9"/>
        <v>1</v>
      </c>
      <c r="X14" s="63">
        <f t="shared" si="10"/>
        <v>5.4201930335950332E-3</v>
      </c>
      <c r="Y14" s="64">
        <f t="shared" si="11"/>
        <v>-0.18004992378933521</v>
      </c>
      <c r="Z14" s="64">
        <f t="shared" si="12"/>
        <v>0.10899013058251331</v>
      </c>
      <c r="AA14" s="64">
        <f t="shared" si="13"/>
        <v>0.1210802743161237</v>
      </c>
      <c r="AB14" s="64">
        <f t="shared" si="14"/>
        <v>2.9432645092587115E-2</v>
      </c>
      <c r="AC14" s="64">
        <f t="shared" si="15"/>
        <v>-0.10398865057210716</v>
      </c>
      <c r="AD14" s="64">
        <f t="shared" si="16"/>
        <v>-8.9778402376156002E-2</v>
      </c>
      <c r="AE14" s="64">
        <f t="shared" si="17"/>
        <v>0.11879548009229131</v>
      </c>
      <c r="AF14" s="64">
        <f t="shared" si="18"/>
        <v>5.2061764183872683E-3</v>
      </c>
      <c r="AG14" s="65">
        <f t="shared" si="19"/>
        <v>1.715671774241259E-3</v>
      </c>
      <c r="AH14" s="66">
        <v>2031</v>
      </c>
      <c r="AI14" s="67">
        <v>7623</v>
      </c>
      <c r="AJ14" s="67">
        <v>6564</v>
      </c>
      <c r="AK14" s="67">
        <v>1191</v>
      </c>
      <c r="AL14" s="67">
        <v>0</v>
      </c>
      <c r="AM14" s="67">
        <v>8044</v>
      </c>
      <c r="AN14" s="67">
        <v>2949</v>
      </c>
      <c r="AO14" s="67">
        <v>0</v>
      </c>
      <c r="AP14" s="67">
        <v>0</v>
      </c>
      <c r="AQ14" s="67">
        <v>0</v>
      </c>
      <c r="AR14" s="111">
        <v>260</v>
      </c>
      <c r="AS14" s="111">
        <v>125</v>
      </c>
      <c r="AT14" s="111">
        <v>101</v>
      </c>
      <c r="AU14" s="68">
        <f t="shared" si="36"/>
        <v>28888</v>
      </c>
      <c r="AV14" s="69">
        <f t="shared" si="20"/>
        <v>7.0306009415674331E-2</v>
      </c>
      <c r="AW14" s="70">
        <f t="shared" si="21"/>
        <v>0.26388119634450291</v>
      </c>
      <c r="AX14" s="70">
        <f t="shared" si="22"/>
        <v>0.22722237607310994</v>
      </c>
      <c r="AY14" s="70">
        <f t="shared" si="23"/>
        <v>4.1228191636665745E-2</v>
      </c>
      <c r="AZ14" s="70">
        <f t="shared" si="24"/>
        <v>0</v>
      </c>
      <c r="BA14" s="70">
        <f t="shared" si="25"/>
        <v>0.27845472168374413</v>
      </c>
      <c r="BB14" s="70">
        <f t="shared" si="26"/>
        <v>0.10208391027416228</v>
      </c>
      <c r="BC14" s="70">
        <f t="shared" si="27"/>
        <v>0</v>
      </c>
      <c r="BD14" s="70">
        <f t="shared" si="28"/>
        <v>0</v>
      </c>
      <c r="BE14" s="61">
        <f t="shared" si="37"/>
        <v>0</v>
      </c>
      <c r="BF14" s="61">
        <f t="shared" si="38"/>
        <v>9.0002769315978958E-3</v>
      </c>
      <c r="BG14" s="61">
        <f t="shared" si="39"/>
        <v>4.3270562171143726E-3</v>
      </c>
      <c r="BH14" s="61">
        <f t="shared" si="40"/>
        <v>3.4962614234284131E-3</v>
      </c>
      <c r="BI14" s="94">
        <f t="shared" si="33"/>
        <v>1</v>
      </c>
      <c r="BJ14" s="98">
        <v>0.43099999999999999</v>
      </c>
      <c r="BK14" s="97">
        <v>0.48399999999999999</v>
      </c>
      <c r="BL14" s="99">
        <v>5.2999999999999971E-2</v>
      </c>
      <c r="BP14" s="36"/>
      <c r="BQ14" s="36"/>
      <c r="BR14" s="36"/>
    </row>
    <row r="15" spans="1:70" x14ac:dyDescent="0.4">
      <c r="A15" s="38" t="s">
        <v>18</v>
      </c>
      <c r="B15" s="71">
        <v>23868</v>
      </c>
      <c r="C15" s="67">
        <v>12251</v>
      </c>
      <c r="D15" s="67">
        <v>57432</v>
      </c>
      <c r="E15" s="67">
        <v>39609</v>
      </c>
      <c r="F15" s="67">
        <v>3269</v>
      </c>
      <c r="G15" s="67">
        <v>17222</v>
      </c>
      <c r="H15" s="67">
        <v>1864</v>
      </c>
      <c r="I15" s="67">
        <v>16162</v>
      </c>
      <c r="J15" s="67">
        <v>402</v>
      </c>
      <c r="K15" s="67">
        <v>123</v>
      </c>
      <c r="L15" s="83">
        <f t="shared" si="34"/>
        <v>172202</v>
      </c>
      <c r="M15" s="69">
        <f t="shared" si="35"/>
        <v>0.13860466196675997</v>
      </c>
      <c r="N15" s="70">
        <f t="shared" si="0"/>
        <v>7.1143192297418154E-2</v>
      </c>
      <c r="O15" s="70">
        <f t="shared" si="1"/>
        <v>0.33351529018246012</v>
      </c>
      <c r="P15" s="70">
        <f t="shared" si="2"/>
        <v>0.23001475011904624</v>
      </c>
      <c r="Q15" s="70">
        <f t="shared" si="3"/>
        <v>1.8983519355175896E-2</v>
      </c>
      <c r="R15" s="70">
        <f t="shared" si="4"/>
        <v>0.10001045284026899</v>
      </c>
      <c r="S15" s="70">
        <f t="shared" si="5"/>
        <v>1.0824496811883718E-2</v>
      </c>
      <c r="T15" s="89">
        <f t="shared" si="6"/>
        <v>9.3854891348532532E-2</v>
      </c>
      <c r="U15" s="70">
        <f t="shared" si="7"/>
        <v>2.3344676600736344E-3</v>
      </c>
      <c r="V15" s="70">
        <f t="shared" si="8"/>
        <v>7.1427741838073894E-4</v>
      </c>
      <c r="W15" s="84">
        <f t="shared" si="9"/>
        <v>1</v>
      </c>
      <c r="X15" s="63">
        <f t="shared" si="10"/>
        <v>-2.2558399538586016E-2</v>
      </c>
      <c r="Y15" s="64">
        <f t="shared" si="11"/>
        <v>-0.16004351153828528</v>
      </c>
      <c r="Z15" s="64">
        <f t="shared" si="12"/>
        <v>0.10258971059249578</v>
      </c>
      <c r="AA15" s="64">
        <f t="shared" si="13"/>
        <v>0.14126779362799152</v>
      </c>
      <c r="AB15" s="64">
        <f t="shared" si="14"/>
        <v>1.8983519355175896E-2</v>
      </c>
      <c r="AC15" s="64">
        <f t="shared" si="15"/>
        <v>-9.4449478702834155E-2</v>
      </c>
      <c r="AD15" s="64">
        <f t="shared" si="16"/>
        <v>-6.6750576408766277E-2</v>
      </c>
      <c r="AE15" s="64">
        <f t="shared" si="17"/>
        <v>9.3854891348532532E-2</v>
      </c>
      <c r="AF15" s="64">
        <f t="shared" si="18"/>
        <v>2.3344676600736344E-3</v>
      </c>
      <c r="AG15" s="65">
        <f t="shared" si="19"/>
        <v>7.1427741838073894E-4</v>
      </c>
      <c r="AH15" s="66">
        <v>22836</v>
      </c>
      <c r="AI15" s="67">
        <v>32758</v>
      </c>
      <c r="AJ15" s="67">
        <v>32721</v>
      </c>
      <c r="AK15" s="67">
        <v>12575</v>
      </c>
      <c r="AL15" s="67">
        <v>0</v>
      </c>
      <c r="AM15" s="67">
        <v>27554</v>
      </c>
      <c r="AN15" s="67">
        <v>10992</v>
      </c>
      <c r="AO15" s="67">
        <v>0</v>
      </c>
      <c r="AP15" s="67">
        <v>0</v>
      </c>
      <c r="AQ15" s="67">
        <v>0</v>
      </c>
      <c r="AR15" s="111">
        <v>1035</v>
      </c>
      <c r="AS15" s="111">
        <v>676</v>
      </c>
      <c r="AT15" s="111">
        <v>548</v>
      </c>
      <c r="AU15" s="68">
        <f t="shared" si="36"/>
        <v>141695</v>
      </c>
      <c r="AV15" s="69">
        <f t="shared" si="20"/>
        <v>0.16116306150534598</v>
      </c>
      <c r="AW15" s="70">
        <f t="shared" si="21"/>
        <v>0.23118670383570344</v>
      </c>
      <c r="AX15" s="70">
        <f t="shared" si="22"/>
        <v>0.23092557958996435</v>
      </c>
      <c r="AY15" s="70">
        <f t="shared" si="23"/>
        <v>8.8746956491054727E-2</v>
      </c>
      <c r="AZ15" s="70">
        <f t="shared" si="24"/>
        <v>0</v>
      </c>
      <c r="BA15" s="70">
        <f t="shared" si="25"/>
        <v>0.19445993154310315</v>
      </c>
      <c r="BB15" s="70">
        <f t="shared" si="26"/>
        <v>7.7575073220649993E-2</v>
      </c>
      <c r="BC15" s="70">
        <f t="shared" si="27"/>
        <v>0</v>
      </c>
      <c r="BD15" s="70">
        <f t="shared" si="28"/>
        <v>0</v>
      </c>
      <c r="BE15" s="61">
        <f t="shared" si="37"/>
        <v>0</v>
      </c>
      <c r="BF15" s="61">
        <f t="shared" si="38"/>
        <v>7.3044214686474465E-3</v>
      </c>
      <c r="BG15" s="61">
        <f t="shared" si="39"/>
        <v>4.7708105437735985E-3</v>
      </c>
      <c r="BH15" s="61">
        <f t="shared" si="40"/>
        <v>3.8674618017572955E-3</v>
      </c>
      <c r="BI15" s="94">
        <f t="shared" si="33"/>
        <v>1</v>
      </c>
      <c r="BJ15" s="98">
        <v>0.41600000000000004</v>
      </c>
      <c r="BK15" s="97">
        <v>0.502</v>
      </c>
      <c r="BL15" s="99">
        <v>8.6000000000000021E-2</v>
      </c>
      <c r="BP15" s="36"/>
      <c r="BQ15" s="36"/>
      <c r="BR15" s="36"/>
    </row>
    <row r="16" spans="1:70" x14ac:dyDescent="0.4">
      <c r="A16" s="87" t="s">
        <v>19</v>
      </c>
      <c r="B16" s="71">
        <v>2717</v>
      </c>
      <c r="C16" s="67">
        <v>4132</v>
      </c>
      <c r="D16" s="67">
        <v>18102</v>
      </c>
      <c r="E16" s="67">
        <v>3836</v>
      </c>
      <c r="F16" s="67">
        <v>1044</v>
      </c>
      <c r="G16" s="67">
        <v>3913</v>
      </c>
      <c r="H16" s="67">
        <v>932</v>
      </c>
      <c r="I16" s="67">
        <v>7160</v>
      </c>
      <c r="J16" s="67">
        <v>230</v>
      </c>
      <c r="K16" s="67">
        <v>68</v>
      </c>
      <c r="L16" s="83">
        <f t="shared" si="34"/>
        <v>42134</v>
      </c>
      <c r="M16" s="69">
        <f t="shared" si="35"/>
        <v>6.4484739165519528E-2</v>
      </c>
      <c r="N16" s="70">
        <f t="shared" si="0"/>
        <v>9.8068068543219256E-2</v>
      </c>
      <c r="O16" s="70">
        <f t="shared" si="1"/>
        <v>0.42962927801775286</v>
      </c>
      <c r="P16" s="70">
        <f t="shared" si="2"/>
        <v>9.1042863245834715E-2</v>
      </c>
      <c r="Q16" s="70">
        <f t="shared" si="3"/>
        <v>2.4778088954288697E-2</v>
      </c>
      <c r="R16" s="70">
        <f t="shared" si="4"/>
        <v>9.2870365975221914E-2</v>
      </c>
      <c r="S16" s="70">
        <f t="shared" si="5"/>
        <v>2.2119903166089146E-2</v>
      </c>
      <c r="T16" s="89">
        <f t="shared" si="6"/>
        <v>0.16993402003132863</v>
      </c>
      <c r="U16" s="70">
        <f t="shared" si="7"/>
        <v>5.4587743864812268E-3</v>
      </c>
      <c r="V16" s="70">
        <f t="shared" si="8"/>
        <v>1.6138985142640147E-3</v>
      </c>
      <c r="W16" s="84">
        <f t="shared" si="9"/>
        <v>1</v>
      </c>
      <c r="X16" s="63">
        <f t="shared" si="10"/>
        <v>4.5918788862536961E-3</v>
      </c>
      <c r="Y16" s="64">
        <f t="shared" si="11"/>
        <v>-0.20470409854790805</v>
      </c>
      <c r="Z16" s="64">
        <f t="shared" si="12"/>
        <v>9.1758606784475116E-2</v>
      </c>
      <c r="AA16" s="64">
        <f t="shared" si="13"/>
        <v>6.5897229335820373E-2</v>
      </c>
      <c r="AB16" s="64">
        <f t="shared" si="14"/>
        <v>2.4778088954288697E-2</v>
      </c>
      <c r="AC16" s="64">
        <f t="shared" si="15"/>
        <v>-2.5334604605264613E-2</v>
      </c>
      <c r="AD16" s="64">
        <f t="shared" si="16"/>
        <v>-0.10551102098718507</v>
      </c>
      <c r="AE16" s="64">
        <f t="shared" si="17"/>
        <v>0.16993402003132863</v>
      </c>
      <c r="AF16" s="64">
        <f t="shared" si="18"/>
        <v>5.4587743864812268E-3</v>
      </c>
      <c r="AG16" s="65">
        <f t="shared" si="19"/>
        <v>1.6138985142640147E-3</v>
      </c>
      <c r="AH16" s="66">
        <v>2046</v>
      </c>
      <c r="AI16" s="67">
        <v>10343</v>
      </c>
      <c r="AJ16" s="67">
        <v>11542</v>
      </c>
      <c r="AK16" s="67">
        <v>859</v>
      </c>
      <c r="AL16" s="67">
        <v>0</v>
      </c>
      <c r="AM16" s="67">
        <v>4038</v>
      </c>
      <c r="AN16" s="67">
        <v>4360</v>
      </c>
      <c r="AO16" s="67">
        <v>0</v>
      </c>
      <c r="AP16" s="67">
        <v>0</v>
      </c>
      <c r="AQ16" s="67">
        <v>0</v>
      </c>
      <c r="AR16" s="111">
        <v>433</v>
      </c>
      <c r="AS16" s="111">
        <v>354</v>
      </c>
      <c r="AT16" s="111">
        <v>186</v>
      </c>
      <c r="AU16" s="68">
        <f t="shared" si="36"/>
        <v>34161</v>
      </c>
      <c r="AV16" s="69">
        <f t="shared" si="20"/>
        <v>5.9892860279265832E-2</v>
      </c>
      <c r="AW16" s="70">
        <f t="shared" si="21"/>
        <v>0.30277216709112731</v>
      </c>
      <c r="AX16" s="70">
        <f t="shared" si="22"/>
        <v>0.33787067123327774</v>
      </c>
      <c r="AY16" s="70">
        <f t="shared" si="23"/>
        <v>2.5145633910014342E-2</v>
      </c>
      <c r="AZ16" s="70">
        <f t="shared" si="24"/>
        <v>0</v>
      </c>
      <c r="BA16" s="70">
        <f t="shared" si="25"/>
        <v>0.11820497058048653</v>
      </c>
      <c r="BB16" s="70">
        <f t="shared" si="26"/>
        <v>0.12763092415327421</v>
      </c>
      <c r="BC16" s="70">
        <f t="shared" si="27"/>
        <v>0</v>
      </c>
      <c r="BD16" s="70">
        <f t="shared" si="28"/>
        <v>0</v>
      </c>
      <c r="BE16" s="61">
        <f t="shared" si="37"/>
        <v>0</v>
      </c>
      <c r="BF16" s="61">
        <f t="shared" si="38"/>
        <v>1.267527297210269E-2</v>
      </c>
      <c r="BG16" s="61">
        <f t="shared" si="39"/>
        <v>1.0362694300518135E-2</v>
      </c>
      <c r="BH16" s="61">
        <f t="shared" si="40"/>
        <v>5.4448054799332568E-3</v>
      </c>
      <c r="BI16" s="94">
        <f t="shared" si="33"/>
        <v>1</v>
      </c>
      <c r="BJ16" s="98">
        <v>0.29699999999999999</v>
      </c>
      <c r="BK16" s="97">
        <v>0.35600000000000004</v>
      </c>
      <c r="BL16" s="99">
        <v>5.9000000000000025E-2</v>
      </c>
      <c r="BP16" s="36"/>
      <c r="BQ16" s="36"/>
      <c r="BR16" s="36"/>
    </row>
    <row r="17" spans="1:70" x14ac:dyDescent="0.4">
      <c r="A17" s="38" t="s">
        <v>20</v>
      </c>
      <c r="B17" s="71">
        <v>7059</v>
      </c>
      <c r="C17" s="67">
        <v>10216</v>
      </c>
      <c r="D17" s="67">
        <v>39446</v>
      </c>
      <c r="E17" s="67">
        <v>17269</v>
      </c>
      <c r="F17" s="67">
        <v>1798</v>
      </c>
      <c r="G17" s="67">
        <v>9916</v>
      </c>
      <c r="H17" s="67">
        <v>1962</v>
      </c>
      <c r="I17" s="67">
        <v>16738</v>
      </c>
      <c r="J17" s="67">
        <v>407</v>
      </c>
      <c r="K17" s="67">
        <v>137</v>
      </c>
      <c r="L17" s="83">
        <f t="shared" si="34"/>
        <v>104948</v>
      </c>
      <c r="M17" s="69">
        <f t="shared" si="35"/>
        <v>6.7261882074932347E-2</v>
      </c>
      <c r="N17" s="70">
        <f t="shared" si="0"/>
        <v>9.7343446278156803E-2</v>
      </c>
      <c r="O17" s="70">
        <f t="shared" si="1"/>
        <v>0.37586233182147349</v>
      </c>
      <c r="P17" s="70">
        <f t="shared" si="2"/>
        <v>0.16454815718260471</v>
      </c>
      <c r="Q17" s="70">
        <f t="shared" si="3"/>
        <v>1.7132294088500973E-2</v>
      </c>
      <c r="R17" s="70">
        <f t="shared" si="4"/>
        <v>9.4484887753935279E-2</v>
      </c>
      <c r="S17" s="70">
        <f t="shared" si="5"/>
        <v>1.8694972748408735E-2</v>
      </c>
      <c r="T17" s="89">
        <f t="shared" si="6"/>
        <v>0.15948850859473263</v>
      </c>
      <c r="U17" s="70">
        <f t="shared" si="7"/>
        <v>3.8781110645271944E-3</v>
      </c>
      <c r="V17" s="70">
        <f t="shared" si="8"/>
        <v>1.3054083927278271E-3</v>
      </c>
      <c r="W17" s="84">
        <f t="shared" si="9"/>
        <v>1</v>
      </c>
      <c r="X17" s="63">
        <f t="shared" si="10"/>
        <v>2.0368968119583025E-3</v>
      </c>
      <c r="Y17" s="64">
        <f t="shared" si="11"/>
        <v>-0.2094159362950371</v>
      </c>
      <c r="Z17" s="64">
        <f t="shared" si="12"/>
        <v>9.574967544525359E-2</v>
      </c>
      <c r="AA17" s="64">
        <f t="shared" si="13"/>
        <v>7.7697950864241278E-2</v>
      </c>
      <c r="AB17" s="64">
        <f t="shared" si="14"/>
        <v>1.7132294088500973E-2</v>
      </c>
      <c r="AC17" s="64">
        <f t="shared" si="15"/>
        <v>-4.1532403689856626E-2</v>
      </c>
      <c r="AD17" s="64">
        <f t="shared" si="16"/>
        <v>-8.5173769473716465E-2</v>
      </c>
      <c r="AE17" s="64">
        <f t="shared" si="17"/>
        <v>0.15948850859473263</v>
      </c>
      <c r="AF17" s="64">
        <f t="shared" si="18"/>
        <v>3.8781110645271944E-3</v>
      </c>
      <c r="AG17" s="65">
        <f t="shared" si="19"/>
        <v>1.3054083927278271E-3</v>
      </c>
      <c r="AH17" s="66">
        <v>5975</v>
      </c>
      <c r="AI17" s="67">
        <v>28101</v>
      </c>
      <c r="AJ17" s="67">
        <v>25660</v>
      </c>
      <c r="AK17" s="67">
        <v>7956</v>
      </c>
      <c r="AL17" s="67">
        <v>0</v>
      </c>
      <c r="AM17" s="67">
        <v>12460</v>
      </c>
      <c r="AN17" s="67">
        <v>9515</v>
      </c>
      <c r="AO17" s="67">
        <v>0</v>
      </c>
      <c r="AP17" s="67">
        <v>0</v>
      </c>
      <c r="AQ17" s="67">
        <v>0</v>
      </c>
      <c r="AR17" s="111">
        <v>892</v>
      </c>
      <c r="AS17" s="111">
        <v>640</v>
      </c>
      <c r="AT17" s="111">
        <v>407</v>
      </c>
      <c r="AU17" s="68">
        <f t="shared" si="36"/>
        <v>91606</v>
      </c>
      <c r="AV17" s="69">
        <f t="shared" si="20"/>
        <v>6.5224985262974045E-2</v>
      </c>
      <c r="AW17" s="70">
        <f t="shared" si="21"/>
        <v>0.30675938257319391</v>
      </c>
      <c r="AX17" s="70">
        <f t="shared" si="22"/>
        <v>0.2801126563762199</v>
      </c>
      <c r="AY17" s="70">
        <f t="shared" si="23"/>
        <v>8.6850206318363432E-2</v>
      </c>
      <c r="AZ17" s="70">
        <f t="shared" si="24"/>
        <v>0</v>
      </c>
      <c r="BA17" s="70">
        <f t="shared" si="25"/>
        <v>0.1360172914437919</v>
      </c>
      <c r="BB17" s="70">
        <f t="shared" si="26"/>
        <v>0.10386874222212519</v>
      </c>
      <c r="BC17" s="70">
        <f t="shared" si="27"/>
        <v>0</v>
      </c>
      <c r="BD17" s="70">
        <f t="shared" si="28"/>
        <v>0</v>
      </c>
      <c r="BE17" s="61">
        <f t="shared" si="37"/>
        <v>0</v>
      </c>
      <c r="BF17" s="61">
        <f t="shared" si="38"/>
        <v>9.7373534484640738E-3</v>
      </c>
      <c r="BG17" s="61">
        <f t="shared" si="39"/>
        <v>6.9864419361177219E-3</v>
      </c>
      <c r="BH17" s="61">
        <f t="shared" si="40"/>
        <v>4.4429404187498632E-3</v>
      </c>
      <c r="BI17" s="94">
        <f t="shared" si="33"/>
        <v>1</v>
      </c>
      <c r="BJ17" s="98">
        <v>0.32</v>
      </c>
      <c r="BK17" s="97">
        <v>0.38900000000000001</v>
      </c>
      <c r="BL17" s="99">
        <v>6.8999999999999992E-2</v>
      </c>
      <c r="BP17" s="36"/>
      <c r="BQ17" s="36"/>
      <c r="BR17" s="36"/>
    </row>
    <row r="18" spans="1:70" x14ac:dyDescent="0.4">
      <c r="A18" s="38" t="s">
        <v>21</v>
      </c>
      <c r="B18" s="71">
        <v>18862</v>
      </c>
      <c r="C18" s="67">
        <v>23423</v>
      </c>
      <c r="D18" s="67">
        <v>68216</v>
      </c>
      <c r="E18" s="67">
        <v>14357</v>
      </c>
      <c r="F18" s="67">
        <v>2511</v>
      </c>
      <c r="G18" s="67">
        <v>9700</v>
      </c>
      <c r="H18" s="67">
        <v>2496</v>
      </c>
      <c r="I18" s="67">
        <v>15276</v>
      </c>
      <c r="J18" s="67">
        <v>433</v>
      </c>
      <c r="K18" s="67">
        <v>159</v>
      </c>
      <c r="L18" s="83">
        <f t="shared" si="34"/>
        <v>155433</v>
      </c>
      <c r="M18" s="69">
        <f t="shared" si="35"/>
        <v>0.12135132179138278</v>
      </c>
      <c r="N18" s="70">
        <f t="shared" si="0"/>
        <v>0.15069515482555185</v>
      </c>
      <c r="O18" s="70">
        <f t="shared" si="1"/>
        <v>0.43887720110915956</v>
      </c>
      <c r="P18" s="70">
        <f t="shared" si="2"/>
        <v>9.236777260942014E-2</v>
      </c>
      <c r="Q18" s="70">
        <f t="shared" si="3"/>
        <v>1.6154870587327015E-2</v>
      </c>
      <c r="R18" s="70">
        <f t="shared" si="4"/>
        <v>6.2406310114325785E-2</v>
      </c>
      <c r="S18" s="70">
        <f t="shared" si="5"/>
        <v>1.6058365984057441E-2</v>
      </c>
      <c r="T18" s="89">
        <f t="shared" si="6"/>
        <v>9.828028796973616E-2</v>
      </c>
      <c r="U18" s="70">
        <f t="shared" si="7"/>
        <v>2.7857662143817592E-3</v>
      </c>
      <c r="V18" s="70">
        <f t="shared" si="8"/>
        <v>1.0229487946575052E-3</v>
      </c>
      <c r="W18" s="84">
        <f t="shared" si="9"/>
        <v>1</v>
      </c>
      <c r="X18" s="63">
        <f t="shared" si="10"/>
        <v>2.7966101697945306E-3</v>
      </c>
      <c r="Y18" s="64">
        <f t="shared" si="11"/>
        <v>-0.20187369783592773</v>
      </c>
      <c r="Z18" s="64">
        <f t="shared" si="12"/>
        <v>0.14694809156241384</v>
      </c>
      <c r="AA18" s="64">
        <f t="shared" si="13"/>
        <v>6.2804354059339859E-2</v>
      </c>
      <c r="AB18" s="64">
        <f t="shared" si="14"/>
        <v>1.6154870587327015E-2</v>
      </c>
      <c r="AC18" s="64">
        <f t="shared" si="15"/>
        <v>-2.2385896875917514E-2</v>
      </c>
      <c r="AD18" s="64">
        <f t="shared" si="16"/>
        <v>-8.1493196322969863E-2</v>
      </c>
      <c r="AE18" s="64">
        <f t="shared" si="17"/>
        <v>9.828028796973616E-2</v>
      </c>
      <c r="AF18" s="64">
        <f t="shared" si="18"/>
        <v>2.7857662143817592E-3</v>
      </c>
      <c r="AG18" s="65">
        <f t="shared" si="19"/>
        <v>1.0229487946575052E-3</v>
      </c>
      <c r="AH18" s="66">
        <v>15359</v>
      </c>
      <c r="AI18" s="67">
        <v>45676</v>
      </c>
      <c r="AJ18" s="67">
        <v>37820</v>
      </c>
      <c r="AK18" s="67">
        <v>3830</v>
      </c>
      <c r="AL18" s="67">
        <v>0</v>
      </c>
      <c r="AM18" s="67">
        <v>10985</v>
      </c>
      <c r="AN18" s="67">
        <v>12638</v>
      </c>
      <c r="AO18" s="67">
        <v>0</v>
      </c>
      <c r="AP18" s="67">
        <v>0</v>
      </c>
      <c r="AQ18" s="67">
        <v>0</v>
      </c>
      <c r="AR18" s="111">
        <v>1219</v>
      </c>
      <c r="AS18" s="111">
        <v>1196</v>
      </c>
      <c r="AT18" s="111">
        <v>829</v>
      </c>
      <c r="AU18" s="68">
        <f t="shared" si="36"/>
        <v>129552</v>
      </c>
      <c r="AV18" s="69">
        <f t="shared" si="20"/>
        <v>0.11855471162158825</v>
      </c>
      <c r="AW18" s="70">
        <f t="shared" si="21"/>
        <v>0.35256885266147958</v>
      </c>
      <c r="AX18" s="70">
        <f t="shared" si="22"/>
        <v>0.29192910954674572</v>
      </c>
      <c r="AY18" s="70">
        <f t="shared" si="23"/>
        <v>2.9563418550080277E-2</v>
      </c>
      <c r="AZ18" s="70">
        <f t="shared" si="24"/>
        <v>0</v>
      </c>
      <c r="BA18" s="70">
        <f t="shared" si="25"/>
        <v>8.4792206990243299E-2</v>
      </c>
      <c r="BB18" s="70">
        <f t="shared" si="26"/>
        <v>9.7551562307027301E-2</v>
      </c>
      <c r="BC18" s="70">
        <f t="shared" si="27"/>
        <v>0</v>
      </c>
      <c r="BD18" s="70">
        <f t="shared" si="28"/>
        <v>0</v>
      </c>
      <c r="BE18" s="61">
        <f t="shared" si="37"/>
        <v>0</v>
      </c>
      <c r="BF18" s="61">
        <f t="shared" si="38"/>
        <v>9.4093491416574037E-3</v>
      </c>
      <c r="BG18" s="61">
        <f t="shared" si="39"/>
        <v>9.2318142521921696E-3</v>
      </c>
      <c r="BH18" s="61">
        <f t="shared" si="40"/>
        <v>6.3989749289860443E-3</v>
      </c>
      <c r="BI18" s="94">
        <f t="shared" si="33"/>
        <v>1</v>
      </c>
      <c r="BJ18" s="98">
        <v>0.28199999999999997</v>
      </c>
      <c r="BK18" s="97">
        <v>0.35799999999999998</v>
      </c>
      <c r="BL18" s="99">
        <v>7.5999999999999984E-2</v>
      </c>
      <c r="BP18" s="36"/>
      <c r="BQ18" s="36"/>
      <c r="BR18" s="36"/>
    </row>
    <row r="19" spans="1:70" x14ac:dyDescent="0.4">
      <c r="A19" s="38" t="s">
        <v>22</v>
      </c>
      <c r="B19" s="71">
        <v>7052</v>
      </c>
      <c r="C19" s="67">
        <v>3109</v>
      </c>
      <c r="D19" s="67">
        <v>28681</v>
      </c>
      <c r="E19" s="67">
        <v>13416</v>
      </c>
      <c r="F19" s="67">
        <v>1199</v>
      </c>
      <c r="G19" s="67">
        <v>7577</v>
      </c>
      <c r="H19" s="67">
        <v>1619</v>
      </c>
      <c r="I19" s="67">
        <v>13854</v>
      </c>
      <c r="J19" s="67">
        <v>286</v>
      </c>
      <c r="K19" s="67">
        <v>124</v>
      </c>
      <c r="L19" s="83">
        <f t="shared" si="34"/>
        <v>76917</v>
      </c>
      <c r="M19" s="69">
        <f t="shared" si="35"/>
        <v>9.1683242976195123E-2</v>
      </c>
      <c r="N19" s="70">
        <f t="shared" si="0"/>
        <v>4.0420193195262424E-2</v>
      </c>
      <c r="O19" s="70">
        <f t="shared" si="1"/>
        <v>0.3728824577141594</v>
      </c>
      <c r="P19" s="70">
        <f t="shared" si="2"/>
        <v>0.17442177932056632</v>
      </c>
      <c r="Q19" s="70">
        <f t="shared" si="3"/>
        <v>1.5588231470286153E-2</v>
      </c>
      <c r="R19" s="70">
        <f t="shared" si="4"/>
        <v>9.8508782193793304E-2</v>
      </c>
      <c r="S19" s="70">
        <f t="shared" si="5"/>
        <v>2.1048662844364706E-2</v>
      </c>
      <c r="T19" s="89">
        <f t="shared" si="6"/>
        <v>0.18011622918210538</v>
      </c>
      <c r="U19" s="70">
        <f t="shared" si="7"/>
        <v>3.7182937452058711E-3</v>
      </c>
      <c r="V19" s="70">
        <f t="shared" si="8"/>
        <v>1.6121273580612869E-3</v>
      </c>
      <c r="W19" s="84">
        <f t="shared" si="9"/>
        <v>1</v>
      </c>
      <c r="X19" s="63">
        <f t="shared" si="10"/>
        <v>5.5200008444413196E-3</v>
      </c>
      <c r="Y19" s="64">
        <f t="shared" si="11"/>
        <v>-0.10018778323452567</v>
      </c>
      <c r="Z19" s="64">
        <f t="shared" si="12"/>
        <v>6.8894242820117912E-2</v>
      </c>
      <c r="AA19" s="64">
        <f t="shared" si="13"/>
        <v>-1.2620742201062712E-2</v>
      </c>
      <c r="AB19" s="64">
        <f t="shared" si="14"/>
        <v>1.5588231470286153E-2</v>
      </c>
      <c r="AC19" s="64">
        <f t="shared" si="15"/>
        <v>-4.094830498223137E-2</v>
      </c>
      <c r="AD19" s="64">
        <f t="shared" si="16"/>
        <v>-9.8920032967932919E-2</v>
      </c>
      <c r="AE19" s="64">
        <f t="shared" si="17"/>
        <v>0.18011622918210538</v>
      </c>
      <c r="AF19" s="64">
        <f t="shared" si="18"/>
        <v>3.7182937452058711E-3</v>
      </c>
      <c r="AG19" s="65">
        <f t="shared" si="19"/>
        <v>1.6121273580612869E-3</v>
      </c>
      <c r="AH19" s="66">
        <v>5615</v>
      </c>
      <c r="AI19" s="67">
        <v>9163</v>
      </c>
      <c r="AJ19" s="67">
        <v>19810</v>
      </c>
      <c r="AK19" s="67">
        <v>12189</v>
      </c>
      <c r="AL19" s="67">
        <v>0</v>
      </c>
      <c r="AM19" s="67">
        <v>9088</v>
      </c>
      <c r="AN19" s="67">
        <v>7818</v>
      </c>
      <c r="AO19" s="67">
        <v>0</v>
      </c>
      <c r="AP19" s="67">
        <v>0</v>
      </c>
      <c r="AQ19" s="67">
        <v>0</v>
      </c>
      <c r="AR19" s="111">
        <v>755</v>
      </c>
      <c r="AS19" s="111">
        <v>435</v>
      </c>
      <c r="AT19" s="111">
        <v>294</v>
      </c>
      <c r="AU19" s="68">
        <f t="shared" si="36"/>
        <v>65167</v>
      </c>
      <c r="AV19" s="69">
        <f t="shared" si="20"/>
        <v>8.6163242131753803E-2</v>
      </c>
      <c r="AW19" s="70">
        <f t="shared" si="21"/>
        <v>0.14060797642978809</v>
      </c>
      <c r="AX19" s="70">
        <f t="shared" si="22"/>
        <v>0.30398821489404149</v>
      </c>
      <c r="AY19" s="70">
        <f t="shared" si="23"/>
        <v>0.18704252152162903</v>
      </c>
      <c r="AZ19" s="70">
        <f t="shared" si="24"/>
        <v>0</v>
      </c>
      <c r="BA19" s="70">
        <f t="shared" si="25"/>
        <v>0.13945708717602467</v>
      </c>
      <c r="BB19" s="70">
        <f t="shared" si="26"/>
        <v>0.11996869581229763</v>
      </c>
      <c r="BC19" s="70">
        <f t="shared" si="27"/>
        <v>0</v>
      </c>
      <c r="BD19" s="70">
        <f t="shared" si="28"/>
        <v>0</v>
      </c>
      <c r="BE19" s="61">
        <f t="shared" si="37"/>
        <v>0</v>
      </c>
      <c r="BF19" s="61">
        <f t="shared" si="38"/>
        <v>1.1585618487884973E-2</v>
      </c>
      <c r="BG19" s="61">
        <f t="shared" si="39"/>
        <v>6.6751576718277654E-3</v>
      </c>
      <c r="BH19" s="61">
        <f t="shared" si="40"/>
        <v>4.5114858747525586E-3</v>
      </c>
      <c r="BI19" s="94">
        <f t="shared" si="33"/>
        <v>1</v>
      </c>
      <c r="BJ19" s="98">
        <v>0.36299999999999999</v>
      </c>
      <c r="BK19" s="97">
        <v>0.43200000000000005</v>
      </c>
      <c r="BL19" s="99">
        <v>6.9000000000000061E-2</v>
      </c>
      <c r="BP19" s="36"/>
      <c r="BQ19" s="36"/>
      <c r="BR19" s="36"/>
    </row>
    <row r="20" spans="1:70" x14ac:dyDescent="0.4">
      <c r="A20" s="38" t="s">
        <v>23</v>
      </c>
      <c r="B20" s="71">
        <v>1136</v>
      </c>
      <c r="C20" s="67">
        <v>3236</v>
      </c>
      <c r="D20" s="67">
        <v>9237</v>
      </c>
      <c r="E20" s="67">
        <v>2225</v>
      </c>
      <c r="F20" s="67">
        <v>425</v>
      </c>
      <c r="G20" s="67">
        <v>2054</v>
      </c>
      <c r="H20" s="67">
        <v>384</v>
      </c>
      <c r="I20" s="67">
        <v>3207</v>
      </c>
      <c r="J20" s="67">
        <v>103</v>
      </c>
      <c r="K20" s="67">
        <v>24</v>
      </c>
      <c r="L20" s="83">
        <f t="shared" si="34"/>
        <v>22031</v>
      </c>
      <c r="M20" s="69">
        <f t="shared" si="35"/>
        <v>5.1563705687440425E-2</v>
      </c>
      <c r="N20" s="70">
        <f t="shared" si="0"/>
        <v>0.14688393627161728</v>
      </c>
      <c r="O20" s="70">
        <f t="shared" si="1"/>
        <v>0.41927284281240068</v>
      </c>
      <c r="P20" s="70">
        <f t="shared" si="2"/>
        <v>0.10099405383323498</v>
      </c>
      <c r="Q20" s="70">
        <f t="shared" si="3"/>
        <v>1.9290999046797694E-2</v>
      </c>
      <c r="R20" s="70">
        <f t="shared" si="4"/>
        <v>9.3232263628523437E-2</v>
      </c>
      <c r="S20" s="70">
        <f t="shared" si="5"/>
        <v>1.7429985021106622E-2</v>
      </c>
      <c r="T20" s="89">
        <f t="shared" si="6"/>
        <v>0.14556760927783577</v>
      </c>
      <c r="U20" s="70">
        <f t="shared" si="7"/>
        <v>4.6752303572239117E-3</v>
      </c>
      <c r="V20" s="70">
        <f t="shared" si="8"/>
        <v>1.0893740638191639E-3</v>
      </c>
      <c r="W20" s="84">
        <f t="shared" si="9"/>
        <v>1</v>
      </c>
      <c r="X20" s="63">
        <f t="shared" si="10"/>
        <v>5.8136810641763667E-3</v>
      </c>
      <c r="Y20" s="64">
        <f t="shared" si="11"/>
        <v>-0.21192626760900912</v>
      </c>
      <c r="Z20" s="64">
        <f t="shared" si="12"/>
        <v>0.13157462553671861</v>
      </c>
      <c r="AA20" s="64">
        <f t="shared" si="13"/>
        <v>5.307718197270115E-2</v>
      </c>
      <c r="AB20" s="64">
        <f t="shared" si="14"/>
        <v>1.9290999046797694E-2</v>
      </c>
      <c r="AC20" s="64">
        <f t="shared" si="15"/>
        <v>-4.8499244300167582E-2</v>
      </c>
      <c r="AD20" s="64">
        <f t="shared" si="16"/>
        <v>-7.5498213540894754E-2</v>
      </c>
      <c r="AE20" s="64">
        <f t="shared" si="17"/>
        <v>0.14556760927783577</v>
      </c>
      <c r="AF20" s="64">
        <f t="shared" si="18"/>
        <v>4.6752303572239117E-3</v>
      </c>
      <c r="AG20" s="65">
        <f t="shared" si="19"/>
        <v>1.0893740638191639E-3</v>
      </c>
      <c r="AH20" s="66">
        <v>929</v>
      </c>
      <c r="AI20" s="67">
        <v>7286</v>
      </c>
      <c r="AJ20" s="67">
        <v>5842</v>
      </c>
      <c r="AK20" s="67">
        <v>973</v>
      </c>
      <c r="AL20" s="67">
        <v>0</v>
      </c>
      <c r="AM20" s="67">
        <v>2878</v>
      </c>
      <c r="AN20" s="67">
        <v>1887</v>
      </c>
      <c r="AO20" s="67">
        <v>0</v>
      </c>
      <c r="AP20" s="67">
        <v>0</v>
      </c>
      <c r="AQ20" s="67">
        <v>0</v>
      </c>
      <c r="AR20" s="111">
        <v>234</v>
      </c>
      <c r="AS20" s="111">
        <v>143</v>
      </c>
      <c r="AT20" s="111">
        <v>134</v>
      </c>
      <c r="AU20" s="68">
        <f t="shared" si="36"/>
        <v>20306</v>
      </c>
      <c r="AV20" s="69">
        <f t="shared" si="20"/>
        <v>4.5750024623264059E-2</v>
      </c>
      <c r="AW20" s="70">
        <f t="shared" si="21"/>
        <v>0.3588102038806264</v>
      </c>
      <c r="AX20" s="70">
        <f t="shared" si="22"/>
        <v>0.28769821727568207</v>
      </c>
      <c r="AY20" s="70">
        <f t="shared" si="23"/>
        <v>4.7916871860533831E-2</v>
      </c>
      <c r="AZ20" s="70">
        <f t="shared" si="24"/>
        <v>0</v>
      </c>
      <c r="BA20" s="70">
        <f t="shared" si="25"/>
        <v>0.14173150792869102</v>
      </c>
      <c r="BB20" s="70">
        <f t="shared" si="26"/>
        <v>9.292819856200138E-2</v>
      </c>
      <c r="BC20" s="70">
        <f t="shared" si="27"/>
        <v>0</v>
      </c>
      <c r="BD20" s="70">
        <f t="shared" si="28"/>
        <v>0</v>
      </c>
      <c r="BE20" s="61">
        <f t="shared" si="37"/>
        <v>0</v>
      </c>
      <c r="BF20" s="61">
        <f t="shared" si="38"/>
        <v>1.1523687580025609E-2</v>
      </c>
      <c r="BG20" s="61">
        <f t="shared" si="39"/>
        <v>7.0422535211267607E-3</v>
      </c>
      <c r="BH20" s="61">
        <f t="shared" si="40"/>
        <v>6.599034768048853E-3</v>
      </c>
      <c r="BI20" s="94">
        <f t="shared" si="33"/>
        <v>1</v>
      </c>
      <c r="BJ20" s="98">
        <v>0.35200000000000004</v>
      </c>
      <c r="BK20" s="97">
        <v>0.374</v>
      </c>
      <c r="BL20" s="99">
        <v>2.1999999999999957E-2</v>
      </c>
      <c r="BP20" s="36"/>
      <c r="BQ20" s="36"/>
      <c r="BR20" s="36"/>
    </row>
    <row r="21" spans="1:70" x14ac:dyDescent="0.4">
      <c r="A21" s="87" t="s">
        <v>24</v>
      </c>
      <c r="B21" s="71">
        <v>2379</v>
      </c>
      <c r="C21" s="67">
        <v>3261</v>
      </c>
      <c r="D21" s="67">
        <v>9773</v>
      </c>
      <c r="E21" s="67">
        <v>3463</v>
      </c>
      <c r="F21" s="67">
        <v>596</v>
      </c>
      <c r="G21" s="67">
        <v>2405</v>
      </c>
      <c r="H21" s="67">
        <v>550</v>
      </c>
      <c r="I21" s="67">
        <v>3709</v>
      </c>
      <c r="J21" s="67">
        <v>111</v>
      </c>
      <c r="K21" s="67">
        <v>41</v>
      </c>
      <c r="L21" s="83">
        <f t="shared" si="34"/>
        <v>26288</v>
      </c>
      <c r="M21" s="69">
        <f t="shared" si="35"/>
        <v>9.0497565429093124E-2</v>
      </c>
      <c r="N21" s="70">
        <f t="shared" si="0"/>
        <v>0.12404899573950091</v>
      </c>
      <c r="O21" s="70">
        <f t="shared" si="1"/>
        <v>0.37176658551430308</v>
      </c>
      <c r="P21" s="70">
        <f t="shared" si="2"/>
        <v>0.13173311016433353</v>
      </c>
      <c r="Q21" s="70">
        <f t="shared" si="3"/>
        <v>2.2671941570298233E-2</v>
      </c>
      <c r="R21" s="70">
        <f t="shared" si="4"/>
        <v>9.1486609860012169E-2</v>
      </c>
      <c r="S21" s="70">
        <f t="shared" si="5"/>
        <v>2.0922093730979915E-2</v>
      </c>
      <c r="T21" s="89">
        <f t="shared" si="6"/>
        <v>0.14109099208764456</v>
      </c>
      <c r="U21" s="70">
        <f t="shared" si="7"/>
        <v>4.2224589166159465E-3</v>
      </c>
      <c r="V21" s="70">
        <f t="shared" si="8"/>
        <v>1.5596469872185027E-3</v>
      </c>
      <c r="W21" s="84">
        <f t="shared" si="9"/>
        <v>1</v>
      </c>
      <c r="X21" s="63">
        <f t="shared" si="10"/>
        <v>4.3772776072168451E-3</v>
      </c>
      <c r="Y21" s="64">
        <f t="shared" si="11"/>
        <v>-0.1878938019253405</v>
      </c>
      <c r="Z21" s="64">
        <f t="shared" si="12"/>
        <v>8.2768078929698841E-2</v>
      </c>
      <c r="AA21" s="64">
        <f t="shared" si="13"/>
        <v>8.0051886468809258E-2</v>
      </c>
      <c r="AB21" s="64">
        <f t="shared" si="14"/>
        <v>2.2671941570298233E-2</v>
      </c>
      <c r="AC21" s="64">
        <f t="shared" si="15"/>
        <v>-4.0114965014405174E-2</v>
      </c>
      <c r="AD21" s="64">
        <f t="shared" si="16"/>
        <v>-8.5924989583497161E-2</v>
      </c>
      <c r="AE21" s="64">
        <f t="shared" si="17"/>
        <v>0.14109099208764456</v>
      </c>
      <c r="AF21" s="64">
        <f t="shared" si="18"/>
        <v>4.2224589166159465E-3</v>
      </c>
      <c r="AG21" s="65">
        <f t="shared" si="19"/>
        <v>1.5596469872185027E-3</v>
      </c>
      <c r="AH21" s="66">
        <v>1903</v>
      </c>
      <c r="AI21" s="67">
        <v>6893</v>
      </c>
      <c r="AJ21" s="67">
        <v>6386</v>
      </c>
      <c r="AK21" s="67">
        <v>1142</v>
      </c>
      <c r="AL21" s="67">
        <v>0</v>
      </c>
      <c r="AM21" s="67">
        <v>2908</v>
      </c>
      <c r="AN21" s="67">
        <v>2361</v>
      </c>
      <c r="AO21" s="67">
        <v>0</v>
      </c>
      <c r="AP21" s="67">
        <v>0</v>
      </c>
      <c r="AQ21" s="67">
        <v>0</v>
      </c>
      <c r="AR21" s="111">
        <v>227</v>
      </c>
      <c r="AS21" s="111">
        <v>176</v>
      </c>
      <c r="AT21" s="111">
        <v>101</v>
      </c>
      <c r="AU21" s="68">
        <f t="shared" si="36"/>
        <v>22097</v>
      </c>
      <c r="AV21" s="69">
        <f t="shared" si="20"/>
        <v>8.6120287821876279E-2</v>
      </c>
      <c r="AW21" s="70">
        <f t="shared" si="21"/>
        <v>0.3119427976648414</v>
      </c>
      <c r="AX21" s="70">
        <f t="shared" si="22"/>
        <v>0.28899850658460424</v>
      </c>
      <c r="AY21" s="70">
        <f t="shared" si="23"/>
        <v>5.1681223695524282E-2</v>
      </c>
      <c r="AZ21" s="70">
        <f t="shared" si="24"/>
        <v>0</v>
      </c>
      <c r="BA21" s="70">
        <f t="shared" si="25"/>
        <v>0.13160157487441734</v>
      </c>
      <c r="BB21" s="70">
        <f t="shared" si="26"/>
        <v>0.10684708331447708</v>
      </c>
      <c r="BC21" s="70">
        <f t="shared" si="27"/>
        <v>0</v>
      </c>
      <c r="BD21" s="70">
        <f t="shared" si="28"/>
        <v>0</v>
      </c>
      <c r="BE21" s="61">
        <f t="shared" si="37"/>
        <v>0</v>
      </c>
      <c r="BF21" s="61">
        <f t="shared" si="38"/>
        <v>1.0272887722315247E-2</v>
      </c>
      <c r="BG21" s="61">
        <f t="shared" si="39"/>
        <v>7.9648821106937592E-3</v>
      </c>
      <c r="BH21" s="61">
        <f t="shared" si="40"/>
        <v>4.5707562112503961E-3</v>
      </c>
      <c r="BI21" s="94">
        <f t="shared" si="33"/>
        <v>1</v>
      </c>
      <c r="BJ21" s="98">
        <v>0.33700000000000002</v>
      </c>
      <c r="BK21" s="97">
        <v>0.38200000000000001</v>
      </c>
      <c r="BL21" s="99">
        <v>4.4999999999999998E-2</v>
      </c>
      <c r="BP21" s="36"/>
      <c r="BQ21" s="36"/>
      <c r="BR21" s="36"/>
    </row>
    <row r="22" spans="1:70" x14ac:dyDescent="0.4">
      <c r="A22" s="87" t="s">
        <v>25</v>
      </c>
      <c r="B22" s="71">
        <v>1910</v>
      </c>
      <c r="C22" s="67">
        <v>958</v>
      </c>
      <c r="D22" s="67">
        <v>9027</v>
      </c>
      <c r="E22" s="67">
        <v>2686</v>
      </c>
      <c r="F22" s="67">
        <v>585</v>
      </c>
      <c r="G22" s="67">
        <v>4648</v>
      </c>
      <c r="H22" s="67">
        <v>656</v>
      </c>
      <c r="I22" s="67">
        <v>5807</v>
      </c>
      <c r="J22" s="67">
        <v>170</v>
      </c>
      <c r="K22" s="67">
        <v>40</v>
      </c>
      <c r="L22" s="83">
        <f t="shared" si="34"/>
        <v>26487</v>
      </c>
      <c r="M22" s="69">
        <f t="shared" si="35"/>
        <v>7.2110846830520631E-2</v>
      </c>
      <c r="N22" s="70">
        <f t="shared" si="0"/>
        <v>3.6168686525465323E-2</v>
      </c>
      <c r="O22" s="70">
        <f t="shared" si="1"/>
        <v>0.34080869860686375</v>
      </c>
      <c r="P22" s="70">
        <f t="shared" si="2"/>
        <v>0.10140823800354891</v>
      </c>
      <c r="Q22" s="70">
        <f t="shared" si="3"/>
        <v>2.2086306489976216E-2</v>
      </c>
      <c r="R22" s="70">
        <f t="shared" si="4"/>
        <v>0.17548231207762299</v>
      </c>
      <c r="S22" s="70">
        <f t="shared" si="5"/>
        <v>2.4766866764828029E-2</v>
      </c>
      <c r="T22" s="89">
        <f t="shared" si="6"/>
        <v>0.21923962698682373</v>
      </c>
      <c r="U22" s="70">
        <f t="shared" si="7"/>
        <v>6.4182429116170199E-3</v>
      </c>
      <c r="V22" s="70">
        <f t="shared" si="8"/>
        <v>1.5101748027334164E-3</v>
      </c>
      <c r="W22" s="84">
        <f t="shared" si="9"/>
        <v>1</v>
      </c>
      <c r="X22" s="63">
        <f t="shared" si="10"/>
        <v>7.9308609296467603E-4</v>
      </c>
      <c r="Y22" s="64">
        <f t="shared" si="11"/>
        <v>-9.4809550254819241E-2</v>
      </c>
      <c r="Z22" s="64">
        <f t="shared" si="12"/>
        <v>2.1269025871837877E-3</v>
      </c>
      <c r="AA22" s="64">
        <f t="shared" si="13"/>
        <v>4.7997484934092768E-2</v>
      </c>
      <c r="AB22" s="64">
        <f t="shared" si="14"/>
        <v>2.2086306489976216E-2</v>
      </c>
      <c r="AC22" s="64">
        <f t="shared" si="15"/>
        <v>-6.7015804140629742E-2</v>
      </c>
      <c r="AD22" s="64">
        <f t="shared" si="16"/>
        <v>-0.11104271614373099</v>
      </c>
      <c r="AE22" s="64">
        <f t="shared" si="17"/>
        <v>0.21923962698682373</v>
      </c>
      <c r="AF22" s="64">
        <f t="shared" si="18"/>
        <v>6.4182429116170199E-3</v>
      </c>
      <c r="AG22" s="65">
        <f t="shared" si="19"/>
        <v>1.5101748027334164E-3</v>
      </c>
      <c r="AH22" s="66">
        <v>1609</v>
      </c>
      <c r="AI22" s="67">
        <v>2955</v>
      </c>
      <c r="AJ22" s="67">
        <v>7641</v>
      </c>
      <c r="AK22" s="67">
        <v>1205</v>
      </c>
      <c r="AL22" s="67">
        <v>0</v>
      </c>
      <c r="AM22" s="67">
        <v>5471</v>
      </c>
      <c r="AN22" s="67">
        <v>3064</v>
      </c>
      <c r="AO22" s="67">
        <v>0</v>
      </c>
      <c r="AP22" s="67">
        <v>0</v>
      </c>
      <c r="AQ22" s="67">
        <v>0</v>
      </c>
      <c r="AR22" s="111">
        <v>305</v>
      </c>
      <c r="AS22" s="111">
        <v>200</v>
      </c>
      <c r="AT22" s="111">
        <v>111</v>
      </c>
      <c r="AU22" s="68">
        <f t="shared" si="36"/>
        <v>22561</v>
      </c>
      <c r="AV22" s="69">
        <f t="shared" si="20"/>
        <v>7.1317760737555955E-2</v>
      </c>
      <c r="AW22" s="70">
        <f t="shared" si="21"/>
        <v>0.13097823678028456</v>
      </c>
      <c r="AX22" s="70">
        <f t="shared" si="22"/>
        <v>0.33868179601967996</v>
      </c>
      <c r="AY22" s="70">
        <f t="shared" si="23"/>
        <v>5.3410753069456141E-2</v>
      </c>
      <c r="AZ22" s="70">
        <f t="shared" si="24"/>
        <v>0</v>
      </c>
      <c r="BA22" s="70">
        <f t="shared" si="25"/>
        <v>0.24249811621825273</v>
      </c>
      <c r="BB22" s="70">
        <f t="shared" si="26"/>
        <v>0.13580958290855902</v>
      </c>
      <c r="BC22" s="70">
        <f t="shared" si="27"/>
        <v>0</v>
      </c>
      <c r="BD22" s="70">
        <f t="shared" si="28"/>
        <v>0</v>
      </c>
      <c r="BE22" s="61">
        <f t="shared" si="37"/>
        <v>0</v>
      </c>
      <c r="BF22" s="61">
        <f t="shared" si="38"/>
        <v>1.3518904303887238E-2</v>
      </c>
      <c r="BG22" s="61">
        <f t="shared" si="39"/>
        <v>8.8648552812375346E-3</v>
      </c>
      <c r="BH22" s="61">
        <f t="shared" si="40"/>
        <v>4.9199946810868315E-3</v>
      </c>
      <c r="BI22" s="94">
        <f t="shared" si="33"/>
        <v>1</v>
      </c>
      <c r="BJ22" s="98">
        <v>0.31900000000000001</v>
      </c>
      <c r="BK22" s="97">
        <v>0.38</v>
      </c>
      <c r="BL22" s="99">
        <v>6.1000000000000013E-2</v>
      </c>
      <c r="BP22" s="36"/>
      <c r="BQ22" s="36"/>
      <c r="BR22" s="36"/>
    </row>
    <row r="23" spans="1:70" x14ac:dyDescent="0.4">
      <c r="A23" s="38" t="s">
        <v>26</v>
      </c>
      <c r="B23" s="71">
        <v>581</v>
      </c>
      <c r="C23" s="67">
        <v>814</v>
      </c>
      <c r="D23" s="67">
        <v>3606</v>
      </c>
      <c r="E23" s="67">
        <v>611</v>
      </c>
      <c r="F23" s="67">
        <v>130</v>
      </c>
      <c r="G23" s="67">
        <v>611</v>
      </c>
      <c r="H23" s="67">
        <v>189</v>
      </c>
      <c r="I23" s="67">
        <v>1640</v>
      </c>
      <c r="J23" s="67">
        <v>18</v>
      </c>
      <c r="K23" s="67">
        <v>10</v>
      </c>
      <c r="L23" s="83">
        <f t="shared" si="34"/>
        <v>8210</v>
      </c>
      <c r="M23" s="69">
        <f t="shared" si="35"/>
        <v>7.0767356881851401E-2</v>
      </c>
      <c r="N23" s="70">
        <f t="shared" si="0"/>
        <v>9.9147381242387339E-2</v>
      </c>
      <c r="O23" s="70">
        <f t="shared" si="1"/>
        <v>0.43922046285018268</v>
      </c>
      <c r="P23" s="70">
        <f t="shared" si="2"/>
        <v>7.442143727161997E-2</v>
      </c>
      <c r="Q23" s="70">
        <f t="shared" si="3"/>
        <v>1.5834348355663823E-2</v>
      </c>
      <c r="R23" s="70">
        <f t="shared" si="4"/>
        <v>7.442143727161997E-2</v>
      </c>
      <c r="S23" s="70">
        <f t="shared" si="5"/>
        <v>2.3020706455542023E-2</v>
      </c>
      <c r="T23" s="89">
        <f t="shared" si="6"/>
        <v>0.19975639464068209</v>
      </c>
      <c r="U23" s="70">
        <f t="shared" si="7"/>
        <v>2.1924482338611449E-3</v>
      </c>
      <c r="V23" s="70">
        <f t="shared" si="8"/>
        <v>1.2180267965895249E-3</v>
      </c>
      <c r="W23" s="84">
        <f t="shared" si="9"/>
        <v>1</v>
      </c>
      <c r="X23" s="63">
        <f t="shared" si="10"/>
        <v>5.722475913983574E-3</v>
      </c>
      <c r="Y23" s="64">
        <f t="shared" si="11"/>
        <v>-0.14047796024323775</v>
      </c>
      <c r="Z23" s="64">
        <f t="shared" si="12"/>
        <v>8.6233508428976702E-3</v>
      </c>
      <c r="AA23" s="64">
        <f t="shared" si="13"/>
        <v>4.2809625121236206E-2</v>
      </c>
      <c r="AB23" s="64">
        <f t="shared" si="14"/>
        <v>1.5834348355663823E-2</v>
      </c>
      <c r="AC23" s="64">
        <f t="shared" si="15"/>
        <v>-2.4576871561474867E-2</v>
      </c>
      <c r="AD23" s="64">
        <f t="shared" si="16"/>
        <v>-8.716532190402608E-2</v>
      </c>
      <c r="AE23" s="64">
        <f t="shared" si="17"/>
        <v>0.19975639464068209</v>
      </c>
      <c r="AF23" s="64">
        <f t="shared" si="18"/>
        <v>2.1924482338611449E-3</v>
      </c>
      <c r="AG23" s="65">
        <f t="shared" si="19"/>
        <v>1.2180267965895249E-3</v>
      </c>
      <c r="AH23" s="66">
        <v>500</v>
      </c>
      <c r="AI23" s="67">
        <v>1842</v>
      </c>
      <c r="AJ23" s="67">
        <v>3310</v>
      </c>
      <c r="AK23" s="67">
        <v>243</v>
      </c>
      <c r="AL23" s="67">
        <v>0</v>
      </c>
      <c r="AM23" s="67">
        <v>761</v>
      </c>
      <c r="AN23" s="67">
        <v>847</v>
      </c>
      <c r="AO23" s="67">
        <v>0</v>
      </c>
      <c r="AP23" s="67">
        <v>0</v>
      </c>
      <c r="AQ23" s="67">
        <v>0</v>
      </c>
      <c r="AR23" s="111">
        <v>88</v>
      </c>
      <c r="AS23" s="111">
        <v>66</v>
      </c>
      <c r="AT23" s="111">
        <v>30</v>
      </c>
      <c r="AU23" s="68">
        <f t="shared" si="36"/>
        <v>7687</v>
      </c>
      <c r="AV23" s="69">
        <f t="shared" si="20"/>
        <v>6.5044880967867827E-2</v>
      </c>
      <c r="AW23" s="70">
        <f t="shared" si="21"/>
        <v>0.23962534148562509</v>
      </c>
      <c r="AX23" s="70">
        <f t="shared" si="22"/>
        <v>0.43059711200728501</v>
      </c>
      <c r="AY23" s="70">
        <f t="shared" si="23"/>
        <v>3.1611812150383764E-2</v>
      </c>
      <c r="AZ23" s="70">
        <f t="shared" si="24"/>
        <v>0</v>
      </c>
      <c r="BA23" s="70">
        <f t="shared" si="25"/>
        <v>9.8998308833094836E-2</v>
      </c>
      <c r="BB23" s="70">
        <f t="shared" si="26"/>
        <v>0.1101860283595681</v>
      </c>
      <c r="BC23" s="70">
        <f t="shared" si="27"/>
        <v>0</v>
      </c>
      <c r="BD23" s="70">
        <f t="shared" si="28"/>
        <v>0</v>
      </c>
      <c r="BE23" s="61">
        <f t="shared" si="37"/>
        <v>0</v>
      </c>
      <c r="BF23" s="61">
        <f t="shared" si="38"/>
        <v>1.1447899050344738E-2</v>
      </c>
      <c r="BG23" s="61">
        <f t="shared" si="39"/>
        <v>8.5859242877585531E-3</v>
      </c>
      <c r="BH23" s="61">
        <f t="shared" si="40"/>
        <v>3.9026928580720697E-3</v>
      </c>
      <c r="BI23" s="94">
        <f t="shared" si="33"/>
        <v>1</v>
      </c>
      <c r="BJ23" s="98">
        <v>0.35</v>
      </c>
      <c r="BK23" s="97">
        <v>0.39299999999999996</v>
      </c>
      <c r="BL23" s="99">
        <v>4.2999999999999969E-2</v>
      </c>
      <c r="BP23" s="36"/>
      <c r="BQ23" s="36"/>
      <c r="BR23" s="36"/>
    </row>
    <row r="24" spans="1:70" x14ac:dyDescent="0.4">
      <c r="A24" s="38" t="s">
        <v>27</v>
      </c>
      <c r="B24" s="71">
        <v>2093</v>
      </c>
      <c r="C24" s="67">
        <v>3766</v>
      </c>
      <c r="D24" s="67">
        <v>15493</v>
      </c>
      <c r="E24" s="67">
        <v>2934</v>
      </c>
      <c r="F24" s="67">
        <v>734</v>
      </c>
      <c r="G24" s="67">
        <v>4662</v>
      </c>
      <c r="H24" s="67">
        <v>820</v>
      </c>
      <c r="I24" s="67">
        <v>6524</v>
      </c>
      <c r="J24" s="67">
        <v>179</v>
      </c>
      <c r="K24" s="67">
        <v>47</v>
      </c>
      <c r="L24" s="83">
        <f t="shared" si="34"/>
        <v>37252</v>
      </c>
      <c r="M24" s="69">
        <f t="shared" si="35"/>
        <v>5.6184902824009446E-2</v>
      </c>
      <c r="N24" s="70">
        <f t="shared" si="0"/>
        <v>0.10109524320841834</v>
      </c>
      <c r="O24" s="70">
        <f t="shared" si="1"/>
        <v>0.41589713303983677</v>
      </c>
      <c r="P24" s="70">
        <f t="shared" si="2"/>
        <v>7.8760871899495336E-2</v>
      </c>
      <c r="Q24" s="70">
        <f t="shared" si="3"/>
        <v>1.9703640073016213E-2</v>
      </c>
      <c r="R24" s="70">
        <f t="shared" si="4"/>
        <v>0.12514764307956619</v>
      </c>
      <c r="S24" s="70">
        <f t="shared" si="5"/>
        <v>2.2012240953505853E-2</v>
      </c>
      <c r="T24" s="89">
        <f t="shared" si="6"/>
        <v>0.17513153656179534</v>
      </c>
      <c r="U24" s="70">
        <f t="shared" si="7"/>
        <v>4.8051111349726189E-3</v>
      </c>
      <c r="V24" s="70">
        <f t="shared" si="8"/>
        <v>1.261677225383872E-3</v>
      </c>
      <c r="W24" s="84">
        <f t="shared" si="9"/>
        <v>1</v>
      </c>
      <c r="X24" s="63">
        <f t="shared" si="10"/>
        <v>2.7686787776550273E-3</v>
      </c>
      <c r="Y24" s="64">
        <f t="shared" si="11"/>
        <v>-0.18735236664189553</v>
      </c>
      <c r="Z24" s="64">
        <f t="shared" si="12"/>
        <v>9.1899064473926595E-2</v>
      </c>
      <c r="AA24" s="64">
        <f t="shared" si="13"/>
        <v>5.2958119605917356E-2</v>
      </c>
      <c r="AB24" s="64">
        <f t="shared" si="14"/>
        <v>1.9703640073016213E-2</v>
      </c>
      <c r="AC24" s="64">
        <f t="shared" si="15"/>
        <v>-4.4667663535595564E-2</v>
      </c>
      <c r="AD24" s="64">
        <f t="shared" si="16"/>
        <v>-9.0252365516798355E-2</v>
      </c>
      <c r="AE24" s="64">
        <f t="shared" si="17"/>
        <v>0.17513153656179534</v>
      </c>
      <c r="AF24" s="64">
        <f t="shared" si="18"/>
        <v>4.8051111349726189E-3</v>
      </c>
      <c r="AG24" s="65">
        <f t="shared" si="19"/>
        <v>1.261677225383872E-3</v>
      </c>
      <c r="AH24" s="66">
        <v>1770</v>
      </c>
      <c r="AI24" s="67">
        <v>9558</v>
      </c>
      <c r="AJ24" s="67">
        <v>10736</v>
      </c>
      <c r="AK24" s="67">
        <v>855</v>
      </c>
      <c r="AL24" s="67">
        <v>0</v>
      </c>
      <c r="AM24" s="67">
        <v>5627</v>
      </c>
      <c r="AN24" s="67">
        <v>3720</v>
      </c>
      <c r="AO24" s="67">
        <v>0</v>
      </c>
      <c r="AP24" s="67">
        <v>0</v>
      </c>
      <c r="AQ24" s="67">
        <v>0</v>
      </c>
      <c r="AR24" s="111">
        <v>391</v>
      </c>
      <c r="AS24" s="111">
        <v>299</v>
      </c>
      <c r="AT24" s="111">
        <v>180</v>
      </c>
      <c r="AU24" s="68">
        <f t="shared" si="36"/>
        <v>33136</v>
      </c>
      <c r="AV24" s="69">
        <f t="shared" si="20"/>
        <v>5.3416224046354419E-2</v>
      </c>
      <c r="AW24" s="70">
        <f t="shared" si="21"/>
        <v>0.28844760985031387</v>
      </c>
      <c r="AX24" s="70">
        <f t="shared" si="22"/>
        <v>0.32399806856591018</v>
      </c>
      <c r="AY24" s="70">
        <f t="shared" si="23"/>
        <v>2.5802752293577983E-2</v>
      </c>
      <c r="AZ24" s="70">
        <f t="shared" si="24"/>
        <v>0</v>
      </c>
      <c r="BA24" s="70">
        <f t="shared" si="25"/>
        <v>0.16981530661516175</v>
      </c>
      <c r="BB24" s="70">
        <f t="shared" si="26"/>
        <v>0.1122646064703042</v>
      </c>
      <c r="BC24" s="70">
        <f t="shared" si="27"/>
        <v>0</v>
      </c>
      <c r="BD24" s="70">
        <f t="shared" si="28"/>
        <v>0</v>
      </c>
      <c r="BE24" s="61">
        <f t="shared" si="37"/>
        <v>0</v>
      </c>
      <c r="BF24" s="61">
        <f t="shared" si="38"/>
        <v>1.1799855142443264E-2</v>
      </c>
      <c r="BG24" s="61">
        <f t="shared" si="39"/>
        <v>9.0234186383389668E-3</v>
      </c>
      <c r="BH24" s="61">
        <f t="shared" si="40"/>
        <v>5.4321583775953641E-3</v>
      </c>
      <c r="BI24" s="94">
        <f t="shared" si="33"/>
        <v>1</v>
      </c>
      <c r="BJ24" s="98">
        <v>0.30599999999999999</v>
      </c>
      <c r="BK24" s="97">
        <v>0.35600000000000004</v>
      </c>
      <c r="BL24" s="99">
        <v>0.05</v>
      </c>
      <c r="BP24" s="36"/>
      <c r="BQ24" s="36"/>
      <c r="BR24" s="36"/>
    </row>
    <row r="25" spans="1:70" x14ac:dyDescent="0.4">
      <c r="A25" s="87" t="s">
        <v>28</v>
      </c>
      <c r="B25" s="71">
        <v>4330</v>
      </c>
      <c r="C25" s="67">
        <v>13820</v>
      </c>
      <c r="D25" s="67">
        <v>38232</v>
      </c>
      <c r="E25" s="67">
        <v>5846</v>
      </c>
      <c r="F25" s="67">
        <v>1483</v>
      </c>
      <c r="G25" s="67">
        <v>6561</v>
      </c>
      <c r="H25" s="67">
        <v>1730</v>
      </c>
      <c r="I25" s="67">
        <v>11789</v>
      </c>
      <c r="J25" s="67">
        <v>294</v>
      </c>
      <c r="K25" s="67">
        <v>98</v>
      </c>
      <c r="L25" s="83">
        <f t="shared" si="34"/>
        <v>84183</v>
      </c>
      <c r="M25" s="69">
        <f t="shared" si="35"/>
        <v>5.1435562999655515E-2</v>
      </c>
      <c r="N25" s="70">
        <f t="shared" si="0"/>
        <v>0.16416616181414301</v>
      </c>
      <c r="O25" s="70">
        <f t="shared" si="1"/>
        <v>0.45415345140942948</v>
      </c>
      <c r="P25" s="70">
        <f t="shared" si="2"/>
        <v>6.9443949490989865E-2</v>
      </c>
      <c r="Q25" s="70">
        <f t="shared" si="3"/>
        <v>1.7616383355309267E-2</v>
      </c>
      <c r="R25" s="70">
        <f t="shared" si="4"/>
        <v>7.7937350771533451E-2</v>
      </c>
      <c r="S25" s="70">
        <f t="shared" si="5"/>
        <v>2.0550467434042503E-2</v>
      </c>
      <c r="T25" s="89">
        <f t="shared" si="6"/>
        <v>0.1400401506242353</v>
      </c>
      <c r="U25" s="70">
        <f t="shared" si="7"/>
        <v>3.4923915754962401E-3</v>
      </c>
      <c r="V25" s="70">
        <f t="shared" si="8"/>
        <v>1.1641305251654135E-3</v>
      </c>
      <c r="W25" s="84">
        <f t="shared" si="9"/>
        <v>1</v>
      </c>
      <c r="X25" s="63">
        <f t="shared" si="10"/>
        <v>-2.2708624408224187E-4</v>
      </c>
      <c r="Y25" s="64">
        <f t="shared" si="11"/>
        <v>-0.23640614475046701</v>
      </c>
      <c r="Z25" s="64">
        <f t="shared" si="12"/>
        <v>0.14567175535214244</v>
      </c>
      <c r="AA25" s="64">
        <f t="shared" si="13"/>
        <v>5.2993659813652359E-2</v>
      </c>
      <c r="AB25" s="64">
        <f t="shared" si="14"/>
        <v>1.7616383355309267E-2</v>
      </c>
      <c r="AC25" s="64">
        <f t="shared" si="15"/>
        <v>-7.161534217401011E-3</v>
      </c>
      <c r="AD25" s="64">
        <f t="shared" si="16"/>
        <v>-8.690502374877139E-2</v>
      </c>
      <c r="AE25" s="64">
        <f t="shared" si="17"/>
        <v>0.1400401506242353</v>
      </c>
      <c r="AF25" s="64">
        <f t="shared" si="18"/>
        <v>3.4923915754962401E-3</v>
      </c>
      <c r="AG25" s="65">
        <f t="shared" si="19"/>
        <v>1.1641305251654135E-3</v>
      </c>
      <c r="AH25" s="66">
        <v>3665</v>
      </c>
      <c r="AI25" s="67">
        <v>28417</v>
      </c>
      <c r="AJ25" s="67">
        <v>21884</v>
      </c>
      <c r="AK25" s="67">
        <v>1167</v>
      </c>
      <c r="AL25" s="67">
        <v>0</v>
      </c>
      <c r="AM25" s="67">
        <v>6037</v>
      </c>
      <c r="AN25" s="67">
        <v>7623</v>
      </c>
      <c r="AO25" s="67">
        <v>0</v>
      </c>
      <c r="AP25" s="67">
        <v>0</v>
      </c>
      <c r="AQ25" s="67">
        <v>0</v>
      </c>
      <c r="AR25" s="111">
        <v>1016</v>
      </c>
      <c r="AS25" s="111">
        <v>740</v>
      </c>
      <c r="AT25" s="111">
        <v>392</v>
      </c>
      <c r="AU25" s="68">
        <f t="shared" si="36"/>
        <v>70941</v>
      </c>
      <c r="AV25" s="69">
        <f t="shared" si="20"/>
        <v>5.1662649243737757E-2</v>
      </c>
      <c r="AW25" s="70">
        <f t="shared" si="21"/>
        <v>0.40057230656461001</v>
      </c>
      <c r="AX25" s="70">
        <f t="shared" si="22"/>
        <v>0.30848169605728704</v>
      </c>
      <c r="AY25" s="70">
        <f t="shared" si="23"/>
        <v>1.6450289677337505E-2</v>
      </c>
      <c r="AZ25" s="70">
        <f t="shared" si="24"/>
        <v>0</v>
      </c>
      <c r="BA25" s="70">
        <f t="shared" si="25"/>
        <v>8.5098884988934462E-2</v>
      </c>
      <c r="BB25" s="70">
        <f t="shared" si="26"/>
        <v>0.10745549118281389</v>
      </c>
      <c r="BC25" s="70">
        <f t="shared" si="27"/>
        <v>0</v>
      </c>
      <c r="BD25" s="70">
        <f t="shared" si="28"/>
        <v>0</v>
      </c>
      <c r="BE25" s="61">
        <f t="shared" si="37"/>
        <v>0</v>
      </c>
      <c r="BF25" s="61">
        <f t="shared" si="38"/>
        <v>1.4321760336053905E-2</v>
      </c>
      <c r="BG25" s="61">
        <f t="shared" si="39"/>
        <v>1.0431203394369969E-2</v>
      </c>
      <c r="BH25" s="61">
        <f t="shared" si="40"/>
        <v>5.5257185548554435E-3</v>
      </c>
      <c r="BI25" s="94">
        <f t="shared" si="33"/>
        <v>1</v>
      </c>
      <c r="BJ25" s="98">
        <v>0.28100000000000003</v>
      </c>
      <c r="BK25" s="97">
        <v>0.33600000000000002</v>
      </c>
      <c r="BL25" s="99">
        <v>5.5E-2</v>
      </c>
      <c r="BP25" s="36"/>
      <c r="BQ25" s="36"/>
      <c r="BR25" s="36"/>
    </row>
    <row r="26" spans="1:70" x14ac:dyDescent="0.4">
      <c r="A26" s="87" t="s">
        <v>29</v>
      </c>
      <c r="B26" s="71">
        <v>724</v>
      </c>
      <c r="C26" s="67">
        <v>204</v>
      </c>
      <c r="D26" s="67">
        <v>1548</v>
      </c>
      <c r="E26" s="67">
        <v>2144</v>
      </c>
      <c r="F26" s="67">
        <v>75</v>
      </c>
      <c r="G26" s="67">
        <v>499</v>
      </c>
      <c r="H26" s="67">
        <v>157</v>
      </c>
      <c r="I26" s="67">
        <v>1035</v>
      </c>
      <c r="J26" s="67">
        <v>16</v>
      </c>
      <c r="K26" s="67">
        <v>5</v>
      </c>
      <c r="L26" s="83">
        <f t="shared" si="34"/>
        <v>6407</v>
      </c>
      <c r="M26" s="69">
        <f t="shared" si="35"/>
        <v>0.1130014047135945</v>
      </c>
      <c r="N26" s="70">
        <f t="shared" si="0"/>
        <v>3.1840174808802871E-2</v>
      </c>
      <c r="O26" s="70">
        <f t="shared" si="1"/>
        <v>0.24161073825503357</v>
      </c>
      <c r="P26" s="70">
        <f t="shared" si="2"/>
        <v>0.33463399406898703</v>
      </c>
      <c r="Q26" s="70">
        <f t="shared" si="3"/>
        <v>1.1705946620883409E-2</v>
      </c>
      <c r="R26" s="70">
        <f t="shared" si="4"/>
        <v>7.7883564850944276E-2</v>
      </c>
      <c r="S26" s="70">
        <f t="shared" si="5"/>
        <v>2.4504448259715934E-2</v>
      </c>
      <c r="T26" s="89">
        <f t="shared" si="6"/>
        <v>0.16154206336819105</v>
      </c>
      <c r="U26" s="70">
        <f t="shared" si="7"/>
        <v>2.4972686124551274E-3</v>
      </c>
      <c r="V26" s="70">
        <f t="shared" si="8"/>
        <v>7.8039644139222728E-4</v>
      </c>
      <c r="W26" s="84">
        <f t="shared" si="9"/>
        <v>1</v>
      </c>
      <c r="X26" s="63">
        <f t="shared" si="10"/>
        <v>-6.8437066126397633E-3</v>
      </c>
      <c r="Y26" s="64">
        <f t="shared" si="11"/>
        <v>-5.8382477659735366E-2</v>
      </c>
      <c r="Z26" s="64">
        <f t="shared" si="12"/>
        <v>7.2782083850386897E-2</v>
      </c>
      <c r="AA26" s="64">
        <f t="shared" si="13"/>
        <v>-1.8705792959086531E-2</v>
      </c>
      <c r="AB26" s="64">
        <f t="shared" si="14"/>
        <v>1.1705946620883409E-2</v>
      </c>
      <c r="AC26" s="64">
        <f t="shared" si="15"/>
        <v>-5.3578197007719819E-2</v>
      </c>
      <c r="AD26" s="64">
        <f t="shared" si="16"/>
        <v>-9.5147052224311163E-2</v>
      </c>
      <c r="AE26" s="64">
        <f t="shared" si="17"/>
        <v>0.16154206336819105</v>
      </c>
      <c r="AF26" s="64">
        <f t="shared" si="18"/>
        <v>2.4972686124551274E-3</v>
      </c>
      <c r="AG26" s="65">
        <f t="shared" si="19"/>
        <v>7.8039644139222728E-4</v>
      </c>
      <c r="AH26" s="66">
        <v>619</v>
      </c>
      <c r="AI26" s="67">
        <v>466</v>
      </c>
      <c r="AJ26" s="67">
        <v>872</v>
      </c>
      <c r="AK26" s="67">
        <v>1825</v>
      </c>
      <c r="AL26" s="67">
        <v>0</v>
      </c>
      <c r="AM26" s="67">
        <v>679</v>
      </c>
      <c r="AN26" s="67">
        <v>618</v>
      </c>
      <c r="AO26" s="67">
        <v>0</v>
      </c>
      <c r="AP26" s="67">
        <v>0</v>
      </c>
      <c r="AQ26" s="67">
        <v>0</v>
      </c>
      <c r="AR26" s="111">
        <v>37</v>
      </c>
      <c r="AS26" s="111">
        <v>35</v>
      </c>
      <c r="AT26" s="111">
        <v>14</v>
      </c>
      <c r="AU26" s="68">
        <f t="shared" si="36"/>
        <v>5165</v>
      </c>
      <c r="AV26" s="69">
        <f t="shared" si="20"/>
        <v>0.11984511132623427</v>
      </c>
      <c r="AW26" s="70">
        <f t="shared" si="21"/>
        <v>9.0222652468538236E-2</v>
      </c>
      <c r="AX26" s="70">
        <f t="shared" si="22"/>
        <v>0.16882865440464667</v>
      </c>
      <c r="AY26" s="70">
        <f t="shared" si="23"/>
        <v>0.35333978702807356</v>
      </c>
      <c r="AZ26" s="70">
        <f t="shared" si="24"/>
        <v>0</v>
      </c>
      <c r="BA26" s="70">
        <f t="shared" si="25"/>
        <v>0.13146176185866409</v>
      </c>
      <c r="BB26" s="70">
        <f t="shared" si="26"/>
        <v>0.1196515004840271</v>
      </c>
      <c r="BC26" s="70">
        <f t="shared" si="27"/>
        <v>0</v>
      </c>
      <c r="BD26" s="70">
        <f t="shared" si="28"/>
        <v>0</v>
      </c>
      <c r="BE26" s="61">
        <f t="shared" si="37"/>
        <v>0</v>
      </c>
      <c r="BF26" s="61">
        <f t="shared" si="38"/>
        <v>7.1636011616650532E-3</v>
      </c>
      <c r="BG26" s="61">
        <f t="shared" si="39"/>
        <v>6.7763794772507258E-3</v>
      </c>
      <c r="BH26" s="61">
        <f t="shared" si="40"/>
        <v>2.7105517909002904E-3</v>
      </c>
      <c r="BI26" s="94">
        <f t="shared" si="33"/>
        <v>1</v>
      </c>
      <c r="BJ26" s="98">
        <v>0.31</v>
      </c>
      <c r="BK26" s="97">
        <v>0.38299999999999995</v>
      </c>
      <c r="BL26" s="99">
        <v>7.2999999999999968E-2</v>
      </c>
      <c r="BP26" s="36"/>
      <c r="BQ26" s="36"/>
      <c r="BR26" s="36"/>
    </row>
    <row r="27" spans="1:70" x14ac:dyDescent="0.4">
      <c r="A27" s="87" t="s">
        <v>30</v>
      </c>
      <c r="B27" s="71">
        <v>3698</v>
      </c>
      <c r="C27" s="67">
        <v>1518</v>
      </c>
      <c r="D27" s="67">
        <v>18116</v>
      </c>
      <c r="E27" s="67">
        <v>7350</v>
      </c>
      <c r="F27" s="67">
        <v>899</v>
      </c>
      <c r="G27" s="67">
        <v>9856</v>
      </c>
      <c r="H27" s="67">
        <v>770</v>
      </c>
      <c r="I27" s="67">
        <v>8088</v>
      </c>
      <c r="J27" s="67">
        <v>202</v>
      </c>
      <c r="K27" s="67">
        <v>62</v>
      </c>
      <c r="L27" s="83">
        <f t="shared" si="34"/>
        <v>50559</v>
      </c>
      <c r="M27" s="69">
        <f t="shared" si="35"/>
        <v>7.3142269427797224E-2</v>
      </c>
      <c r="N27" s="70">
        <f t="shared" si="0"/>
        <v>3.0024328012816709E-2</v>
      </c>
      <c r="O27" s="70">
        <f t="shared" si="1"/>
        <v>0.35831404893292984</v>
      </c>
      <c r="P27" s="70">
        <f t="shared" si="2"/>
        <v>0.14537471073399394</v>
      </c>
      <c r="Q27" s="70">
        <f t="shared" si="3"/>
        <v>1.7781206115627286E-2</v>
      </c>
      <c r="R27" s="70">
        <f t="shared" si="4"/>
        <v>0.19494056448901284</v>
      </c>
      <c r="S27" s="70">
        <f t="shared" si="5"/>
        <v>1.5229731600704129E-2</v>
      </c>
      <c r="T27" s="89">
        <f t="shared" si="6"/>
        <v>0.15997151842401947</v>
      </c>
      <c r="U27" s="70">
        <f t="shared" si="7"/>
        <v>3.9953321861587454E-3</v>
      </c>
      <c r="V27" s="70">
        <f t="shared" si="8"/>
        <v>1.2262900769398129E-3</v>
      </c>
      <c r="W27" s="84">
        <f t="shared" si="9"/>
        <v>1</v>
      </c>
      <c r="X27" s="63">
        <f t="shared" si="10"/>
        <v>1.0187098688195353E-2</v>
      </c>
      <c r="Y27" s="64">
        <f t="shared" si="11"/>
        <v>-8.3031413785440059E-2</v>
      </c>
      <c r="Z27" s="64">
        <f t="shared" si="12"/>
        <v>2.8371617194090926E-2</v>
      </c>
      <c r="AA27" s="64">
        <f t="shared" si="13"/>
        <v>6.7299201520760174E-2</v>
      </c>
      <c r="AB27" s="64">
        <f t="shared" si="14"/>
        <v>1.7781206115627286E-2</v>
      </c>
      <c r="AC27" s="64">
        <f t="shared" si="15"/>
        <v>-0.10344336263742923</v>
      </c>
      <c r="AD27" s="64">
        <f t="shared" si="16"/>
        <v>-8.6173639263744578E-2</v>
      </c>
      <c r="AE27" s="64">
        <f t="shared" si="17"/>
        <v>0.15997151842401947</v>
      </c>
      <c r="AF27" s="64">
        <f t="shared" si="18"/>
        <v>3.9953321861587454E-3</v>
      </c>
      <c r="AG27" s="65">
        <f t="shared" si="19"/>
        <v>1.2262900769398129E-3</v>
      </c>
      <c r="AH27" s="66">
        <v>2723</v>
      </c>
      <c r="AI27" s="67">
        <v>4890</v>
      </c>
      <c r="AJ27" s="67">
        <v>14271</v>
      </c>
      <c r="AK27" s="67">
        <v>3377</v>
      </c>
      <c r="AL27" s="67">
        <v>0</v>
      </c>
      <c r="AM27" s="67">
        <v>12906</v>
      </c>
      <c r="AN27" s="67">
        <v>4386</v>
      </c>
      <c r="AO27" s="67">
        <v>0</v>
      </c>
      <c r="AP27" s="67">
        <v>0</v>
      </c>
      <c r="AQ27" s="67">
        <v>0</v>
      </c>
      <c r="AR27" s="111">
        <v>339</v>
      </c>
      <c r="AS27" s="111">
        <v>213</v>
      </c>
      <c r="AT27" s="111">
        <v>148</v>
      </c>
      <c r="AU27" s="68">
        <f t="shared" si="36"/>
        <v>43253</v>
      </c>
      <c r="AV27" s="69">
        <f t="shared" si="20"/>
        <v>6.2955170739601871E-2</v>
      </c>
      <c r="AW27" s="70">
        <f t="shared" si="21"/>
        <v>0.11305574179825677</v>
      </c>
      <c r="AX27" s="70">
        <f t="shared" si="22"/>
        <v>0.32994243173883891</v>
      </c>
      <c r="AY27" s="70">
        <f t="shared" si="23"/>
        <v>7.8075509213233765E-2</v>
      </c>
      <c r="AZ27" s="70">
        <f t="shared" si="24"/>
        <v>0</v>
      </c>
      <c r="BA27" s="70">
        <f t="shared" si="25"/>
        <v>0.29838392712644207</v>
      </c>
      <c r="BB27" s="70">
        <f t="shared" si="26"/>
        <v>0.10140337086444871</v>
      </c>
      <c r="BC27" s="70">
        <f t="shared" si="27"/>
        <v>0</v>
      </c>
      <c r="BD27" s="70">
        <f t="shared" si="28"/>
        <v>0</v>
      </c>
      <c r="BE27" s="61">
        <f t="shared" si="37"/>
        <v>0</v>
      </c>
      <c r="BF27" s="61">
        <f t="shared" si="38"/>
        <v>7.8376066400018488E-3</v>
      </c>
      <c r="BG27" s="61">
        <f t="shared" si="39"/>
        <v>4.9245139065498345E-3</v>
      </c>
      <c r="BH27" s="61">
        <f t="shared" si="40"/>
        <v>3.4217279726261761E-3</v>
      </c>
      <c r="BI27" s="94">
        <f t="shared" si="33"/>
        <v>1</v>
      </c>
      <c r="BJ27" s="98">
        <v>0.39</v>
      </c>
      <c r="BK27" s="97">
        <v>0.45899999999999996</v>
      </c>
      <c r="BL27" s="99">
        <v>6.8999999999999992E-2</v>
      </c>
      <c r="BP27" s="36"/>
      <c r="BQ27" s="36"/>
      <c r="BR27" s="36"/>
    </row>
    <row r="28" spans="1:70" x14ac:dyDescent="0.4">
      <c r="A28" s="87" t="s">
        <v>31</v>
      </c>
      <c r="B28" s="71">
        <v>3545</v>
      </c>
      <c r="C28" s="67">
        <v>6976</v>
      </c>
      <c r="D28" s="67">
        <v>21870</v>
      </c>
      <c r="E28" s="67">
        <v>5660</v>
      </c>
      <c r="F28" s="67">
        <v>1090</v>
      </c>
      <c r="G28" s="67">
        <v>4941</v>
      </c>
      <c r="H28" s="67">
        <v>991</v>
      </c>
      <c r="I28" s="67">
        <v>7189</v>
      </c>
      <c r="J28" s="67">
        <v>245</v>
      </c>
      <c r="K28" s="67">
        <v>85</v>
      </c>
      <c r="L28" s="83">
        <f t="shared" si="34"/>
        <v>52592</v>
      </c>
      <c r="M28" s="69">
        <f t="shared" si="35"/>
        <v>6.7405689078186795E-2</v>
      </c>
      <c r="N28" s="70">
        <f t="shared" si="0"/>
        <v>0.13264374809857013</v>
      </c>
      <c r="O28" s="70">
        <f t="shared" si="1"/>
        <v>0.41584271372071796</v>
      </c>
      <c r="P28" s="70">
        <f t="shared" si="2"/>
        <v>0.10762093094006693</v>
      </c>
      <c r="Q28" s="70">
        <f t="shared" si="3"/>
        <v>2.0725585640401584E-2</v>
      </c>
      <c r="R28" s="70">
        <f t="shared" si="4"/>
        <v>9.3949650136902957E-2</v>
      </c>
      <c r="S28" s="70">
        <f t="shared" si="5"/>
        <v>1.8843170063888044E-2</v>
      </c>
      <c r="T28" s="89">
        <f t="shared" si="6"/>
        <v>0.13669379373288712</v>
      </c>
      <c r="U28" s="70">
        <f t="shared" si="7"/>
        <v>4.6585031944021901E-3</v>
      </c>
      <c r="V28" s="70">
        <f t="shared" si="8"/>
        <v>1.6162153939762701E-3</v>
      </c>
      <c r="W28" s="84">
        <f t="shared" si="9"/>
        <v>1</v>
      </c>
      <c r="X28" s="63">
        <f t="shared" si="10"/>
        <v>5.7016925915816113E-3</v>
      </c>
      <c r="Y28" s="64">
        <f t="shared" si="11"/>
        <v>-0.21915686674552295</v>
      </c>
      <c r="Z28" s="64">
        <f t="shared" si="12"/>
        <v>0.11942198469129328</v>
      </c>
      <c r="AA28" s="64">
        <f t="shared" si="13"/>
        <v>7.4507184782842517E-2</v>
      </c>
      <c r="AB28" s="64">
        <f t="shared" si="14"/>
        <v>2.0725585640401584E-2</v>
      </c>
      <c r="AC28" s="64">
        <f t="shared" si="15"/>
        <v>-3.2905861501217382E-2</v>
      </c>
      <c r="AD28" s="64">
        <f t="shared" si="16"/>
        <v>-8.5416821152624917E-2</v>
      </c>
      <c r="AE28" s="64">
        <f t="shared" si="17"/>
        <v>0.13669379373288712</v>
      </c>
      <c r="AF28" s="64">
        <f t="shared" si="18"/>
        <v>4.6585031944021901E-3</v>
      </c>
      <c r="AG28" s="65">
        <f t="shared" si="19"/>
        <v>1.6162153939762701E-3</v>
      </c>
      <c r="AH28" s="66">
        <v>2810</v>
      </c>
      <c r="AI28" s="67">
        <v>16021</v>
      </c>
      <c r="AJ28" s="67">
        <v>13499</v>
      </c>
      <c r="AK28" s="67">
        <v>1508</v>
      </c>
      <c r="AL28" s="67">
        <v>0</v>
      </c>
      <c r="AM28" s="67">
        <v>5777</v>
      </c>
      <c r="AN28" s="67">
        <v>4748</v>
      </c>
      <c r="AO28" s="67">
        <v>0</v>
      </c>
      <c r="AP28" s="67">
        <v>0</v>
      </c>
      <c r="AQ28" s="67">
        <v>0</v>
      </c>
      <c r="AR28" s="111">
        <v>512</v>
      </c>
      <c r="AS28" s="111">
        <v>363</v>
      </c>
      <c r="AT28" s="111">
        <v>302</v>
      </c>
      <c r="AU28" s="68">
        <f t="shared" si="36"/>
        <v>45540</v>
      </c>
      <c r="AV28" s="69">
        <f t="shared" si="20"/>
        <v>6.1703996486605184E-2</v>
      </c>
      <c r="AW28" s="70">
        <f t="shared" si="21"/>
        <v>0.35180061484409308</v>
      </c>
      <c r="AX28" s="70">
        <f t="shared" si="22"/>
        <v>0.29642072902942468</v>
      </c>
      <c r="AY28" s="70">
        <f t="shared" si="23"/>
        <v>3.311374615722442E-2</v>
      </c>
      <c r="AZ28" s="70">
        <f t="shared" si="24"/>
        <v>0</v>
      </c>
      <c r="BA28" s="70">
        <f t="shared" si="25"/>
        <v>0.12685551163812034</v>
      </c>
      <c r="BB28" s="70">
        <f t="shared" si="26"/>
        <v>0.10425999121651296</v>
      </c>
      <c r="BC28" s="70">
        <f t="shared" si="27"/>
        <v>0</v>
      </c>
      <c r="BD28" s="70">
        <f t="shared" si="28"/>
        <v>0</v>
      </c>
      <c r="BE28" s="61">
        <f t="shared" si="37"/>
        <v>0</v>
      </c>
      <c r="BF28" s="61">
        <f t="shared" si="38"/>
        <v>1.1242863416776461E-2</v>
      </c>
      <c r="BG28" s="61">
        <f t="shared" si="39"/>
        <v>7.9710144927536229E-3</v>
      </c>
      <c r="BH28" s="61">
        <f t="shared" si="40"/>
        <v>6.6315327184892402E-3</v>
      </c>
      <c r="BI28" s="94">
        <f t="shared" si="33"/>
        <v>1</v>
      </c>
      <c r="BJ28" s="98">
        <v>0.371</v>
      </c>
      <c r="BK28" s="97">
        <v>0.40299999999999997</v>
      </c>
      <c r="BL28" s="99">
        <v>3.1999999999999959E-2</v>
      </c>
      <c r="BP28" s="36"/>
      <c r="BQ28" s="36"/>
      <c r="BR28" s="36"/>
    </row>
    <row r="29" spans="1:70" x14ac:dyDescent="0.4">
      <c r="A29" s="87" t="s">
        <v>32</v>
      </c>
      <c r="B29" s="71">
        <v>2997</v>
      </c>
      <c r="C29" s="67">
        <v>1059</v>
      </c>
      <c r="D29" s="67">
        <v>10761</v>
      </c>
      <c r="E29" s="67">
        <v>6900</v>
      </c>
      <c r="F29" s="67">
        <v>730</v>
      </c>
      <c r="G29" s="67">
        <v>7152</v>
      </c>
      <c r="H29" s="67">
        <v>671</v>
      </c>
      <c r="I29" s="67">
        <v>7188</v>
      </c>
      <c r="J29" s="67">
        <v>370</v>
      </c>
      <c r="K29" s="67">
        <v>38</v>
      </c>
      <c r="L29" s="83">
        <f t="shared" si="34"/>
        <v>37866</v>
      </c>
      <c r="M29" s="69">
        <f t="shared" si="35"/>
        <v>7.9147520202820468E-2</v>
      </c>
      <c r="N29" s="70">
        <f t="shared" si="0"/>
        <v>2.7967041673268897E-2</v>
      </c>
      <c r="O29" s="70">
        <f t="shared" si="1"/>
        <v>0.28418634130882586</v>
      </c>
      <c r="P29" s="70">
        <f t="shared" si="2"/>
        <v>0.18222151798447156</v>
      </c>
      <c r="Q29" s="70">
        <f t="shared" si="3"/>
        <v>1.9278508424444091E-2</v>
      </c>
      <c r="R29" s="70">
        <f t="shared" si="4"/>
        <v>0.18887656472825226</v>
      </c>
      <c r="S29" s="70">
        <f t="shared" si="5"/>
        <v>1.7720382401098612E-2</v>
      </c>
      <c r="T29" s="89">
        <f t="shared" si="6"/>
        <v>0.1898272856916495</v>
      </c>
      <c r="U29" s="70">
        <f t="shared" si="7"/>
        <v>9.7712987904716633E-3</v>
      </c>
      <c r="V29" s="70">
        <f t="shared" si="8"/>
        <v>1.0035387946970898E-3</v>
      </c>
      <c r="W29" s="84">
        <f t="shared" si="9"/>
        <v>1</v>
      </c>
      <c r="X29" s="63">
        <f t="shared" si="10"/>
        <v>4.0176699125668847E-3</v>
      </c>
      <c r="Y29" s="64">
        <f t="shared" si="11"/>
        <v>-7.4782729179160068E-2</v>
      </c>
      <c r="Z29" s="64">
        <f t="shared" si="12"/>
        <v>7.7189702139867727E-2</v>
      </c>
      <c r="AA29" s="64">
        <f t="shared" si="13"/>
        <v>1.5249321223090556E-2</v>
      </c>
      <c r="AB29" s="64">
        <f t="shared" si="14"/>
        <v>1.9278508424444091E-2</v>
      </c>
      <c r="AC29" s="64">
        <f t="shared" si="15"/>
        <v>-0.11579804572087699</v>
      </c>
      <c r="AD29" s="64">
        <f t="shared" si="16"/>
        <v>-0.10626373003397624</v>
      </c>
      <c r="AE29" s="64">
        <f t="shared" si="17"/>
        <v>0.1898272856916495</v>
      </c>
      <c r="AF29" s="64">
        <f t="shared" si="18"/>
        <v>9.7712987904716633E-3</v>
      </c>
      <c r="AG29" s="65">
        <f t="shared" si="19"/>
        <v>1.0035387946970898E-3</v>
      </c>
      <c r="AH29" s="66">
        <v>2459</v>
      </c>
      <c r="AI29" s="67">
        <v>3363</v>
      </c>
      <c r="AJ29" s="67">
        <v>6775</v>
      </c>
      <c r="AK29" s="67">
        <v>5465</v>
      </c>
      <c r="AL29" s="67">
        <v>0</v>
      </c>
      <c r="AM29" s="67">
        <v>9972</v>
      </c>
      <c r="AN29" s="67">
        <v>4058</v>
      </c>
      <c r="AO29" s="67">
        <v>0</v>
      </c>
      <c r="AP29" s="67">
        <v>0</v>
      </c>
      <c r="AQ29" s="67">
        <v>0</v>
      </c>
      <c r="AR29" s="111">
        <v>284</v>
      </c>
      <c r="AS29" s="111">
        <v>224</v>
      </c>
      <c r="AT29" s="111">
        <v>130</v>
      </c>
      <c r="AU29" s="68">
        <f t="shared" si="36"/>
        <v>32730</v>
      </c>
      <c r="AV29" s="69">
        <f t="shared" si="20"/>
        <v>7.5129850290253583E-2</v>
      </c>
      <c r="AW29" s="70">
        <f t="shared" si="21"/>
        <v>0.10274977085242896</v>
      </c>
      <c r="AX29" s="70">
        <f t="shared" si="22"/>
        <v>0.20699663916895814</v>
      </c>
      <c r="AY29" s="70">
        <f t="shared" si="23"/>
        <v>0.166972196761381</v>
      </c>
      <c r="AZ29" s="70">
        <f t="shared" si="24"/>
        <v>0</v>
      </c>
      <c r="BA29" s="70">
        <f t="shared" si="25"/>
        <v>0.30467461044912925</v>
      </c>
      <c r="BB29" s="70">
        <f t="shared" si="26"/>
        <v>0.12398411243507486</v>
      </c>
      <c r="BC29" s="70">
        <f t="shared" si="27"/>
        <v>0</v>
      </c>
      <c r="BD29" s="70">
        <f t="shared" si="28"/>
        <v>0</v>
      </c>
      <c r="BE29" s="61">
        <f t="shared" si="37"/>
        <v>0</v>
      </c>
      <c r="BF29" s="61">
        <f t="shared" si="38"/>
        <v>8.6770546898869531E-3</v>
      </c>
      <c r="BG29" s="61">
        <f t="shared" si="39"/>
        <v>6.8438741216009773E-3</v>
      </c>
      <c r="BH29" s="61">
        <f t="shared" si="40"/>
        <v>3.9718912312862818E-3</v>
      </c>
      <c r="BI29" s="94">
        <f t="shared" si="33"/>
        <v>1</v>
      </c>
      <c r="BJ29" s="98">
        <v>0.35899999999999999</v>
      </c>
      <c r="BK29" s="97">
        <v>0.43</v>
      </c>
      <c r="BL29" s="99">
        <v>7.1000000000000008E-2</v>
      </c>
      <c r="BP29" s="36"/>
      <c r="BQ29" s="36"/>
      <c r="BR29" s="36"/>
    </row>
    <row r="30" spans="1:70" x14ac:dyDescent="0.4">
      <c r="A30" s="87" t="s">
        <v>33</v>
      </c>
      <c r="B30" s="71">
        <v>756</v>
      </c>
      <c r="C30" s="67">
        <v>305</v>
      </c>
      <c r="D30" s="67">
        <v>1751</v>
      </c>
      <c r="E30" s="67">
        <v>2001</v>
      </c>
      <c r="F30" s="67">
        <v>82</v>
      </c>
      <c r="G30" s="67">
        <v>342</v>
      </c>
      <c r="H30" s="67">
        <v>151</v>
      </c>
      <c r="I30" s="67">
        <v>1330</v>
      </c>
      <c r="J30" s="67">
        <v>23</v>
      </c>
      <c r="K30" s="67">
        <v>9</v>
      </c>
      <c r="L30" s="83">
        <f t="shared" si="34"/>
        <v>6750</v>
      </c>
      <c r="M30" s="69">
        <f t="shared" si="35"/>
        <v>0.112</v>
      </c>
      <c r="N30" s="70">
        <f t="shared" si="0"/>
        <v>4.5185185185185182E-2</v>
      </c>
      <c r="O30" s="70">
        <f t="shared" si="1"/>
        <v>0.25940740740740742</v>
      </c>
      <c r="P30" s="70">
        <f t="shared" si="2"/>
        <v>0.29644444444444445</v>
      </c>
      <c r="Q30" s="70">
        <f t="shared" si="3"/>
        <v>1.2148148148148148E-2</v>
      </c>
      <c r="R30" s="70">
        <f t="shared" si="4"/>
        <v>5.0666666666666665E-2</v>
      </c>
      <c r="S30" s="70">
        <f t="shared" si="5"/>
        <v>2.237037037037037E-2</v>
      </c>
      <c r="T30" s="89">
        <f t="shared" si="6"/>
        <v>0.19703703703703704</v>
      </c>
      <c r="U30" s="70">
        <f t="shared" si="7"/>
        <v>3.4074074074074076E-3</v>
      </c>
      <c r="V30" s="70">
        <f t="shared" si="8"/>
        <v>1.3333333333333333E-3</v>
      </c>
      <c r="W30" s="84">
        <f t="shared" si="9"/>
        <v>1</v>
      </c>
      <c r="X30" s="63">
        <f t="shared" si="10"/>
        <v>-1.1667377398720674E-2</v>
      </c>
      <c r="Y30" s="64">
        <f t="shared" si="11"/>
        <v>-6.9178063506421722E-2</v>
      </c>
      <c r="Z30" s="64">
        <f t="shared" si="12"/>
        <v>8.5536502193218622E-2</v>
      </c>
      <c r="AA30" s="64">
        <f t="shared" si="13"/>
        <v>-4.3737761409403164E-2</v>
      </c>
      <c r="AB30" s="64">
        <f t="shared" si="14"/>
        <v>1.2148148148148148E-2</v>
      </c>
      <c r="AC30" s="64">
        <f t="shared" si="15"/>
        <v>-5.4586289332557991E-2</v>
      </c>
      <c r="AD30" s="64">
        <f t="shared" si="16"/>
        <v>-9.703261470425649E-2</v>
      </c>
      <c r="AE30" s="64">
        <f t="shared" si="17"/>
        <v>0.19703703703703704</v>
      </c>
      <c r="AF30" s="64">
        <f t="shared" si="18"/>
        <v>3.4074074074074076E-3</v>
      </c>
      <c r="AG30" s="65">
        <f t="shared" si="19"/>
        <v>1.3333333333333333E-3</v>
      </c>
      <c r="AH30" s="66">
        <v>638</v>
      </c>
      <c r="AI30" s="67">
        <v>590</v>
      </c>
      <c r="AJ30" s="67">
        <v>897</v>
      </c>
      <c r="AK30" s="67">
        <v>1755</v>
      </c>
      <c r="AL30" s="67">
        <v>0</v>
      </c>
      <c r="AM30" s="67">
        <v>543</v>
      </c>
      <c r="AN30" s="67">
        <v>616</v>
      </c>
      <c r="AO30" s="67">
        <v>0</v>
      </c>
      <c r="AP30" s="67">
        <v>0</v>
      </c>
      <c r="AQ30" s="67">
        <v>0</v>
      </c>
      <c r="AR30" s="111">
        <v>55</v>
      </c>
      <c r="AS30" s="111">
        <v>40</v>
      </c>
      <c r="AT30" s="111">
        <v>25</v>
      </c>
      <c r="AU30" s="68">
        <f t="shared" si="36"/>
        <v>5159</v>
      </c>
      <c r="AV30" s="69">
        <f t="shared" si="20"/>
        <v>0.12366737739872068</v>
      </c>
      <c r="AW30" s="70">
        <f t="shared" si="21"/>
        <v>0.1143632486916069</v>
      </c>
      <c r="AX30" s="70">
        <f t="shared" si="22"/>
        <v>0.1738709052141888</v>
      </c>
      <c r="AY30" s="70">
        <f t="shared" si="23"/>
        <v>0.34018220585384762</v>
      </c>
      <c r="AZ30" s="70">
        <f t="shared" si="24"/>
        <v>0</v>
      </c>
      <c r="BA30" s="70">
        <f t="shared" si="25"/>
        <v>0.10525295599922466</v>
      </c>
      <c r="BB30" s="70">
        <f t="shared" si="26"/>
        <v>0.11940298507462686</v>
      </c>
      <c r="BC30" s="70">
        <f t="shared" si="27"/>
        <v>0</v>
      </c>
      <c r="BD30" s="70">
        <f t="shared" si="28"/>
        <v>0</v>
      </c>
      <c r="BE30" s="61">
        <f t="shared" si="37"/>
        <v>0</v>
      </c>
      <c r="BF30" s="61">
        <f t="shared" si="38"/>
        <v>1.0660980810234541E-2</v>
      </c>
      <c r="BG30" s="61">
        <f t="shared" si="39"/>
        <v>7.7534405892614846E-3</v>
      </c>
      <c r="BH30" s="61">
        <f t="shared" si="40"/>
        <v>4.8459003682884277E-3</v>
      </c>
      <c r="BI30" s="94">
        <f t="shared" si="33"/>
        <v>1</v>
      </c>
      <c r="BJ30" s="98">
        <v>0.29600000000000004</v>
      </c>
      <c r="BK30" s="97">
        <v>0.39600000000000002</v>
      </c>
      <c r="BL30" s="99">
        <v>0.1</v>
      </c>
      <c r="BP30" s="36"/>
      <c r="BQ30" s="36"/>
      <c r="BR30" s="36"/>
    </row>
    <row r="31" spans="1:70" x14ac:dyDescent="0.4">
      <c r="A31" s="87" t="s">
        <v>34</v>
      </c>
      <c r="B31" s="71">
        <v>2064</v>
      </c>
      <c r="C31" s="67">
        <v>2609</v>
      </c>
      <c r="D31" s="67">
        <v>12254</v>
      </c>
      <c r="E31" s="67">
        <v>3763</v>
      </c>
      <c r="F31" s="67">
        <v>720</v>
      </c>
      <c r="G31" s="67">
        <v>7334</v>
      </c>
      <c r="H31" s="67">
        <v>687</v>
      </c>
      <c r="I31" s="67">
        <v>6199</v>
      </c>
      <c r="J31" s="67">
        <v>164</v>
      </c>
      <c r="K31" s="67">
        <v>55</v>
      </c>
      <c r="L31" s="83">
        <f t="shared" si="34"/>
        <v>35849</v>
      </c>
      <c r="M31" s="69">
        <f t="shared" si="35"/>
        <v>5.7574827749728025E-2</v>
      </c>
      <c r="N31" s="70">
        <f t="shared" si="0"/>
        <v>7.2777483332868417E-2</v>
      </c>
      <c r="O31" s="70">
        <f t="shared" si="1"/>
        <v>0.34182264498312365</v>
      </c>
      <c r="P31" s="70">
        <f t="shared" si="2"/>
        <v>0.10496806047588496</v>
      </c>
      <c r="Q31" s="70">
        <f t="shared" si="3"/>
        <v>2.008424223827722E-2</v>
      </c>
      <c r="R31" s="70">
        <f t="shared" si="4"/>
        <v>0.20458032302156268</v>
      </c>
      <c r="S31" s="70">
        <f t="shared" si="5"/>
        <v>1.9163714469022847E-2</v>
      </c>
      <c r="T31" s="89">
        <f t="shared" si="6"/>
        <v>0.17291974671538954</v>
      </c>
      <c r="U31" s="70">
        <f t="shared" si="7"/>
        <v>4.5747440653853668E-3</v>
      </c>
      <c r="V31" s="70">
        <f t="shared" si="8"/>
        <v>1.5342129487572874E-3</v>
      </c>
      <c r="W31" s="84">
        <f t="shared" si="9"/>
        <v>1</v>
      </c>
      <c r="X31" s="63">
        <f t="shared" si="10"/>
        <v>9.7545087419225115E-3</v>
      </c>
      <c r="Y31" s="64">
        <f t="shared" si="11"/>
        <v>-0.15015775869964942</v>
      </c>
      <c r="Z31" s="64">
        <f t="shared" si="12"/>
        <v>7.0727713936938497E-2</v>
      </c>
      <c r="AA31" s="64">
        <f t="shared" si="13"/>
        <v>7.4887537229039555E-2</v>
      </c>
      <c r="AB31" s="64">
        <f t="shared" si="14"/>
        <v>2.008424223827722E-2</v>
      </c>
      <c r="AC31" s="64">
        <f t="shared" si="15"/>
        <v>-9.924838768093322E-2</v>
      </c>
      <c r="AD31" s="64">
        <f t="shared" si="16"/>
        <v>-8.3850508219404637E-2</v>
      </c>
      <c r="AE31" s="64">
        <f t="shared" si="17"/>
        <v>0.17291974671538954</v>
      </c>
      <c r="AF31" s="64">
        <f t="shared" si="18"/>
        <v>4.5747440653853668E-3</v>
      </c>
      <c r="AG31" s="65">
        <f t="shared" si="19"/>
        <v>1.5342129487572874E-3</v>
      </c>
      <c r="AH31" s="66">
        <v>1550</v>
      </c>
      <c r="AI31" s="67">
        <v>7226</v>
      </c>
      <c r="AJ31" s="67">
        <v>8787</v>
      </c>
      <c r="AK31" s="67">
        <v>975</v>
      </c>
      <c r="AL31" s="67">
        <v>0</v>
      </c>
      <c r="AM31" s="67">
        <v>9848</v>
      </c>
      <c r="AN31" s="67">
        <v>3339</v>
      </c>
      <c r="AO31" s="67">
        <v>0</v>
      </c>
      <c r="AP31" s="67">
        <v>0</v>
      </c>
      <c r="AQ31" s="67">
        <v>0</v>
      </c>
      <c r="AR31" s="111">
        <v>312</v>
      </c>
      <c r="AS31" s="111">
        <v>239</v>
      </c>
      <c r="AT31" s="111">
        <v>137</v>
      </c>
      <c r="AU31" s="68">
        <f t="shared" si="36"/>
        <v>32413</v>
      </c>
      <c r="AV31" s="69">
        <f t="shared" si="20"/>
        <v>4.7820319007805513E-2</v>
      </c>
      <c r="AW31" s="70">
        <f t="shared" si="21"/>
        <v>0.22293524203251783</v>
      </c>
      <c r="AX31" s="70">
        <f t="shared" si="22"/>
        <v>0.27109493104618515</v>
      </c>
      <c r="AY31" s="70">
        <f t="shared" si="23"/>
        <v>3.0080523246845403E-2</v>
      </c>
      <c r="AZ31" s="70">
        <f t="shared" si="24"/>
        <v>0</v>
      </c>
      <c r="BA31" s="70">
        <f t="shared" si="25"/>
        <v>0.3038287107024959</v>
      </c>
      <c r="BB31" s="70">
        <f t="shared" si="26"/>
        <v>0.10301422268842748</v>
      </c>
      <c r="BC31" s="70">
        <f t="shared" si="27"/>
        <v>0</v>
      </c>
      <c r="BD31" s="70">
        <f t="shared" si="28"/>
        <v>0</v>
      </c>
      <c r="BE31" s="61">
        <f t="shared" si="37"/>
        <v>0</v>
      </c>
      <c r="BF31" s="61">
        <f t="shared" si="38"/>
        <v>9.6257674389905283E-3</v>
      </c>
      <c r="BG31" s="61">
        <f t="shared" si="39"/>
        <v>7.3735846728164621E-3</v>
      </c>
      <c r="BH31" s="61">
        <f t="shared" si="40"/>
        <v>4.226699163915713E-3</v>
      </c>
      <c r="BI31" s="94">
        <f t="shared" si="33"/>
        <v>1</v>
      </c>
      <c r="BJ31" s="98">
        <v>0.35899999999999999</v>
      </c>
      <c r="BK31" s="97">
        <v>0.40799999999999997</v>
      </c>
      <c r="BL31" s="99">
        <v>4.8999999999999988E-2</v>
      </c>
      <c r="BP31" s="36"/>
      <c r="BQ31" s="36"/>
      <c r="BR31" s="36"/>
    </row>
    <row r="32" spans="1:70" x14ac:dyDescent="0.4">
      <c r="A32" s="87" t="s">
        <v>35</v>
      </c>
      <c r="B32" s="71">
        <v>5815</v>
      </c>
      <c r="C32" s="67">
        <v>11543</v>
      </c>
      <c r="D32" s="67">
        <v>37552</v>
      </c>
      <c r="E32" s="67">
        <v>9751</v>
      </c>
      <c r="F32" s="67">
        <v>1819</v>
      </c>
      <c r="G32" s="67">
        <v>9838</v>
      </c>
      <c r="H32" s="67">
        <v>1688</v>
      </c>
      <c r="I32" s="67">
        <v>13818</v>
      </c>
      <c r="J32" s="67">
        <v>346</v>
      </c>
      <c r="K32" s="67">
        <v>126</v>
      </c>
      <c r="L32" s="83">
        <f t="shared" si="34"/>
        <v>92296</v>
      </c>
      <c r="M32" s="69">
        <f t="shared" si="35"/>
        <v>6.3003813816416745E-2</v>
      </c>
      <c r="N32" s="70">
        <f t="shared" si="0"/>
        <v>0.12506500823437636</v>
      </c>
      <c r="O32" s="70">
        <f t="shared" si="1"/>
        <v>0.406864869550143</v>
      </c>
      <c r="P32" s="70">
        <f t="shared" si="2"/>
        <v>0.10564921556730519</v>
      </c>
      <c r="Q32" s="70">
        <f t="shared" si="3"/>
        <v>1.9708329721764756E-2</v>
      </c>
      <c r="R32" s="70">
        <f t="shared" si="4"/>
        <v>0.10659183496576233</v>
      </c>
      <c r="S32" s="70">
        <f t="shared" si="5"/>
        <v>1.8288983271214355E-2</v>
      </c>
      <c r="T32" s="89">
        <f t="shared" si="6"/>
        <v>0.14971396376874405</v>
      </c>
      <c r="U32" s="70">
        <f t="shared" si="7"/>
        <v>3.748808182369767E-3</v>
      </c>
      <c r="V32" s="70">
        <f t="shared" si="8"/>
        <v>1.3651729219034412E-3</v>
      </c>
      <c r="W32" s="84">
        <f t="shared" si="9"/>
        <v>1</v>
      </c>
      <c r="X32" s="63">
        <f t="shared" si="10"/>
        <v>3.0950495356045077E-3</v>
      </c>
      <c r="Y32" s="64">
        <f t="shared" si="11"/>
        <v>-0.20961398467399769</v>
      </c>
      <c r="Z32" s="64">
        <f t="shared" si="12"/>
        <v>0.11196357367997223</v>
      </c>
      <c r="AA32" s="64">
        <f t="shared" si="13"/>
        <v>7.0191085764982591E-2</v>
      </c>
      <c r="AB32" s="64">
        <f t="shared" si="14"/>
        <v>1.9708329721764756E-2</v>
      </c>
      <c r="AC32" s="64">
        <f t="shared" si="15"/>
        <v>-3.148629402916453E-2</v>
      </c>
      <c r="AD32" s="64">
        <f t="shared" si="16"/>
        <v>-9.1866709541617853E-2</v>
      </c>
      <c r="AE32" s="64">
        <f t="shared" si="17"/>
        <v>0.14971396376874405</v>
      </c>
      <c r="AF32" s="64">
        <f t="shared" si="18"/>
        <v>3.748808182369767E-3</v>
      </c>
      <c r="AG32" s="65">
        <f t="shared" si="19"/>
        <v>1.3651729219034412E-3</v>
      </c>
      <c r="AH32" s="66">
        <v>4452</v>
      </c>
      <c r="AI32" s="67">
        <v>24871</v>
      </c>
      <c r="AJ32" s="67">
        <v>21915</v>
      </c>
      <c r="AK32" s="67">
        <v>2635</v>
      </c>
      <c r="AL32" s="67">
        <v>0</v>
      </c>
      <c r="AM32" s="67">
        <v>10261</v>
      </c>
      <c r="AN32" s="67">
        <v>8186</v>
      </c>
      <c r="AO32" s="67">
        <v>0</v>
      </c>
      <c r="AP32" s="67">
        <v>0</v>
      </c>
      <c r="AQ32" s="67">
        <v>0</v>
      </c>
      <c r="AR32" s="111">
        <v>890</v>
      </c>
      <c r="AS32" s="111">
        <v>694</v>
      </c>
      <c r="AT32" s="111">
        <v>409</v>
      </c>
      <c r="AU32" s="68">
        <f t="shared" si="36"/>
        <v>74313</v>
      </c>
      <c r="AV32" s="69">
        <f t="shared" si="20"/>
        <v>5.9908764280812238E-2</v>
      </c>
      <c r="AW32" s="70">
        <f t="shared" si="21"/>
        <v>0.33467899290837405</v>
      </c>
      <c r="AX32" s="70">
        <f t="shared" si="22"/>
        <v>0.29490129587017078</v>
      </c>
      <c r="AY32" s="70">
        <f t="shared" si="23"/>
        <v>3.5458129802322609E-2</v>
      </c>
      <c r="AZ32" s="70">
        <f t="shared" si="24"/>
        <v>0</v>
      </c>
      <c r="BA32" s="70">
        <f t="shared" si="25"/>
        <v>0.13807812899492686</v>
      </c>
      <c r="BB32" s="70">
        <f t="shared" si="26"/>
        <v>0.1101556928128322</v>
      </c>
      <c r="BC32" s="70">
        <f t="shared" si="27"/>
        <v>0</v>
      </c>
      <c r="BD32" s="70">
        <f t="shared" si="28"/>
        <v>0</v>
      </c>
      <c r="BE32" s="61">
        <f t="shared" si="37"/>
        <v>0</v>
      </c>
      <c r="BF32" s="61">
        <f t="shared" si="38"/>
        <v>1.1976370217862286E-2</v>
      </c>
      <c r="BG32" s="61">
        <f t="shared" si="39"/>
        <v>9.3388774507825005E-3</v>
      </c>
      <c r="BH32" s="61">
        <f t="shared" si="40"/>
        <v>5.5037476619164884E-3</v>
      </c>
      <c r="BI32" s="94">
        <f t="shared" si="33"/>
        <v>1</v>
      </c>
      <c r="BJ32" s="98">
        <v>0.30099999999999999</v>
      </c>
      <c r="BK32" s="97">
        <v>0.375</v>
      </c>
      <c r="BL32" s="99">
        <v>7.3999999999999982E-2</v>
      </c>
      <c r="BP32" s="36"/>
      <c r="BQ32" s="36"/>
      <c r="BR32" s="36"/>
    </row>
    <row r="33" spans="1:70" x14ac:dyDescent="0.4">
      <c r="A33" s="87" t="s">
        <v>36</v>
      </c>
      <c r="B33" s="71">
        <v>2937</v>
      </c>
      <c r="C33" s="67">
        <v>1915</v>
      </c>
      <c r="D33" s="67">
        <v>11780</v>
      </c>
      <c r="E33" s="67">
        <v>4645</v>
      </c>
      <c r="F33" s="67">
        <v>558</v>
      </c>
      <c r="G33" s="67">
        <v>4643</v>
      </c>
      <c r="H33" s="67">
        <v>401</v>
      </c>
      <c r="I33" s="67">
        <v>3774</v>
      </c>
      <c r="J33" s="67">
        <v>71</v>
      </c>
      <c r="K33" s="67">
        <v>22</v>
      </c>
      <c r="L33" s="83">
        <f t="shared" si="34"/>
        <v>30746</v>
      </c>
      <c r="M33" s="69">
        <f t="shared" si="35"/>
        <v>9.5524621088922138E-2</v>
      </c>
      <c r="N33" s="70">
        <f t="shared" si="0"/>
        <v>6.228452481623626E-2</v>
      </c>
      <c r="O33" s="70">
        <f t="shared" si="1"/>
        <v>0.38313927014896249</v>
      </c>
      <c r="P33" s="70">
        <f t="shared" si="2"/>
        <v>0.15107656280491771</v>
      </c>
      <c r="Q33" s="70">
        <f t="shared" si="3"/>
        <v>1.814870227021401E-2</v>
      </c>
      <c r="R33" s="70">
        <f t="shared" si="4"/>
        <v>0.15101151369283811</v>
      </c>
      <c r="S33" s="70">
        <f t="shared" si="5"/>
        <v>1.3042346971963832E-2</v>
      </c>
      <c r="T33" s="89">
        <f t="shared" si="6"/>
        <v>0.12274767449424315</v>
      </c>
      <c r="U33" s="70">
        <f t="shared" si="7"/>
        <v>2.3092434788265139E-3</v>
      </c>
      <c r="V33" s="70">
        <f t="shared" si="8"/>
        <v>7.1554023287582124E-4</v>
      </c>
      <c r="W33" s="84">
        <f t="shared" si="9"/>
        <v>1</v>
      </c>
      <c r="X33" s="63">
        <f t="shared" si="10"/>
        <v>-9.5332801407328471E-3</v>
      </c>
      <c r="Y33" s="64">
        <f t="shared" si="11"/>
        <v>-0.16259509633860478</v>
      </c>
      <c r="Z33" s="64">
        <f t="shared" si="12"/>
        <v>9.4309631086524681E-2</v>
      </c>
      <c r="AA33" s="64">
        <f t="shared" si="13"/>
        <v>9.3971226341071162E-2</v>
      </c>
      <c r="AB33" s="64">
        <f t="shared" si="14"/>
        <v>1.814870227021401E-2</v>
      </c>
      <c r="AC33" s="64">
        <f t="shared" si="15"/>
        <v>-7.0565150718797848E-2</v>
      </c>
      <c r="AD33" s="64">
        <f t="shared" si="16"/>
        <v>-7.4545698712305347E-2</v>
      </c>
      <c r="AE33" s="64">
        <f t="shared" si="17"/>
        <v>0.12274767449424315</v>
      </c>
      <c r="AF33" s="64">
        <f t="shared" si="18"/>
        <v>2.3092434788265139E-3</v>
      </c>
      <c r="AG33" s="65">
        <f t="shared" si="19"/>
        <v>7.1554023287582124E-4</v>
      </c>
      <c r="AH33" s="66">
        <v>2640</v>
      </c>
      <c r="AI33" s="67">
        <v>5651</v>
      </c>
      <c r="AJ33" s="67">
        <v>7258</v>
      </c>
      <c r="AK33" s="67">
        <v>1435</v>
      </c>
      <c r="AL33" s="67">
        <v>0</v>
      </c>
      <c r="AM33" s="67">
        <v>5568</v>
      </c>
      <c r="AN33" s="67">
        <v>2201</v>
      </c>
      <c r="AO33" s="67">
        <v>0</v>
      </c>
      <c r="AP33" s="67">
        <v>0</v>
      </c>
      <c r="AQ33" s="67">
        <v>0</v>
      </c>
      <c r="AR33" s="111">
        <v>186</v>
      </c>
      <c r="AS33" s="111">
        <v>127</v>
      </c>
      <c r="AT33" s="111">
        <v>63</v>
      </c>
      <c r="AU33" s="68">
        <f t="shared" si="36"/>
        <v>25129</v>
      </c>
      <c r="AV33" s="69">
        <f t="shared" si="20"/>
        <v>0.10505790122965498</v>
      </c>
      <c r="AW33" s="70">
        <f t="shared" si="21"/>
        <v>0.22487962115484103</v>
      </c>
      <c r="AX33" s="70">
        <f t="shared" si="22"/>
        <v>0.2888296390624378</v>
      </c>
      <c r="AY33" s="70">
        <f t="shared" si="23"/>
        <v>5.7105336463846551E-2</v>
      </c>
      <c r="AZ33" s="70">
        <f t="shared" si="24"/>
        <v>0</v>
      </c>
      <c r="BA33" s="70">
        <f t="shared" si="25"/>
        <v>0.22157666441163595</v>
      </c>
      <c r="BB33" s="70">
        <f t="shared" si="26"/>
        <v>8.7588045684269172E-2</v>
      </c>
      <c r="BC33" s="70">
        <f t="shared" si="27"/>
        <v>0</v>
      </c>
      <c r="BD33" s="70">
        <f t="shared" si="28"/>
        <v>0</v>
      </c>
      <c r="BE33" s="61">
        <f t="shared" si="37"/>
        <v>0</v>
      </c>
      <c r="BF33" s="61">
        <f t="shared" si="38"/>
        <v>7.4018066775438738E-3</v>
      </c>
      <c r="BG33" s="61">
        <f t="shared" si="39"/>
        <v>5.0539217636993115E-3</v>
      </c>
      <c r="BH33" s="61">
        <f t="shared" si="40"/>
        <v>2.5070635520713122E-3</v>
      </c>
      <c r="BI33" s="94">
        <f t="shared" si="33"/>
        <v>1</v>
      </c>
      <c r="BJ33" s="98">
        <v>0.38100000000000001</v>
      </c>
      <c r="BK33" s="97">
        <v>0.46700000000000003</v>
      </c>
      <c r="BL33" s="99">
        <v>8.6000000000000021E-2</v>
      </c>
      <c r="BP33" s="36"/>
      <c r="BQ33" s="36"/>
      <c r="BR33" s="36"/>
    </row>
    <row r="34" spans="1:70" x14ac:dyDescent="0.4">
      <c r="A34" s="38" t="s">
        <v>37</v>
      </c>
      <c r="B34" s="71">
        <v>1554</v>
      </c>
      <c r="C34" s="67">
        <v>3748</v>
      </c>
      <c r="D34" s="67">
        <v>10670</v>
      </c>
      <c r="E34" s="67">
        <v>1706</v>
      </c>
      <c r="F34" s="67">
        <v>417</v>
      </c>
      <c r="G34" s="67">
        <v>1484</v>
      </c>
      <c r="H34" s="67">
        <v>486</v>
      </c>
      <c r="I34" s="67">
        <v>3240</v>
      </c>
      <c r="J34" s="67">
        <v>103</v>
      </c>
      <c r="K34" s="67">
        <v>35</v>
      </c>
      <c r="L34" s="83">
        <f t="shared" si="34"/>
        <v>23443</v>
      </c>
      <c r="M34" s="69">
        <f t="shared" si="35"/>
        <v>6.6288444311734848E-2</v>
      </c>
      <c r="N34" s="70">
        <f t="shared" si="0"/>
        <v>0.15987714882907478</v>
      </c>
      <c r="O34" s="70">
        <f t="shared" si="1"/>
        <v>0.45514652561532226</v>
      </c>
      <c r="P34" s="70">
        <f t="shared" si="2"/>
        <v>7.277225611056605E-2</v>
      </c>
      <c r="Q34" s="70">
        <f t="shared" si="3"/>
        <v>1.7787825790214564E-2</v>
      </c>
      <c r="R34" s="70">
        <f t="shared" si="4"/>
        <v>6.3302478351746794E-2</v>
      </c>
      <c r="S34" s="70">
        <f t="shared" si="5"/>
        <v>2.0731135093631361E-2</v>
      </c>
      <c r="T34" s="89">
        <f t="shared" si="6"/>
        <v>0.13820756729087574</v>
      </c>
      <c r="U34" s="70">
        <f t="shared" si="7"/>
        <v>4.393635626839568E-3</v>
      </c>
      <c r="V34" s="70">
        <f t="shared" si="8"/>
        <v>1.4929829799940281E-3</v>
      </c>
      <c r="W34" s="84">
        <f t="shared" si="9"/>
        <v>1</v>
      </c>
      <c r="X34" s="63">
        <f t="shared" si="10"/>
        <v>-4.6130643602187993E-4</v>
      </c>
      <c r="Y34" s="64">
        <f t="shared" si="11"/>
        <v>-0.22053162484988831</v>
      </c>
      <c r="Z34" s="64">
        <f t="shared" si="12"/>
        <v>0.13271382372100521</v>
      </c>
      <c r="AA34" s="64">
        <f t="shared" si="13"/>
        <v>5.3878936070685696E-2</v>
      </c>
      <c r="AB34" s="64">
        <f t="shared" si="14"/>
        <v>1.7787825790214564E-2</v>
      </c>
      <c r="AC34" s="64">
        <f t="shared" si="15"/>
        <v>-1.765465026241074E-2</v>
      </c>
      <c r="AD34" s="64">
        <f t="shared" si="16"/>
        <v>-8.4602862912350696E-2</v>
      </c>
      <c r="AE34" s="64">
        <f t="shared" si="17"/>
        <v>0.13820756729087574</v>
      </c>
      <c r="AF34" s="64">
        <f t="shared" si="18"/>
        <v>4.393635626839568E-3</v>
      </c>
      <c r="AG34" s="65">
        <f t="shared" si="19"/>
        <v>1.4929829799940281E-3</v>
      </c>
      <c r="AH34" s="66">
        <v>1339</v>
      </c>
      <c r="AI34" s="67">
        <v>7631</v>
      </c>
      <c r="AJ34" s="67">
        <v>6468</v>
      </c>
      <c r="AK34" s="67">
        <v>379</v>
      </c>
      <c r="AL34" s="67">
        <v>0</v>
      </c>
      <c r="AM34" s="67">
        <v>1624</v>
      </c>
      <c r="AN34" s="67">
        <v>2113</v>
      </c>
      <c r="AO34" s="67">
        <v>0</v>
      </c>
      <c r="AP34" s="67">
        <v>0</v>
      </c>
      <c r="AQ34" s="67">
        <v>0</v>
      </c>
      <c r="AR34" s="111">
        <v>213</v>
      </c>
      <c r="AS34" s="111">
        <v>147</v>
      </c>
      <c r="AT34" s="111">
        <v>146</v>
      </c>
      <c r="AU34" s="68">
        <f t="shared" si="36"/>
        <v>20060</v>
      </c>
      <c r="AV34" s="69">
        <f t="shared" si="20"/>
        <v>6.6749750747756728E-2</v>
      </c>
      <c r="AW34" s="70">
        <f t="shared" si="21"/>
        <v>0.38040877367896309</v>
      </c>
      <c r="AX34" s="70">
        <f t="shared" si="22"/>
        <v>0.32243270189431705</v>
      </c>
      <c r="AY34" s="70">
        <f t="shared" si="23"/>
        <v>1.8893320039880358E-2</v>
      </c>
      <c r="AZ34" s="70">
        <f t="shared" si="24"/>
        <v>0</v>
      </c>
      <c r="BA34" s="70">
        <f t="shared" si="25"/>
        <v>8.0957128614157534E-2</v>
      </c>
      <c r="BB34" s="70">
        <f t="shared" si="26"/>
        <v>0.10533399800598206</v>
      </c>
      <c r="BC34" s="70">
        <f t="shared" si="27"/>
        <v>0</v>
      </c>
      <c r="BD34" s="70">
        <f t="shared" si="28"/>
        <v>0</v>
      </c>
      <c r="BE34" s="61">
        <f t="shared" si="37"/>
        <v>0</v>
      </c>
      <c r="BF34" s="61">
        <f t="shared" si="38"/>
        <v>1.0618145563310069E-2</v>
      </c>
      <c r="BG34" s="61">
        <f t="shared" si="39"/>
        <v>7.3280159521435691E-3</v>
      </c>
      <c r="BH34" s="61">
        <f t="shared" si="40"/>
        <v>7.2781655034895318E-3</v>
      </c>
      <c r="BI34" s="94">
        <f t="shared" si="33"/>
        <v>1</v>
      </c>
      <c r="BJ34" s="98">
        <v>0.29899999999999999</v>
      </c>
      <c r="BK34" s="97">
        <v>0.35700000000000004</v>
      </c>
      <c r="BL34" s="99">
        <v>5.8000000000000045E-2</v>
      </c>
      <c r="BP34" s="36"/>
      <c r="BQ34" s="36"/>
      <c r="BR34" s="36"/>
    </row>
    <row r="35" spans="1:70" ht="17.399999999999999" thickBot="1" x14ac:dyDescent="0.45">
      <c r="A35" s="39" t="s">
        <v>38</v>
      </c>
      <c r="B35" s="80">
        <v>3512</v>
      </c>
      <c r="C35" s="76">
        <v>5826</v>
      </c>
      <c r="D35" s="76">
        <v>20132</v>
      </c>
      <c r="E35" s="76">
        <v>5510</v>
      </c>
      <c r="F35" s="76">
        <v>1130</v>
      </c>
      <c r="G35" s="76">
        <v>4609</v>
      </c>
      <c r="H35" s="76">
        <v>1143</v>
      </c>
      <c r="I35" s="76">
        <v>8278</v>
      </c>
      <c r="J35" s="76">
        <v>221</v>
      </c>
      <c r="K35" s="76">
        <v>69</v>
      </c>
      <c r="L35" s="85">
        <f t="shared" si="34"/>
        <v>50430</v>
      </c>
      <c r="M35" s="78">
        <f t="shared" si="35"/>
        <v>6.964108665476898E-2</v>
      </c>
      <c r="N35" s="79">
        <f t="shared" si="0"/>
        <v>0.11552647233789411</v>
      </c>
      <c r="O35" s="79">
        <f t="shared" si="1"/>
        <v>0.39920682133650603</v>
      </c>
      <c r="P35" s="79">
        <f t="shared" si="2"/>
        <v>0.10926036089629189</v>
      </c>
      <c r="Q35" s="79">
        <f t="shared" si="3"/>
        <v>2.2407297243704143E-2</v>
      </c>
      <c r="R35" s="79">
        <f t="shared" si="4"/>
        <v>9.1394011501090625E-2</v>
      </c>
      <c r="S35" s="79">
        <f t="shared" si="5"/>
        <v>2.266508030933968E-2</v>
      </c>
      <c r="T35" s="90">
        <f t="shared" si="6"/>
        <v>0.16414832441007338</v>
      </c>
      <c r="U35" s="79">
        <f t="shared" si="7"/>
        <v>4.3823121158040853E-3</v>
      </c>
      <c r="V35" s="79">
        <f t="shared" si="8"/>
        <v>1.3682331945270671E-3</v>
      </c>
      <c r="W35" s="86">
        <f t="shared" si="9"/>
        <v>1</v>
      </c>
      <c r="X35" s="72">
        <f t="shared" si="10"/>
        <v>7.970285844628569E-3</v>
      </c>
      <c r="Y35" s="73">
        <f t="shared" si="11"/>
        <v>-0.20152061138420047</v>
      </c>
      <c r="Z35" s="73">
        <f t="shared" si="12"/>
        <v>7.4263144300345529E-2</v>
      </c>
      <c r="AA35" s="73">
        <f t="shared" si="13"/>
        <v>7.6831987776568605E-2</v>
      </c>
      <c r="AB35" s="73">
        <f t="shared" si="14"/>
        <v>2.2407297243704143E-2</v>
      </c>
      <c r="AC35" s="73">
        <f t="shared" si="15"/>
        <v>-2.471094264405195E-2</v>
      </c>
      <c r="AD35" s="73">
        <f t="shared" si="16"/>
        <v>-9.6307224722178425E-2</v>
      </c>
      <c r="AE35" s="73">
        <f t="shared" si="17"/>
        <v>0.16414832441007338</v>
      </c>
      <c r="AF35" s="73">
        <f t="shared" si="18"/>
        <v>4.3823121158040853E-3</v>
      </c>
      <c r="AG35" s="74">
        <f t="shared" si="19"/>
        <v>1.3682331945270671E-3</v>
      </c>
      <c r="AH35" s="75">
        <v>2710</v>
      </c>
      <c r="AI35" s="76">
        <v>13932</v>
      </c>
      <c r="AJ35" s="76">
        <v>14279</v>
      </c>
      <c r="AK35" s="76">
        <v>1425</v>
      </c>
      <c r="AL35" s="76">
        <v>0</v>
      </c>
      <c r="AM35" s="76">
        <v>5102</v>
      </c>
      <c r="AN35" s="76">
        <v>5228</v>
      </c>
      <c r="AO35" s="76">
        <v>0</v>
      </c>
      <c r="AP35" s="76">
        <v>0</v>
      </c>
      <c r="AQ35" s="76">
        <v>0</v>
      </c>
      <c r="AR35" s="112">
        <v>573</v>
      </c>
      <c r="AS35" s="112">
        <v>452</v>
      </c>
      <c r="AT35" s="112">
        <v>242</v>
      </c>
      <c r="AU35" s="77">
        <f t="shared" si="36"/>
        <v>43943</v>
      </c>
      <c r="AV35" s="78">
        <f t="shared" si="20"/>
        <v>6.1670800810140411E-2</v>
      </c>
      <c r="AW35" s="79">
        <f t="shared" si="21"/>
        <v>0.31704708372209456</v>
      </c>
      <c r="AX35" s="79">
        <f t="shared" si="22"/>
        <v>0.32494367703616051</v>
      </c>
      <c r="AY35" s="79">
        <f t="shared" si="23"/>
        <v>3.2428373119723276E-2</v>
      </c>
      <c r="AZ35" s="79">
        <f t="shared" si="24"/>
        <v>0</v>
      </c>
      <c r="BA35" s="79">
        <f t="shared" si="25"/>
        <v>0.11610495414514257</v>
      </c>
      <c r="BB35" s="79">
        <f t="shared" si="26"/>
        <v>0.11897230503151811</v>
      </c>
      <c r="BC35" s="79">
        <f t="shared" si="27"/>
        <v>0</v>
      </c>
      <c r="BD35" s="79">
        <f t="shared" si="28"/>
        <v>0</v>
      </c>
      <c r="BE35" s="61">
        <f t="shared" si="37"/>
        <v>0</v>
      </c>
      <c r="BF35" s="61">
        <f t="shared" si="38"/>
        <v>1.3039619507088729E-2</v>
      </c>
      <c r="BG35" s="61">
        <f t="shared" si="39"/>
        <v>1.0286052386045559E-2</v>
      </c>
      <c r="BH35" s="61">
        <f t="shared" si="40"/>
        <v>5.5071342420863392E-3</v>
      </c>
      <c r="BI35" s="95">
        <f t="shared" si="33"/>
        <v>1</v>
      </c>
      <c r="BJ35" s="100">
        <v>0.34100000000000003</v>
      </c>
      <c r="BK35" s="101">
        <v>0.38500000000000001</v>
      </c>
      <c r="BL35" s="102">
        <v>4.3999999999999984E-2</v>
      </c>
      <c r="BP35" s="36"/>
      <c r="BQ35" s="36"/>
      <c r="BR35" s="36"/>
    </row>
    <row r="36" spans="1:70" s="12" customFormat="1" ht="17.399999999999999" thickBot="1" x14ac:dyDescent="0.45">
      <c r="A36" s="13" t="s">
        <v>39</v>
      </c>
      <c r="B36" s="2">
        <f>SUM(B4:B35)</f>
        <v>129603</v>
      </c>
      <c r="C36" s="3">
        <f t="shared" ref="C36:L36" si="41">SUM(C4:C35)</f>
        <v>146724</v>
      </c>
      <c r="D36" s="4">
        <f t="shared" si="41"/>
        <v>594553</v>
      </c>
      <c r="E36" s="5">
        <f t="shared" si="41"/>
        <v>218285</v>
      </c>
      <c r="F36" s="6">
        <f t="shared" si="41"/>
        <v>30004</v>
      </c>
      <c r="G36" s="7">
        <f t="shared" si="41"/>
        <v>182476</v>
      </c>
      <c r="H36" s="8">
        <f t="shared" si="41"/>
        <v>28418</v>
      </c>
      <c r="I36" s="9">
        <f t="shared" si="41"/>
        <v>233006</v>
      </c>
      <c r="J36" s="10">
        <f t="shared" si="41"/>
        <v>6128</v>
      </c>
      <c r="K36" s="14">
        <f t="shared" si="41"/>
        <v>2049</v>
      </c>
      <c r="L36" s="11">
        <f t="shared" si="41"/>
        <v>1571246</v>
      </c>
      <c r="M36" s="92">
        <f t="shared" si="35"/>
        <v>8.2484219530232689E-2</v>
      </c>
      <c r="N36" s="16">
        <f t="shared" si="0"/>
        <v>9.3380667317530169E-2</v>
      </c>
      <c r="O36" s="17">
        <f t="shared" si="1"/>
        <v>0.37839587181128864</v>
      </c>
      <c r="P36" s="18">
        <f t="shared" si="2"/>
        <v>0.13892477689680674</v>
      </c>
      <c r="Q36" s="19">
        <f t="shared" si="3"/>
        <v>1.9095673115476507E-2</v>
      </c>
      <c r="R36" s="20">
        <f t="shared" si="4"/>
        <v>0.11613458363617155</v>
      </c>
      <c r="S36" s="21">
        <f t="shared" si="5"/>
        <v>1.808628311543832E-2</v>
      </c>
      <c r="T36" s="91">
        <f t="shared" si="6"/>
        <v>0.14829377449489131</v>
      </c>
      <c r="U36" s="23">
        <f t="shared" si="7"/>
        <v>3.9000894831235848E-3</v>
      </c>
      <c r="V36" s="24">
        <f t="shared" si="8"/>
        <v>1.3040605990405068E-3</v>
      </c>
      <c r="W36" s="25">
        <f t="shared" si="9"/>
        <v>1</v>
      </c>
      <c r="X36" s="26">
        <f t="shared" si="10"/>
        <v>1.8691317323223378E-3</v>
      </c>
      <c r="Y36" s="27">
        <f t="shared" si="11"/>
        <v>-0.16581055430566863</v>
      </c>
      <c r="Z36" s="28">
        <f t="shared" si="12"/>
        <v>8.8475567646665809E-2</v>
      </c>
      <c r="AA36" s="29">
        <f t="shared" si="13"/>
        <v>6.7975609694839914E-2</v>
      </c>
      <c r="AB36" s="30">
        <f t="shared" si="14"/>
        <v>1.9095673115476507E-2</v>
      </c>
      <c r="AC36" s="31">
        <f t="shared" si="15"/>
        <v>-5.605218761437647E-2</v>
      </c>
      <c r="AD36" s="32">
        <f t="shared" si="16"/>
        <v>-8.6517943361562127E-2</v>
      </c>
      <c r="AE36" s="33">
        <f t="shared" si="17"/>
        <v>0.14829377449489131</v>
      </c>
      <c r="AF36" s="34">
        <f t="shared" si="18"/>
        <v>3.9000894831235848E-3</v>
      </c>
      <c r="AG36" s="35">
        <f t="shared" si="19"/>
        <v>1.3040605990405068E-3</v>
      </c>
      <c r="AH36" s="52">
        <f>SUM(AH4:AH35)</f>
        <v>108305</v>
      </c>
      <c r="AI36" s="3">
        <f t="shared" ref="AI36" si="42">SUM(AI4:AI35)</f>
        <v>348219</v>
      </c>
      <c r="AJ36" s="4">
        <f t="shared" ref="AJ36" si="43">SUM(AJ4:AJ35)</f>
        <v>389503</v>
      </c>
      <c r="AK36" s="5">
        <f t="shared" ref="AK36" si="44">SUM(AK4:AK35)</f>
        <v>95319</v>
      </c>
      <c r="AL36" s="6">
        <f t="shared" ref="AL36" si="45">SUM(AL4:AL35)</f>
        <v>0</v>
      </c>
      <c r="AM36" s="7">
        <f t="shared" ref="AM36" si="46">SUM(AM4:AM35)</f>
        <v>231330</v>
      </c>
      <c r="AN36" s="8">
        <f t="shared" ref="AN36" si="47">SUM(AN4:AN35)</f>
        <v>140534</v>
      </c>
      <c r="AO36" s="9">
        <f t="shared" ref="AO36" si="48">SUM(AO4:AO35)</f>
        <v>0</v>
      </c>
      <c r="AP36" s="10">
        <f t="shared" ref="AP36" si="49">SUM(AP4:AP35)</f>
        <v>0</v>
      </c>
      <c r="AQ36" s="109">
        <f t="shared" ref="AQ36:AT36" si="50">SUM(AQ4:AQ35)</f>
        <v>0</v>
      </c>
      <c r="AR36" s="119">
        <f t="shared" si="50"/>
        <v>13639</v>
      </c>
      <c r="AS36" s="114">
        <f t="shared" si="50"/>
        <v>10216</v>
      </c>
      <c r="AT36" s="113">
        <f t="shared" si="50"/>
        <v>6418</v>
      </c>
      <c r="AU36" s="11">
        <f t="shared" ref="AU36" si="51">SUM(AU4:AU35)</f>
        <v>1343483</v>
      </c>
      <c r="AV36" s="15">
        <f t="shared" si="20"/>
        <v>8.0615087797910351E-2</v>
      </c>
      <c r="AW36" s="16">
        <f t="shared" si="21"/>
        <v>0.2591912216231988</v>
      </c>
      <c r="AX36" s="17">
        <f t="shared" si="22"/>
        <v>0.28992030416462283</v>
      </c>
      <c r="AY36" s="18">
        <f t="shared" si="23"/>
        <v>7.0949167201966826E-2</v>
      </c>
      <c r="AZ36" s="19">
        <f t="shared" si="24"/>
        <v>0</v>
      </c>
      <c r="BA36" s="20">
        <f t="shared" si="25"/>
        <v>0.17218677125054802</v>
      </c>
      <c r="BB36" s="21">
        <f t="shared" si="26"/>
        <v>0.10460422647700045</v>
      </c>
      <c r="BC36" s="22">
        <f t="shared" si="27"/>
        <v>0</v>
      </c>
      <c r="BD36" s="23">
        <f t="shared" si="28"/>
        <v>0</v>
      </c>
      <c r="BE36" s="115">
        <f t="shared" si="29"/>
        <v>0</v>
      </c>
      <c r="BF36" s="118">
        <f t="shared" ref="BF36:BH36" si="52">AR36/$AU36</f>
        <v>1.0151970661333266E-2</v>
      </c>
      <c r="BG36" s="116">
        <f t="shared" si="52"/>
        <v>7.6041155712428072E-3</v>
      </c>
      <c r="BH36" s="117">
        <f t="shared" si="52"/>
        <v>4.7771352521766182E-3</v>
      </c>
      <c r="BI36" s="96">
        <f t="shared" si="33"/>
        <v>1</v>
      </c>
      <c r="BJ36" s="106">
        <v>0.33500000000000002</v>
      </c>
      <c r="BK36" s="107">
        <v>0.39899999999999997</v>
      </c>
      <c r="BL36" s="108">
        <v>6.3999999999999987E-2</v>
      </c>
      <c r="BP36" s="36"/>
      <c r="BQ36" s="36"/>
      <c r="BR36" s="36"/>
    </row>
    <row r="37" spans="1:70" s="12" customFormat="1" ht="17.399999999999999" thickBot="1" x14ac:dyDescent="0.45">
      <c r="A37" s="41" t="s">
        <v>55</v>
      </c>
      <c r="B37" s="42">
        <v>0</v>
      </c>
      <c r="C37" s="43">
        <v>0</v>
      </c>
      <c r="D37" s="44">
        <v>3</v>
      </c>
      <c r="E37" s="45">
        <v>1</v>
      </c>
      <c r="F37" s="46">
        <v>0</v>
      </c>
      <c r="G37" s="47">
        <v>1</v>
      </c>
      <c r="H37" s="48">
        <v>0</v>
      </c>
      <c r="I37" s="49">
        <v>1</v>
      </c>
      <c r="J37" s="50">
        <v>0</v>
      </c>
      <c r="K37" s="51">
        <v>0</v>
      </c>
      <c r="L37" s="53">
        <v>6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</sheetData>
  <mergeCells count="9">
    <mergeCell ref="A1:A3"/>
    <mergeCell ref="B1:W1"/>
    <mergeCell ref="X1:AG2"/>
    <mergeCell ref="AH1:BI1"/>
    <mergeCell ref="BJ1:BL2"/>
    <mergeCell ref="B2:L2"/>
    <mergeCell ref="M2:W2"/>
    <mergeCell ref="AV2:BI2"/>
    <mergeCell ref="AH2:AU2"/>
  </mergeCells>
  <conditionalFormatting sqref="X4:AG35"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2019-05-13T20:50:56Z</dcterms:created>
  <dcterms:modified xsi:type="dcterms:W3CDTF">2019-05-28T01:36:25Z</dcterms:modified>
</cp:coreProperties>
</file>