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llan\Documents\Ballot Box Scotland\Council Elections\2022\Individual Councils\Argyll and Bute\"/>
    </mc:Choice>
  </mc:AlternateContent>
  <xr:revisionPtr revIDLastSave="0" documentId="13_ncr:1_{FA950105-C4DD-4DA5-AE48-BE248F5A6134}" xr6:coauthVersionLast="47" xr6:coauthVersionMax="47" xr10:uidLastSave="{00000000-0000-0000-0000-000000000000}"/>
  <bookViews>
    <workbookView xWindow="-28920" yWindow="-30" windowWidth="29040" windowHeight="15840" activeTab="3" xr2:uid="{44BCC744-C861-43F0-86CB-22C852956770}"/>
  </bookViews>
  <sheets>
    <sheet name="Transfers" sheetId="1" r:id="rId1"/>
    <sheet name="2nd Preferences" sheetId="2" r:id="rId2"/>
    <sheet name="Two-Candidate Preferred" sheetId="3" r:id="rId3"/>
    <sheet name="Polling Distri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" i="3" l="1"/>
  <c r="H44" i="3"/>
  <c r="G44" i="3"/>
  <c r="D44" i="3"/>
  <c r="I44" i="3" s="1"/>
  <c r="W154" i="4"/>
  <c r="V154" i="4"/>
  <c r="O154" i="4"/>
  <c r="R154" i="4" s="1"/>
  <c r="AB154" i="4"/>
  <c r="AA154" i="4"/>
  <c r="Z154" i="4"/>
  <c r="Y154" i="4"/>
  <c r="X154" i="4"/>
  <c r="U154" i="4"/>
  <c r="P154" i="4"/>
  <c r="AA153" i="4"/>
  <c r="Z153" i="4"/>
  <c r="AB153" i="4"/>
  <c r="Y153" i="4"/>
  <c r="X153" i="4"/>
  <c r="W153" i="4"/>
  <c r="V153" i="4"/>
  <c r="U153" i="4"/>
  <c r="P153" i="4"/>
  <c r="W152" i="4"/>
  <c r="V152" i="4"/>
  <c r="O152" i="4"/>
  <c r="T152" i="4" s="1"/>
  <c r="AB152" i="4"/>
  <c r="AA152" i="4"/>
  <c r="Z152" i="4"/>
  <c r="Y152" i="4"/>
  <c r="X152" i="4"/>
  <c r="U152" i="4"/>
  <c r="P152" i="4"/>
  <c r="AA151" i="4"/>
  <c r="Z151" i="4"/>
  <c r="AB151" i="4"/>
  <c r="Y151" i="4"/>
  <c r="X151" i="4"/>
  <c r="W151" i="4"/>
  <c r="V151" i="4"/>
  <c r="U151" i="4"/>
  <c r="P151" i="4"/>
  <c r="W150" i="4"/>
  <c r="V150" i="4"/>
  <c r="P150" i="4"/>
  <c r="O150" i="4"/>
  <c r="Q150" i="4" s="1"/>
  <c r="AB150" i="4"/>
  <c r="AA150" i="4"/>
  <c r="Z150" i="4"/>
  <c r="Y150" i="4"/>
  <c r="X150" i="4"/>
  <c r="U150" i="4"/>
  <c r="AA149" i="4"/>
  <c r="Z149" i="4"/>
  <c r="Y149" i="4"/>
  <c r="Q149" i="4"/>
  <c r="P149" i="4"/>
  <c r="AB149" i="4"/>
  <c r="X149" i="4"/>
  <c r="W149" i="4"/>
  <c r="V149" i="4"/>
  <c r="U149" i="4"/>
  <c r="O149" i="4"/>
  <c r="S149" i="4" s="1"/>
  <c r="AB148" i="4"/>
  <c r="U148" i="4"/>
  <c r="P148" i="4"/>
  <c r="AA148" i="4"/>
  <c r="Z148" i="4"/>
  <c r="Y148" i="4"/>
  <c r="X148" i="4"/>
  <c r="W148" i="4"/>
  <c r="V148" i="4"/>
  <c r="W147" i="4"/>
  <c r="V147" i="4"/>
  <c r="AB147" i="4"/>
  <c r="AA147" i="4"/>
  <c r="Z147" i="4"/>
  <c r="Y147" i="4"/>
  <c r="X147" i="4"/>
  <c r="U147" i="4"/>
  <c r="T147" i="4"/>
  <c r="S147" i="4"/>
  <c r="R147" i="4"/>
  <c r="Q147" i="4"/>
  <c r="AD120" i="2"/>
  <c r="AC120" i="2"/>
  <c r="AB120" i="2"/>
  <c r="AA120" i="2"/>
  <c r="Z120" i="2"/>
  <c r="Y120" i="2"/>
  <c r="X120" i="2"/>
  <c r="W120" i="2"/>
  <c r="V120" i="2"/>
  <c r="T120" i="2"/>
  <c r="S120" i="2"/>
  <c r="R120" i="2"/>
  <c r="Q120" i="2"/>
  <c r="P120" i="2"/>
  <c r="AD119" i="2"/>
  <c r="AC119" i="2"/>
  <c r="AB119" i="2"/>
  <c r="AA119" i="2"/>
  <c r="Z119" i="2"/>
  <c r="Y119" i="2"/>
  <c r="X119" i="2"/>
  <c r="W119" i="2"/>
  <c r="V119" i="2"/>
  <c r="U119" i="2"/>
  <c r="S119" i="2"/>
  <c r="R119" i="2"/>
  <c r="Q119" i="2"/>
  <c r="P119" i="2"/>
  <c r="AD118" i="2"/>
  <c r="AC118" i="2"/>
  <c r="AB118" i="2"/>
  <c r="AA118" i="2"/>
  <c r="Z118" i="2"/>
  <c r="Y118" i="2"/>
  <c r="X118" i="2"/>
  <c r="W118" i="2"/>
  <c r="V118" i="2"/>
  <c r="U118" i="2"/>
  <c r="T118" i="2"/>
  <c r="R118" i="2"/>
  <c r="Q118" i="2"/>
  <c r="P118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Q117" i="2"/>
  <c r="P117" i="2"/>
  <c r="AC116" i="2"/>
  <c r="AB116" i="2"/>
  <c r="AA116" i="2"/>
  <c r="Z116" i="2"/>
  <c r="Y116" i="2"/>
  <c r="X116" i="2"/>
  <c r="W116" i="2"/>
  <c r="V116" i="2"/>
  <c r="F116" i="2"/>
  <c r="U116" i="2" s="1"/>
  <c r="E116" i="2"/>
  <c r="T116" i="2" s="1"/>
  <c r="D116" i="2"/>
  <c r="S116" i="2" s="1"/>
  <c r="C116" i="2"/>
  <c r="R116" i="2" s="1"/>
  <c r="S152" i="4" l="1"/>
  <c r="R150" i="4"/>
  <c r="S150" i="4"/>
  <c r="AC150" i="4" s="1"/>
  <c r="T149" i="4"/>
  <c r="R149" i="4"/>
  <c r="T150" i="4"/>
  <c r="AC149" i="4"/>
  <c r="Q152" i="4"/>
  <c r="AC152" i="4" s="1"/>
  <c r="R152" i="4"/>
  <c r="S154" i="4"/>
  <c r="T154" i="4"/>
  <c r="Q154" i="4"/>
  <c r="O148" i="4"/>
  <c r="O151" i="4"/>
  <c r="O153" i="4"/>
  <c r="AC154" i="4" l="1"/>
  <c r="T148" i="4"/>
  <c r="S148" i="4"/>
  <c r="R148" i="4"/>
  <c r="Q148" i="4"/>
  <c r="AC148" i="4" s="1"/>
  <c r="R153" i="4"/>
  <c r="S153" i="4"/>
  <c r="T153" i="4"/>
  <c r="Q153" i="4"/>
  <c r="S151" i="4"/>
  <c r="T151" i="4"/>
  <c r="R151" i="4"/>
  <c r="Q151" i="4"/>
  <c r="AC151" i="4" s="1"/>
  <c r="AC153" i="4" l="1"/>
  <c r="N146" i="1"/>
  <c r="L146" i="1"/>
  <c r="J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S144" i="1"/>
  <c r="S143" i="1"/>
  <c r="S142" i="1"/>
  <c r="S141" i="1"/>
  <c r="S140" i="1"/>
  <c r="Z142" i="4"/>
  <c r="AB142" i="4"/>
  <c r="AA142" i="4"/>
  <c r="Y142" i="4"/>
  <c r="X142" i="4"/>
  <c r="W142" i="4"/>
  <c r="P142" i="4"/>
  <c r="Z141" i="4"/>
  <c r="Y141" i="4"/>
  <c r="AB141" i="4"/>
  <c r="AA141" i="4"/>
  <c r="X141" i="4"/>
  <c r="W141" i="4"/>
  <c r="O141" i="4"/>
  <c r="R141" i="4" s="1"/>
  <c r="P141" i="4"/>
  <c r="Z140" i="4"/>
  <c r="W140" i="4"/>
  <c r="O140" i="4"/>
  <c r="V140" i="4" s="1"/>
  <c r="AB140" i="4"/>
  <c r="AA140" i="4"/>
  <c r="Y140" i="4"/>
  <c r="X140" i="4"/>
  <c r="P140" i="4"/>
  <c r="AA139" i="4"/>
  <c r="Z139" i="4"/>
  <c r="Y139" i="4"/>
  <c r="AB139" i="4"/>
  <c r="X139" i="4"/>
  <c r="W139" i="4"/>
  <c r="O139" i="4"/>
  <c r="U139" i="4" s="1"/>
  <c r="P139" i="4"/>
  <c r="Z138" i="4"/>
  <c r="W138" i="4"/>
  <c r="O138" i="4"/>
  <c r="V138" i="4" s="1"/>
  <c r="AB138" i="4"/>
  <c r="AA138" i="4"/>
  <c r="Y138" i="4"/>
  <c r="X138" i="4"/>
  <c r="P138" i="4"/>
  <c r="AA137" i="4"/>
  <c r="Z137" i="4"/>
  <c r="Y137" i="4"/>
  <c r="AB137" i="4"/>
  <c r="X137" i="4"/>
  <c r="W137" i="4"/>
  <c r="O137" i="4"/>
  <c r="V137" i="4" s="1"/>
  <c r="P137" i="4"/>
  <c r="Z136" i="4"/>
  <c r="W136" i="4"/>
  <c r="O136" i="4"/>
  <c r="V136" i="4" s="1"/>
  <c r="AB136" i="4"/>
  <c r="AA136" i="4"/>
  <c r="Y136" i="4"/>
  <c r="X136" i="4"/>
  <c r="P136" i="4"/>
  <c r="AA135" i="4"/>
  <c r="Z135" i="4"/>
  <c r="Y135" i="4"/>
  <c r="P135" i="4"/>
  <c r="AB135" i="4"/>
  <c r="X135" i="4"/>
  <c r="W135" i="4"/>
  <c r="O135" i="4"/>
  <c r="V135" i="4" s="1"/>
  <c r="AB134" i="4"/>
  <c r="P134" i="4"/>
  <c r="AA134" i="4"/>
  <c r="Z134" i="4"/>
  <c r="Y134" i="4"/>
  <c r="X134" i="4"/>
  <c r="W134" i="4"/>
  <c r="O134" i="4"/>
  <c r="T134" i="4" s="1"/>
  <c r="AA133" i="4"/>
  <c r="X133" i="4"/>
  <c r="W133" i="4"/>
  <c r="P133" i="4"/>
  <c r="AB133" i="4"/>
  <c r="Z133" i="4"/>
  <c r="Y133" i="4"/>
  <c r="AA132" i="4"/>
  <c r="X132" i="4"/>
  <c r="V132" i="4"/>
  <c r="U132" i="4"/>
  <c r="S132" i="4"/>
  <c r="AB132" i="4"/>
  <c r="Z132" i="4"/>
  <c r="Y132" i="4"/>
  <c r="W132" i="4"/>
  <c r="T132" i="4"/>
  <c r="R132" i="4"/>
  <c r="Q132" i="4"/>
  <c r="K40" i="3"/>
  <c r="H40" i="3"/>
  <c r="G40" i="3"/>
  <c r="D40" i="3"/>
  <c r="I40" i="3" s="1"/>
  <c r="AD112" i="2"/>
  <c r="AC112" i="2"/>
  <c r="AB112" i="2"/>
  <c r="AA112" i="2"/>
  <c r="Z112" i="2"/>
  <c r="Y112" i="2"/>
  <c r="X112" i="2"/>
  <c r="V112" i="2"/>
  <c r="U112" i="2"/>
  <c r="T112" i="2"/>
  <c r="S112" i="2"/>
  <c r="R112" i="2"/>
  <c r="Q112" i="2"/>
  <c r="P112" i="2"/>
  <c r="AD111" i="2"/>
  <c r="AC111" i="2"/>
  <c r="AB111" i="2"/>
  <c r="AA111" i="2"/>
  <c r="Z111" i="2"/>
  <c r="Y111" i="2"/>
  <c r="X111" i="2"/>
  <c r="W111" i="2"/>
  <c r="U111" i="2"/>
  <c r="T111" i="2"/>
  <c r="S111" i="2"/>
  <c r="R111" i="2"/>
  <c r="Q111" i="2"/>
  <c r="P111" i="2"/>
  <c r="AD110" i="2"/>
  <c r="AC110" i="2"/>
  <c r="AB110" i="2"/>
  <c r="AA110" i="2"/>
  <c r="Z110" i="2"/>
  <c r="Y110" i="2"/>
  <c r="X110" i="2"/>
  <c r="W110" i="2"/>
  <c r="V110" i="2"/>
  <c r="T110" i="2"/>
  <c r="S110" i="2"/>
  <c r="R110" i="2"/>
  <c r="Q110" i="2"/>
  <c r="P110" i="2"/>
  <c r="AD109" i="2"/>
  <c r="AC109" i="2"/>
  <c r="AB109" i="2"/>
  <c r="AA109" i="2"/>
  <c r="Z109" i="2"/>
  <c r="Y109" i="2"/>
  <c r="X109" i="2"/>
  <c r="W109" i="2"/>
  <c r="V109" i="2"/>
  <c r="U109" i="2"/>
  <c r="S109" i="2"/>
  <c r="R109" i="2"/>
  <c r="Q109" i="2"/>
  <c r="P109" i="2"/>
  <c r="AD108" i="2"/>
  <c r="AC108" i="2"/>
  <c r="AB108" i="2"/>
  <c r="AA108" i="2"/>
  <c r="Z108" i="2"/>
  <c r="Y108" i="2"/>
  <c r="X108" i="2"/>
  <c r="W108" i="2"/>
  <c r="V108" i="2"/>
  <c r="U108" i="2"/>
  <c r="T108" i="2"/>
  <c r="R108" i="2"/>
  <c r="Q108" i="2"/>
  <c r="P108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Q107" i="2"/>
  <c r="P107" i="2"/>
  <c r="AC106" i="2"/>
  <c r="AB106" i="2"/>
  <c r="AA106" i="2"/>
  <c r="Z106" i="2"/>
  <c r="Y106" i="2"/>
  <c r="X106" i="2"/>
  <c r="H106" i="2"/>
  <c r="W106" i="2" s="1"/>
  <c r="G106" i="2"/>
  <c r="V106" i="2" s="1"/>
  <c r="F106" i="2"/>
  <c r="U106" i="2" s="1"/>
  <c r="E106" i="2"/>
  <c r="T106" i="2" s="1"/>
  <c r="D106" i="2"/>
  <c r="S106" i="2" s="1"/>
  <c r="C106" i="2"/>
  <c r="R106" i="2" s="1"/>
  <c r="T139" i="4" l="1"/>
  <c r="Q135" i="4"/>
  <c r="T141" i="4"/>
  <c r="V139" i="4"/>
  <c r="V134" i="4"/>
  <c r="R134" i="4"/>
  <c r="U134" i="4"/>
  <c r="U137" i="4"/>
  <c r="S141" i="4"/>
  <c r="R136" i="4"/>
  <c r="Q140" i="4"/>
  <c r="R140" i="4"/>
  <c r="Q136" i="4"/>
  <c r="S140" i="4"/>
  <c r="S136" i="4"/>
  <c r="Q139" i="4"/>
  <c r="AC139" i="4" s="1"/>
  <c r="T140" i="4"/>
  <c r="V141" i="4"/>
  <c r="R135" i="4"/>
  <c r="U136" i="4"/>
  <c r="R139" i="4"/>
  <c r="U140" i="4"/>
  <c r="U141" i="4"/>
  <c r="T135" i="4"/>
  <c r="S135" i="4"/>
  <c r="T136" i="4"/>
  <c r="S139" i="4"/>
  <c r="U135" i="4"/>
  <c r="Q137" i="4"/>
  <c r="Q138" i="4"/>
  <c r="R138" i="4"/>
  <c r="R137" i="4"/>
  <c r="S138" i="4"/>
  <c r="U138" i="4"/>
  <c r="S134" i="4"/>
  <c r="S137" i="4"/>
  <c r="T138" i="4"/>
  <c r="Q141" i="4"/>
  <c r="T137" i="4"/>
  <c r="Q134" i="4"/>
  <c r="O133" i="4"/>
  <c r="O142" i="4"/>
  <c r="AC141" i="4" l="1"/>
  <c r="AC134" i="4"/>
  <c r="AC136" i="4"/>
  <c r="AC135" i="4"/>
  <c r="AC140" i="4"/>
  <c r="V142" i="4"/>
  <c r="T142" i="4"/>
  <c r="U142" i="4"/>
  <c r="S142" i="4"/>
  <c r="R142" i="4"/>
  <c r="Q142" i="4"/>
  <c r="S133" i="4"/>
  <c r="Q133" i="4"/>
  <c r="R133" i="4"/>
  <c r="V133" i="4"/>
  <c r="U133" i="4"/>
  <c r="T133" i="4"/>
  <c r="AC138" i="4"/>
  <c r="AC137" i="4"/>
  <c r="AC133" i="4" l="1"/>
  <c r="AC142" i="4"/>
  <c r="N135" i="1" l="1"/>
  <c r="L135" i="1"/>
  <c r="J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S133" i="1"/>
  <c r="S132" i="1"/>
  <c r="S131" i="1"/>
  <c r="S130" i="1"/>
  <c r="S129" i="1"/>
  <c r="S128" i="1"/>
  <c r="S127" i="1"/>
  <c r="AA127" i="4" l="1"/>
  <c r="Z127" i="4"/>
  <c r="AB127" i="4"/>
  <c r="Y127" i="4"/>
  <c r="X127" i="4"/>
  <c r="P127" i="4"/>
  <c r="AA126" i="4"/>
  <c r="Z126" i="4"/>
  <c r="AB126" i="4"/>
  <c r="Y126" i="4"/>
  <c r="X126" i="4"/>
  <c r="P126" i="4"/>
  <c r="AA125" i="4"/>
  <c r="Z125" i="4"/>
  <c r="AB125" i="4"/>
  <c r="Y125" i="4"/>
  <c r="X125" i="4"/>
  <c r="P125" i="4"/>
  <c r="AA124" i="4"/>
  <c r="Z124" i="4"/>
  <c r="AB124" i="4"/>
  <c r="Y124" i="4"/>
  <c r="X124" i="4"/>
  <c r="P124" i="4"/>
  <c r="AA123" i="4"/>
  <c r="Z123" i="4"/>
  <c r="AB123" i="4"/>
  <c r="Y123" i="4"/>
  <c r="X123" i="4"/>
  <c r="P123" i="4"/>
  <c r="AA122" i="4"/>
  <c r="Z122" i="4"/>
  <c r="AB122" i="4"/>
  <c r="Y122" i="4"/>
  <c r="X122" i="4"/>
  <c r="P122" i="4"/>
  <c r="AA121" i="4"/>
  <c r="Z121" i="4"/>
  <c r="AB121" i="4"/>
  <c r="Y121" i="4"/>
  <c r="X121" i="4"/>
  <c r="P121" i="4"/>
  <c r="AA120" i="4"/>
  <c r="Z120" i="4"/>
  <c r="P120" i="4"/>
  <c r="AB120" i="4"/>
  <c r="Y120" i="4"/>
  <c r="X120" i="4"/>
  <c r="Z119" i="4"/>
  <c r="Y119" i="4"/>
  <c r="P119" i="4"/>
  <c r="O119" i="4"/>
  <c r="R119" i="4" s="1"/>
  <c r="AB119" i="4"/>
  <c r="AA119" i="4"/>
  <c r="X119" i="4"/>
  <c r="AB118" i="4"/>
  <c r="Y118" i="4"/>
  <c r="X118" i="4"/>
  <c r="P118" i="4"/>
  <c r="AA118" i="4"/>
  <c r="Z118" i="4"/>
  <c r="O118" i="4"/>
  <c r="W118" i="4" s="1"/>
  <c r="AB117" i="4"/>
  <c r="W117" i="4"/>
  <c r="V117" i="4"/>
  <c r="T117" i="4"/>
  <c r="AA117" i="4"/>
  <c r="Z117" i="4"/>
  <c r="Y117" i="4"/>
  <c r="X117" i="4"/>
  <c r="U117" i="4"/>
  <c r="S117" i="4"/>
  <c r="R117" i="4"/>
  <c r="Q117" i="4"/>
  <c r="K36" i="3"/>
  <c r="H36" i="3"/>
  <c r="G36" i="3"/>
  <c r="D36" i="3"/>
  <c r="AD102" i="2"/>
  <c r="AC102" i="2"/>
  <c r="AB102" i="2"/>
  <c r="AA102" i="2"/>
  <c r="Z102" i="2"/>
  <c r="Y102" i="2"/>
  <c r="W102" i="2"/>
  <c r="V102" i="2"/>
  <c r="U102" i="2"/>
  <c r="T102" i="2"/>
  <c r="S102" i="2"/>
  <c r="R102" i="2"/>
  <c r="Q102" i="2"/>
  <c r="P102" i="2"/>
  <c r="AD101" i="2"/>
  <c r="AC101" i="2"/>
  <c r="AB101" i="2"/>
  <c r="AA101" i="2"/>
  <c r="Z101" i="2"/>
  <c r="Y101" i="2"/>
  <c r="X101" i="2"/>
  <c r="V101" i="2"/>
  <c r="U101" i="2"/>
  <c r="T101" i="2"/>
  <c r="S101" i="2"/>
  <c r="R101" i="2"/>
  <c r="Q101" i="2"/>
  <c r="P101" i="2"/>
  <c r="AD100" i="2"/>
  <c r="AC100" i="2"/>
  <c r="AB100" i="2"/>
  <c r="AA100" i="2"/>
  <c r="Z100" i="2"/>
  <c r="Y100" i="2"/>
  <c r="X100" i="2"/>
  <c r="W100" i="2"/>
  <c r="U100" i="2"/>
  <c r="T100" i="2"/>
  <c r="S100" i="2"/>
  <c r="R100" i="2"/>
  <c r="Q100" i="2"/>
  <c r="P100" i="2"/>
  <c r="AD99" i="2"/>
  <c r="AC99" i="2"/>
  <c r="AB99" i="2"/>
  <c r="AA99" i="2"/>
  <c r="Z99" i="2"/>
  <c r="Y99" i="2"/>
  <c r="X99" i="2"/>
  <c r="W99" i="2"/>
  <c r="V99" i="2"/>
  <c r="T99" i="2"/>
  <c r="S99" i="2"/>
  <c r="R99" i="2"/>
  <c r="Q99" i="2"/>
  <c r="P99" i="2"/>
  <c r="AD98" i="2"/>
  <c r="AC98" i="2"/>
  <c r="AB98" i="2"/>
  <c r="AA98" i="2"/>
  <c r="Z98" i="2"/>
  <c r="Y98" i="2"/>
  <c r="X98" i="2"/>
  <c r="W98" i="2"/>
  <c r="V98" i="2"/>
  <c r="U98" i="2"/>
  <c r="S98" i="2"/>
  <c r="R98" i="2"/>
  <c r="Q98" i="2"/>
  <c r="P98" i="2"/>
  <c r="AD97" i="2"/>
  <c r="AC97" i="2"/>
  <c r="AB97" i="2"/>
  <c r="AA97" i="2"/>
  <c r="Z97" i="2"/>
  <c r="Y97" i="2"/>
  <c r="X97" i="2"/>
  <c r="W97" i="2"/>
  <c r="V97" i="2"/>
  <c r="U97" i="2"/>
  <c r="T97" i="2"/>
  <c r="R97" i="2"/>
  <c r="Q97" i="2"/>
  <c r="P97" i="2"/>
  <c r="AD96" i="2"/>
  <c r="AC96" i="2"/>
  <c r="AB96" i="2"/>
  <c r="AA96" i="2"/>
  <c r="Z96" i="2"/>
  <c r="Y96" i="2"/>
  <c r="X96" i="2"/>
  <c r="W96" i="2"/>
  <c r="V96" i="2"/>
  <c r="U96" i="2"/>
  <c r="T96" i="2"/>
  <c r="S96" i="2"/>
  <c r="Q96" i="2"/>
  <c r="P96" i="2"/>
  <c r="AC95" i="2"/>
  <c r="AB95" i="2"/>
  <c r="AA95" i="2"/>
  <c r="Z95" i="2"/>
  <c r="Y95" i="2"/>
  <c r="I95" i="2"/>
  <c r="X95" i="2" s="1"/>
  <c r="H95" i="2"/>
  <c r="W95" i="2" s="1"/>
  <c r="G95" i="2"/>
  <c r="V95" i="2" s="1"/>
  <c r="F95" i="2"/>
  <c r="U95" i="2" s="1"/>
  <c r="E95" i="2"/>
  <c r="T95" i="2" s="1"/>
  <c r="D95" i="2"/>
  <c r="S95" i="2" s="1"/>
  <c r="C95" i="2"/>
  <c r="R95" i="2" s="1"/>
  <c r="S119" i="4" l="1"/>
  <c r="T119" i="4"/>
  <c r="Q119" i="4"/>
  <c r="V119" i="4"/>
  <c r="R118" i="4"/>
  <c r="T118" i="4"/>
  <c r="W119" i="4"/>
  <c r="U119" i="4"/>
  <c r="S118" i="4"/>
  <c r="U118" i="4"/>
  <c r="V118" i="4"/>
  <c r="Q118" i="4"/>
  <c r="O120" i="4"/>
  <c r="O122" i="4"/>
  <c r="O124" i="4"/>
  <c r="O126" i="4"/>
  <c r="O121" i="4"/>
  <c r="O123" i="4"/>
  <c r="O125" i="4"/>
  <c r="O127" i="4"/>
  <c r="I36" i="3"/>
  <c r="S120" i="4" l="1"/>
  <c r="Q120" i="4"/>
  <c r="R120" i="4"/>
  <c r="V120" i="4"/>
  <c r="T120" i="4"/>
  <c r="W120" i="4"/>
  <c r="U120" i="4"/>
  <c r="Q127" i="4"/>
  <c r="U127" i="4"/>
  <c r="W127" i="4"/>
  <c r="T127" i="4"/>
  <c r="V127" i="4"/>
  <c r="S127" i="4"/>
  <c r="R127" i="4"/>
  <c r="R125" i="4"/>
  <c r="U125" i="4"/>
  <c r="W125" i="4"/>
  <c r="T125" i="4"/>
  <c r="S125" i="4"/>
  <c r="V125" i="4"/>
  <c r="Q125" i="4"/>
  <c r="V123" i="4"/>
  <c r="Q123" i="4"/>
  <c r="S123" i="4"/>
  <c r="R123" i="4"/>
  <c r="W123" i="4"/>
  <c r="T123" i="4"/>
  <c r="U123" i="4"/>
  <c r="AC119" i="4"/>
  <c r="U121" i="4"/>
  <c r="W121" i="4"/>
  <c r="T121" i="4"/>
  <c r="V121" i="4"/>
  <c r="Q121" i="4"/>
  <c r="S121" i="4"/>
  <c r="R121" i="4"/>
  <c r="W126" i="4"/>
  <c r="T126" i="4"/>
  <c r="V126" i="4"/>
  <c r="Q126" i="4"/>
  <c r="AC126" i="4" s="1"/>
  <c r="S126" i="4"/>
  <c r="R126" i="4"/>
  <c r="U126" i="4"/>
  <c r="AC118" i="4"/>
  <c r="U124" i="4"/>
  <c r="W124" i="4"/>
  <c r="T124" i="4"/>
  <c r="V124" i="4"/>
  <c r="Q124" i="4"/>
  <c r="S124" i="4"/>
  <c r="R124" i="4"/>
  <c r="T122" i="4"/>
  <c r="U122" i="4"/>
  <c r="W122" i="4"/>
  <c r="V122" i="4"/>
  <c r="Q122" i="4"/>
  <c r="AC122" i="4" s="1"/>
  <c r="R122" i="4"/>
  <c r="S122" i="4"/>
  <c r="AC127" i="4" l="1"/>
  <c r="AC123" i="4"/>
  <c r="AC125" i="4"/>
  <c r="AC121" i="4"/>
  <c r="AC120" i="4"/>
  <c r="AC124" i="4"/>
  <c r="N122" i="1" l="1"/>
  <c r="L122" i="1"/>
  <c r="J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S120" i="1"/>
  <c r="S119" i="1"/>
  <c r="S118" i="1"/>
  <c r="S117" i="1"/>
  <c r="S116" i="1"/>
  <c r="S115" i="1"/>
  <c r="S114" i="1"/>
  <c r="O112" i="4"/>
  <c r="Y112" i="4" s="1"/>
  <c r="AB112" i="4"/>
  <c r="AA112" i="4"/>
  <c r="Z112" i="4"/>
  <c r="P112" i="4"/>
  <c r="Z111" i="4"/>
  <c r="AB111" i="4"/>
  <c r="AA111" i="4"/>
  <c r="O111" i="4"/>
  <c r="Y111" i="4" s="1"/>
  <c r="P111" i="4"/>
  <c r="O110" i="4"/>
  <c r="Q110" i="4" s="1"/>
  <c r="AB110" i="4"/>
  <c r="AA110" i="4"/>
  <c r="Z110" i="4"/>
  <c r="P110" i="4"/>
  <c r="Z109" i="4"/>
  <c r="AB109" i="4"/>
  <c r="AA109" i="4"/>
  <c r="O109" i="4"/>
  <c r="Q109" i="4" s="1"/>
  <c r="P109" i="4"/>
  <c r="P108" i="4"/>
  <c r="O108" i="4"/>
  <c r="Y108" i="4" s="1"/>
  <c r="AB108" i="4"/>
  <c r="AA108" i="4"/>
  <c r="Z108" i="4"/>
  <c r="AB107" i="4"/>
  <c r="P107" i="4"/>
  <c r="AA107" i="4"/>
  <c r="Z107" i="4"/>
  <c r="O107" i="4"/>
  <c r="W107" i="4" s="1"/>
  <c r="AB106" i="4"/>
  <c r="AA106" i="4"/>
  <c r="Z106" i="4"/>
  <c r="P106" i="4"/>
  <c r="O106" i="4"/>
  <c r="X106" i="4" s="1"/>
  <c r="AB105" i="4"/>
  <c r="Z105" i="4"/>
  <c r="Y105" i="4"/>
  <c r="T105" i="4"/>
  <c r="R105" i="4"/>
  <c r="Q105" i="4"/>
  <c r="AA105" i="4"/>
  <c r="X105" i="4"/>
  <c r="W105" i="4"/>
  <c r="V105" i="4"/>
  <c r="U105" i="4"/>
  <c r="S105" i="4"/>
  <c r="AD91" i="2"/>
  <c r="AC91" i="2"/>
  <c r="AB91" i="2"/>
  <c r="AA91" i="2"/>
  <c r="Y91" i="2"/>
  <c r="X91" i="2"/>
  <c r="W91" i="2"/>
  <c r="V91" i="2"/>
  <c r="U91" i="2"/>
  <c r="T91" i="2"/>
  <c r="S91" i="2"/>
  <c r="R91" i="2"/>
  <c r="Q91" i="2"/>
  <c r="P91" i="2"/>
  <c r="AD90" i="2"/>
  <c r="AC90" i="2"/>
  <c r="AB90" i="2"/>
  <c r="AA90" i="2"/>
  <c r="Z90" i="2"/>
  <c r="X90" i="2"/>
  <c r="W90" i="2"/>
  <c r="V90" i="2"/>
  <c r="U90" i="2"/>
  <c r="T90" i="2"/>
  <c r="S90" i="2"/>
  <c r="R90" i="2"/>
  <c r="Q90" i="2"/>
  <c r="P90" i="2"/>
  <c r="AD89" i="2"/>
  <c r="AC89" i="2"/>
  <c r="AB89" i="2"/>
  <c r="AA89" i="2"/>
  <c r="Z89" i="2"/>
  <c r="Y89" i="2"/>
  <c r="W89" i="2"/>
  <c r="V89" i="2"/>
  <c r="U89" i="2"/>
  <c r="T89" i="2"/>
  <c r="S89" i="2"/>
  <c r="R89" i="2"/>
  <c r="Q89" i="2"/>
  <c r="P89" i="2"/>
  <c r="AD88" i="2"/>
  <c r="AC88" i="2"/>
  <c r="AB88" i="2"/>
  <c r="AA88" i="2"/>
  <c r="Z88" i="2"/>
  <c r="Y88" i="2"/>
  <c r="X88" i="2"/>
  <c r="V88" i="2"/>
  <c r="U88" i="2"/>
  <c r="T88" i="2"/>
  <c r="S88" i="2"/>
  <c r="R88" i="2"/>
  <c r="Q88" i="2"/>
  <c r="P88" i="2"/>
  <c r="AD87" i="2"/>
  <c r="AC87" i="2"/>
  <c r="AB87" i="2"/>
  <c r="AA87" i="2"/>
  <c r="Z87" i="2"/>
  <c r="Y87" i="2"/>
  <c r="X87" i="2"/>
  <c r="W87" i="2"/>
  <c r="U87" i="2"/>
  <c r="T87" i="2"/>
  <c r="S87" i="2"/>
  <c r="R87" i="2"/>
  <c r="Q87" i="2"/>
  <c r="P87" i="2"/>
  <c r="AD86" i="2"/>
  <c r="AC86" i="2"/>
  <c r="AB86" i="2"/>
  <c r="AA86" i="2"/>
  <c r="Z86" i="2"/>
  <c r="Y86" i="2"/>
  <c r="X86" i="2"/>
  <c r="W86" i="2"/>
  <c r="V86" i="2"/>
  <c r="T86" i="2"/>
  <c r="S86" i="2"/>
  <c r="R86" i="2"/>
  <c r="Q86" i="2"/>
  <c r="P86" i="2"/>
  <c r="AD85" i="2"/>
  <c r="AC85" i="2"/>
  <c r="AB85" i="2"/>
  <c r="AA85" i="2"/>
  <c r="Z85" i="2"/>
  <c r="Y85" i="2"/>
  <c r="X85" i="2"/>
  <c r="W85" i="2"/>
  <c r="V85" i="2"/>
  <c r="U85" i="2"/>
  <c r="S85" i="2"/>
  <c r="R85" i="2"/>
  <c r="Q85" i="2"/>
  <c r="P85" i="2"/>
  <c r="AD84" i="2"/>
  <c r="AC84" i="2"/>
  <c r="AB84" i="2"/>
  <c r="AA84" i="2"/>
  <c r="Z84" i="2"/>
  <c r="Y84" i="2"/>
  <c r="X84" i="2"/>
  <c r="W84" i="2"/>
  <c r="V84" i="2"/>
  <c r="U84" i="2"/>
  <c r="T84" i="2"/>
  <c r="R84" i="2"/>
  <c r="Q84" i="2"/>
  <c r="P84" i="2"/>
  <c r="AD83" i="2"/>
  <c r="AC83" i="2"/>
  <c r="AB83" i="2"/>
  <c r="AA83" i="2"/>
  <c r="Z83" i="2"/>
  <c r="Y83" i="2"/>
  <c r="X83" i="2"/>
  <c r="W83" i="2"/>
  <c r="V83" i="2"/>
  <c r="U83" i="2"/>
  <c r="T83" i="2"/>
  <c r="S83" i="2"/>
  <c r="Q83" i="2"/>
  <c r="P83" i="2"/>
  <c r="AC82" i="2"/>
  <c r="AB82" i="2"/>
  <c r="AA82" i="2"/>
  <c r="K82" i="2"/>
  <c r="Z82" i="2" s="1"/>
  <c r="J82" i="2"/>
  <c r="Y82" i="2" s="1"/>
  <c r="I82" i="2"/>
  <c r="X82" i="2" s="1"/>
  <c r="H82" i="2"/>
  <c r="W82" i="2" s="1"/>
  <c r="G82" i="2"/>
  <c r="V82" i="2" s="1"/>
  <c r="F82" i="2"/>
  <c r="U82" i="2" s="1"/>
  <c r="E82" i="2"/>
  <c r="T82" i="2" s="1"/>
  <c r="D82" i="2"/>
  <c r="S82" i="2" s="1"/>
  <c r="C82" i="2"/>
  <c r="R82" i="2" s="1"/>
  <c r="Y106" i="4" l="1"/>
  <c r="V109" i="4"/>
  <c r="W109" i="4"/>
  <c r="U110" i="4"/>
  <c r="S107" i="4"/>
  <c r="Q112" i="4"/>
  <c r="V107" i="4"/>
  <c r="R112" i="4"/>
  <c r="V112" i="4"/>
  <c r="W106" i="4"/>
  <c r="T112" i="4"/>
  <c r="S106" i="4"/>
  <c r="Q106" i="4"/>
  <c r="R110" i="4"/>
  <c r="X107" i="4"/>
  <c r="S112" i="4"/>
  <c r="V106" i="4"/>
  <c r="S109" i="4"/>
  <c r="X109" i="4"/>
  <c r="T110" i="4"/>
  <c r="W111" i="4"/>
  <c r="W112" i="4"/>
  <c r="Q107" i="4"/>
  <c r="R109" i="4"/>
  <c r="R107" i="4"/>
  <c r="Y107" i="4"/>
  <c r="Y109" i="4"/>
  <c r="S108" i="4"/>
  <c r="T109" i="4"/>
  <c r="U109" i="4"/>
  <c r="W110" i="4"/>
  <c r="V110" i="4"/>
  <c r="X111" i="4"/>
  <c r="T108" i="4"/>
  <c r="Q108" i="4"/>
  <c r="X110" i="4"/>
  <c r="Y110" i="4"/>
  <c r="R108" i="4"/>
  <c r="R106" i="4"/>
  <c r="W108" i="4"/>
  <c r="U108" i="4"/>
  <c r="X108" i="4"/>
  <c r="V108" i="4"/>
  <c r="U106" i="4"/>
  <c r="T106" i="4"/>
  <c r="U107" i="4"/>
  <c r="T107" i="4"/>
  <c r="S111" i="4"/>
  <c r="R111" i="4"/>
  <c r="U112" i="4"/>
  <c r="T111" i="4"/>
  <c r="U111" i="4"/>
  <c r="Q111" i="4"/>
  <c r="S110" i="4"/>
  <c r="V111" i="4"/>
  <c r="X112" i="4"/>
  <c r="AC112" i="4" l="1"/>
  <c r="AC106" i="4"/>
  <c r="AC107" i="4"/>
  <c r="AC110" i="4"/>
  <c r="AC109" i="4"/>
  <c r="AC111" i="4"/>
  <c r="AC108" i="4"/>
  <c r="N109" i="1" l="1"/>
  <c r="L109" i="1"/>
  <c r="J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S107" i="1"/>
  <c r="S106" i="1"/>
  <c r="S105" i="1"/>
  <c r="S104" i="1"/>
  <c r="S103" i="1"/>
  <c r="S102" i="1"/>
  <c r="S101" i="1"/>
  <c r="S100" i="1"/>
  <c r="S99" i="1"/>
  <c r="X100" i="4" l="1"/>
  <c r="P100" i="4"/>
  <c r="O100" i="4"/>
  <c r="W100" i="4" s="1"/>
  <c r="AB100" i="4"/>
  <c r="AA100" i="4"/>
  <c r="Z100" i="4"/>
  <c r="Y100" i="4"/>
  <c r="AB99" i="4"/>
  <c r="AA99" i="4"/>
  <c r="Z99" i="4"/>
  <c r="Y99" i="4"/>
  <c r="X99" i="4"/>
  <c r="P99" i="4"/>
  <c r="X98" i="4"/>
  <c r="P98" i="4"/>
  <c r="O98" i="4"/>
  <c r="Q98" i="4" s="1"/>
  <c r="AB98" i="4"/>
  <c r="AA98" i="4"/>
  <c r="Z98" i="4"/>
  <c r="Y98" i="4"/>
  <c r="AB97" i="4"/>
  <c r="AA97" i="4"/>
  <c r="Z97" i="4"/>
  <c r="Y97" i="4"/>
  <c r="X97" i="4"/>
  <c r="P97" i="4"/>
  <c r="X96" i="4"/>
  <c r="P96" i="4"/>
  <c r="O96" i="4"/>
  <c r="V96" i="4" s="1"/>
  <c r="AB96" i="4"/>
  <c r="AA96" i="4"/>
  <c r="Z96" i="4"/>
  <c r="Y96" i="4"/>
  <c r="AA95" i="4"/>
  <c r="Z95" i="4"/>
  <c r="Y95" i="4"/>
  <c r="P95" i="4"/>
  <c r="AB95" i="4"/>
  <c r="X95" i="4"/>
  <c r="O95" i="4"/>
  <c r="R95" i="4" s="1"/>
  <c r="AB94" i="4"/>
  <c r="P94" i="4"/>
  <c r="AA94" i="4"/>
  <c r="Z94" i="4"/>
  <c r="Y94" i="4"/>
  <c r="X94" i="4"/>
  <c r="X93" i="4"/>
  <c r="W93" i="4"/>
  <c r="V93" i="4"/>
  <c r="AB93" i="4"/>
  <c r="AA93" i="4"/>
  <c r="Z93" i="4"/>
  <c r="Y93" i="4"/>
  <c r="U93" i="4"/>
  <c r="T93" i="4"/>
  <c r="S93" i="4"/>
  <c r="R93" i="4"/>
  <c r="Q93" i="4"/>
  <c r="V32" i="3"/>
  <c r="S32" i="3"/>
  <c r="R32" i="3"/>
  <c r="O32" i="3"/>
  <c r="AD78" i="2"/>
  <c r="AC78" i="2"/>
  <c r="AB78" i="2"/>
  <c r="AA78" i="2"/>
  <c r="Z78" i="2"/>
  <c r="Y78" i="2"/>
  <c r="W78" i="2"/>
  <c r="V78" i="2"/>
  <c r="U78" i="2"/>
  <c r="T78" i="2"/>
  <c r="S78" i="2"/>
  <c r="R78" i="2"/>
  <c r="Q78" i="2"/>
  <c r="P78" i="2"/>
  <c r="AD77" i="2"/>
  <c r="AC77" i="2"/>
  <c r="AB77" i="2"/>
  <c r="AA77" i="2"/>
  <c r="Z77" i="2"/>
  <c r="Y77" i="2"/>
  <c r="X77" i="2"/>
  <c r="V77" i="2"/>
  <c r="U77" i="2"/>
  <c r="T77" i="2"/>
  <c r="S77" i="2"/>
  <c r="R77" i="2"/>
  <c r="Q77" i="2"/>
  <c r="P77" i="2"/>
  <c r="AD76" i="2"/>
  <c r="AC76" i="2"/>
  <c r="AB76" i="2"/>
  <c r="AA76" i="2"/>
  <c r="Z76" i="2"/>
  <c r="Y76" i="2"/>
  <c r="X76" i="2"/>
  <c r="W76" i="2"/>
  <c r="U76" i="2"/>
  <c r="T76" i="2"/>
  <c r="S76" i="2"/>
  <c r="R76" i="2"/>
  <c r="Q76" i="2"/>
  <c r="P76" i="2"/>
  <c r="AD75" i="2"/>
  <c r="AC75" i="2"/>
  <c r="AB75" i="2"/>
  <c r="AA75" i="2"/>
  <c r="Z75" i="2"/>
  <c r="Y75" i="2"/>
  <c r="X75" i="2"/>
  <c r="W75" i="2"/>
  <c r="V75" i="2"/>
  <c r="T75" i="2"/>
  <c r="S75" i="2"/>
  <c r="R75" i="2"/>
  <c r="Q75" i="2"/>
  <c r="P75" i="2"/>
  <c r="AD74" i="2"/>
  <c r="AC74" i="2"/>
  <c r="AB74" i="2"/>
  <c r="AA74" i="2"/>
  <c r="Z74" i="2"/>
  <c r="Y74" i="2"/>
  <c r="X74" i="2"/>
  <c r="W74" i="2"/>
  <c r="V74" i="2"/>
  <c r="U74" i="2"/>
  <c r="S74" i="2"/>
  <c r="R74" i="2"/>
  <c r="Q74" i="2"/>
  <c r="P74" i="2"/>
  <c r="AD73" i="2"/>
  <c r="AC73" i="2"/>
  <c r="AB73" i="2"/>
  <c r="AA73" i="2"/>
  <c r="Z73" i="2"/>
  <c r="Y73" i="2"/>
  <c r="X73" i="2"/>
  <c r="W73" i="2"/>
  <c r="V73" i="2"/>
  <c r="U73" i="2"/>
  <c r="T73" i="2"/>
  <c r="R73" i="2"/>
  <c r="Q73" i="2"/>
  <c r="P73" i="2"/>
  <c r="AD72" i="2"/>
  <c r="AC72" i="2"/>
  <c r="AB72" i="2"/>
  <c r="AA72" i="2"/>
  <c r="Z72" i="2"/>
  <c r="Y72" i="2"/>
  <c r="X72" i="2"/>
  <c r="W72" i="2"/>
  <c r="V72" i="2"/>
  <c r="U72" i="2"/>
  <c r="T72" i="2"/>
  <c r="S72" i="2"/>
  <c r="Q72" i="2"/>
  <c r="P72" i="2"/>
  <c r="AC71" i="2"/>
  <c r="AB71" i="2"/>
  <c r="AA71" i="2"/>
  <c r="Z71" i="2"/>
  <c r="Y71" i="2"/>
  <c r="I71" i="2"/>
  <c r="X71" i="2" s="1"/>
  <c r="H71" i="2"/>
  <c r="W71" i="2" s="1"/>
  <c r="G71" i="2"/>
  <c r="V71" i="2" s="1"/>
  <c r="F71" i="2"/>
  <c r="U71" i="2" s="1"/>
  <c r="E71" i="2"/>
  <c r="T71" i="2" s="1"/>
  <c r="D71" i="2"/>
  <c r="S71" i="2" s="1"/>
  <c r="C71" i="2"/>
  <c r="R71" i="2" s="1"/>
  <c r="Q96" i="4" l="1"/>
  <c r="R96" i="4"/>
  <c r="R100" i="4"/>
  <c r="S100" i="4"/>
  <c r="Q100" i="4"/>
  <c r="U95" i="4"/>
  <c r="S96" i="4"/>
  <c r="W96" i="4"/>
  <c r="T100" i="4"/>
  <c r="U96" i="4"/>
  <c r="U100" i="4"/>
  <c r="S95" i="4"/>
  <c r="T32" i="3"/>
  <c r="V95" i="4"/>
  <c r="W95" i="4"/>
  <c r="T98" i="4"/>
  <c r="V98" i="4"/>
  <c r="U98" i="4"/>
  <c r="W98" i="4"/>
  <c r="R98" i="4"/>
  <c r="V100" i="4"/>
  <c r="Q95" i="4"/>
  <c r="S98" i="4"/>
  <c r="T95" i="4"/>
  <c r="T96" i="4"/>
  <c r="O94" i="4"/>
  <c r="O97" i="4"/>
  <c r="O99" i="4"/>
  <c r="N94" i="1"/>
  <c r="L94" i="1"/>
  <c r="J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S92" i="1"/>
  <c r="S91" i="1"/>
  <c r="S90" i="1"/>
  <c r="S89" i="1"/>
  <c r="S88" i="1"/>
  <c r="S87" i="1"/>
  <c r="S86" i="1"/>
  <c r="Y88" i="4"/>
  <c r="O88" i="4"/>
  <c r="V88" i="4" s="1"/>
  <c r="AB88" i="4"/>
  <c r="AA88" i="4"/>
  <c r="Z88" i="4"/>
  <c r="X88" i="4"/>
  <c r="W88" i="4"/>
  <c r="P88" i="4"/>
  <c r="Z87" i="4"/>
  <c r="AB87" i="4"/>
  <c r="AA87" i="4"/>
  <c r="Y87" i="4"/>
  <c r="X87" i="4"/>
  <c r="W87" i="4"/>
  <c r="P87" i="4"/>
  <c r="Y86" i="4"/>
  <c r="O86" i="4"/>
  <c r="V86" i="4" s="1"/>
  <c r="AB86" i="4"/>
  <c r="AA86" i="4"/>
  <c r="Z86" i="4"/>
  <c r="X86" i="4"/>
  <c r="W86" i="4"/>
  <c r="P86" i="4"/>
  <c r="Z85" i="4"/>
  <c r="AB85" i="4"/>
  <c r="AA85" i="4"/>
  <c r="Y85" i="4"/>
  <c r="X85" i="4"/>
  <c r="W85" i="4"/>
  <c r="P85" i="4"/>
  <c r="AA84" i="4"/>
  <c r="Y84" i="4"/>
  <c r="O84" i="4"/>
  <c r="U84" i="4" s="1"/>
  <c r="AB84" i="4"/>
  <c r="Z84" i="4"/>
  <c r="X84" i="4"/>
  <c r="W84" i="4"/>
  <c r="R84" i="4"/>
  <c r="P84" i="4"/>
  <c r="Z83" i="4"/>
  <c r="AB83" i="4"/>
  <c r="AA83" i="4"/>
  <c r="Y83" i="4"/>
  <c r="X83" i="4"/>
  <c r="W83" i="4"/>
  <c r="P83" i="4"/>
  <c r="AA82" i="4"/>
  <c r="Y82" i="4"/>
  <c r="O82" i="4"/>
  <c r="U82" i="4" s="1"/>
  <c r="AB82" i="4"/>
  <c r="Z82" i="4"/>
  <c r="X82" i="4"/>
  <c r="W82" i="4"/>
  <c r="P82" i="4"/>
  <c r="Z81" i="4"/>
  <c r="AB81" i="4"/>
  <c r="AA81" i="4"/>
  <c r="Y81" i="4"/>
  <c r="X81" i="4"/>
  <c r="W81" i="4"/>
  <c r="P81" i="4"/>
  <c r="Y80" i="4"/>
  <c r="P80" i="4"/>
  <c r="O80" i="4"/>
  <c r="V80" i="4" s="1"/>
  <c r="AB80" i="4"/>
  <c r="AA80" i="4"/>
  <c r="Z80" i="4"/>
  <c r="X80" i="4"/>
  <c r="W80" i="4"/>
  <c r="AB79" i="4"/>
  <c r="AA79" i="4"/>
  <c r="Y79" i="4"/>
  <c r="P79" i="4"/>
  <c r="Z79" i="4"/>
  <c r="X79" i="4"/>
  <c r="W79" i="4"/>
  <c r="O79" i="4"/>
  <c r="S79" i="4" s="1"/>
  <c r="AB78" i="4"/>
  <c r="W78" i="4"/>
  <c r="P78" i="4"/>
  <c r="O78" i="4"/>
  <c r="T78" i="4" s="1"/>
  <c r="AA78" i="4"/>
  <c r="Z78" i="4"/>
  <c r="Y78" i="4"/>
  <c r="X78" i="4"/>
  <c r="Y77" i="4"/>
  <c r="X77" i="4"/>
  <c r="W77" i="4"/>
  <c r="V77" i="4"/>
  <c r="Q77" i="4"/>
  <c r="AB77" i="4"/>
  <c r="AA77" i="4"/>
  <c r="Z77" i="4"/>
  <c r="U77" i="4"/>
  <c r="T77" i="4"/>
  <c r="S77" i="4"/>
  <c r="R77" i="4"/>
  <c r="AD67" i="2"/>
  <c r="AC67" i="2"/>
  <c r="AB67" i="2"/>
  <c r="AA67" i="2"/>
  <c r="Z67" i="2"/>
  <c r="Y67" i="2"/>
  <c r="X67" i="2"/>
  <c r="V67" i="2"/>
  <c r="U67" i="2"/>
  <c r="T67" i="2"/>
  <c r="S67" i="2"/>
  <c r="R67" i="2"/>
  <c r="Q67" i="2"/>
  <c r="P67" i="2"/>
  <c r="AD66" i="2"/>
  <c r="AC66" i="2"/>
  <c r="AB66" i="2"/>
  <c r="AA66" i="2"/>
  <c r="Z66" i="2"/>
  <c r="Y66" i="2"/>
  <c r="X66" i="2"/>
  <c r="W66" i="2"/>
  <c r="U66" i="2"/>
  <c r="T66" i="2"/>
  <c r="S66" i="2"/>
  <c r="R66" i="2"/>
  <c r="Q66" i="2"/>
  <c r="P66" i="2"/>
  <c r="AD65" i="2"/>
  <c r="AC65" i="2"/>
  <c r="AB65" i="2"/>
  <c r="AA65" i="2"/>
  <c r="Z65" i="2"/>
  <c r="Y65" i="2"/>
  <c r="X65" i="2"/>
  <c r="W65" i="2"/>
  <c r="V65" i="2"/>
  <c r="T65" i="2"/>
  <c r="S65" i="2"/>
  <c r="R65" i="2"/>
  <c r="Q65" i="2"/>
  <c r="P65" i="2"/>
  <c r="AD64" i="2"/>
  <c r="AC64" i="2"/>
  <c r="AB64" i="2"/>
  <c r="AA64" i="2"/>
  <c r="Z64" i="2"/>
  <c r="Y64" i="2"/>
  <c r="X64" i="2"/>
  <c r="W64" i="2"/>
  <c r="V64" i="2"/>
  <c r="U64" i="2"/>
  <c r="S64" i="2"/>
  <c r="R64" i="2"/>
  <c r="Q64" i="2"/>
  <c r="P64" i="2"/>
  <c r="AD63" i="2"/>
  <c r="AC63" i="2"/>
  <c r="AB63" i="2"/>
  <c r="AA63" i="2"/>
  <c r="Z63" i="2"/>
  <c r="Y63" i="2"/>
  <c r="X63" i="2"/>
  <c r="W63" i="2"/>
  <c r="V63" i="2"/>
  <c r="U63" i="2"/>
  <c r="T63" i="2"/>
  <c r="R63" i="2"/>
  <c r="Q63" i="2"/>
  <c r="P63" i="2"/>
  <c r="AD62" i="2"/>
  <c r="AC62" i="2"/>
  <c r="AB62" i="2"/>
  <c r="AA62" i="2"/>
  <c r="Z62" i="2"/>
  <c r="Y62" i="2"/>
  <c r="X62" i="2"/>
  <c r="W62" i="2"/>
  <c r="V62" i="2"/>
  <c r="U62" i="2"/>
  <c r="T62" i="2"/>
  <c r="S62" i="2"/>
  <c r="Q62" i="2"/>
  <c r="P62" i="2"/>
  <c r="AC61" i="2"/>
  <c r="AB61" i="2"/>
  <c r="AA61" i="2"/>
  <c r="Z61" i="2"/>
  <c r="Y61" i="2"/>
  <c r="X61" i="2"/>
  <c r="H61" i="2"/>
  <c r="W61" i="2" s="1"/>
  <c r="G61" i="2"/>
  <c r="V61" i="2" s="1"/>
  <c r="F61" i="2"/>
  <c r="U61" i="2" s="1"/>
  <c r="E61" i="2"/>
  <c r="T61" i="2" s="1"/>
  <c r="D61" i="2"/>
  <c r="S61" i="2" s="1"/>
  <c r="C61" i="2"/>
  <c r="R61" i="2" s="1"/>
  <c r="U78" i="4" l="1"/>
  <c r="R80" i="4"/>
  <c r="S80" i="4"/>
  <c r="T80" i="4"/>
  <c r="U80" i="4"/>
  <c r="R82" i="4"/>
  <c r="AC96" i="4"/>
  <c r="AC100" i="4"/>
  <c r="R88" i="4"/>
  <c r="S88" i="4"/>
  <c r="R78" i="4"/>
  <c r="S78" i="4"/>
  <c r="T86" i="4"/>
  <c r="Q86" i="4"/>
  <c r="V78" i="4"/>
  <c r="U86" i="4"/>
  <c r="T88" i="4"/>
  <c r="S86" i="4"/>
  <c r="Q78" i="4"/>
  <c r="U88" i="4"/>
  <c r="R86" i="4"/>
  <c r="AC98" i="4"/>
  <c r="U99" i="4"/>
  <c r="T99" i="4"/>
  <c r="Q99" i="4"/>
  <c r="S99" i="4"/>
  <c r="R99" i="4"/>
  <c r="W99" i="4"/>
  <c r="V99" i="4"/>
  <c r="W97" i="4"/>
  <c r="V97" i="4"/>
  <c r="U97" i="4"/>
  <c r="T97" i="4"/>
  <c r="Q97" i="4"/>
  <c r="S97" i="4"/>
  <c r="R97" i="4"/>
  <c r="Q94" i="4"/>
  <c r="V94" i="4"/>
  <c r="W94" i="4"/>
  <c r="U94" i="4"/>
  <c r="S94" i="4"/>
  <c r="T94" i="4"/>
  <c r="R94" i="4"/>
  <c r="AC95" i="4"/>
  <c r="U79" i="4"/>
  <c r="Q80" i="4"/>
  <c r="AC80" i="4" s="1"/>
  <c r="T79" i="4"/>
  <c r="V79" i="4"/>
  <c r="S82" i="4"/>
  <c r="Q82" i="4"/>
  <c r="T82" i="4"/>
  <c r="V82" i="4"/>
  <c r="Q88" i="4"/>
  <c r="S84" i="4"/>
  <c r="Q84" i="4"/>
  <c r="T84" i="4"/>
  <c r="V84" i="4"/>
  <c r="Q79" i="4"/>
  <c r="R79" i="4"/>
  <c r="O81" i="4"/>
  <c r="O83" i="4"/>
  <c r="O85" i="4"/>
  <c r="O87" i="4"/>
  <c r="AC86" i="4" l="1"/>
  <c r="AC78" i="4"/>
  <c r="AC88" i="4"/>
  <c r="AC94" i="4"/>
  <c r="AC97" i="4"/>
  <c r="AC99" i="4"/>
  <c r="AC82" i="4"/>
  <c r="AC84" i="4"/>
  <c r="V87" i="4"/>
  <c r="U87" i="4"/>
  <c r="T87" i="4"/>
  <c r="R87" i="4"/>
  <c r="S87" i="4"/>
  <c r="Q87" i="4"/>
  <c r="V85" i="4"/>
  <c r="U85" i="4"/>
  <c r="T85" i="4"/>
  <c r="R85" i="4"/>
  <c r="S85" i="4"/>
  <c r="Q85" i="4"/>
  <c r="R83" i="4"/>
  <c r="S83" i="4"/>
  <c r="T83" i="4"/>
  <c r="Q83" i="4"/>
  <c r="V83" i="4"/>
  <c r="U83" i="4"/>
  <c r="AC79" i="4"/>
  <c r="V81" i="4"/>
  <c r="U81" i="4"/>
  <c r="T81" i="4"/>
  <c r="R81" i="4"/>
  <c r="S81" i="4"/>
  <c r="Q81" i="4"/>
  <c r="AC85" i="4" l="1"/>
  <c r="AC87" i="4"/>
  <c r="AC81" i="4"/>
  <c r="AC83" i="4"/>
  <c r="N81" i="1" l="1"/>
  <c r="L81" i="1"/>
  <c r="J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S79" i="1"/>
  <c r="S78" i="1"/>
  <c r="S77" i="1"/>
  <c r="S76" i="1"/>
  <c r="S75" i="1"/>
  <c r="S74" i="1"/>
  <c r="S73" i="1"/>
  <c r="V72" i="4"/>
  <c r="AB72" i="4"/>
  <c r="AA72" i="4"/>
  <c r="Z72" i="4"/>
  <c r="Y72" i="4"/>
  <c r="X72" i="4"/>
  <c r="W72" i="4"/>
  <c r="U72" i="4"/>
  <c r="T72" i="4"/>
  <c r="S72" i="4"/>
  <c r="R72" i="4"/>
  <c r="Q72" i="4"/>
  <c r="P72" i="4"/>
  <c r="Z71" i="4"/>
  <c r="R71" i="4"/>
  <c r="AB71" i="4"/>
  <c r="AA71" i="4"/>
  <c r="Y71" i="4"/>
  <c r="X71" i="4"/>
  <c r="W71" i="4"/>
  <c r="V71" i="4"/>
  <c r="U71" i="4"/>
  <c r="T71" i="4"/>
  <c r="S71" i="4"/>
  <c r="Q71" i="4"/>
  <c r="P71" i="4"/>
  <c r="V70" i="4"/>
  <c r="AB70" i="4"/>
  <c r="AA70" i="4"/>
  <c r="Z70" i="4"/>
  <c r="Y70" i="4"/>
  <c r="X70" i="4"/>
  <c r="W70" i="4"/>
  <c r="U70" i="4"/>
  <c r="T70" i="4"/>
  <c r="S70" i="4"/>
  <c r="R70" i="4"/>
  <c r="Q70" i="4"/>
  <c r="P70" i="4"/>
  <c r="Z69" i="4"/>
  <c r="R69" i="4"/>
  <c r="AB69" i="4"/>
  <c r="AA69" i="4"/>
  <c r="Y69" i="4"/>
  <c r="X69" i="4"/>
  <c r="W69" i="4"/>
  <c r="V69" i="4"/>
  <c r="U69" i="4"/>
  <c r="T69" i="4"/>
  <c r="S69" i="4"/>
  <c r="Q69" i="4"/>
  <c r="P69" i="4"/>
  <c r="V68" i="4"/>
  <c r="AB68" i="4"/>
  <c r="AA68" i="4"/>
  <c r="Z68" i="4"/>
  <c r="Y68" i="4"/>
  <c r="X68" i="4"/>
  <c r="W68" i="4"/>
  <c r="U68" i="4"/>
  <c r="T68" i="4"/>
  <c r="S68" i="4"/>
  <c r="R68" i="4"/>
  <c r="Q68" i="4"/>
  <c r="P68" i="4"/>
  <c r="Z67" i="4"/>
  <c r="R67" i="4"/>
  <c r="AB67" i="4"/>
  <c r="AA67" i="4"/>
  <c r="Y67" i="4"/>
  <c r="X67" i="4"/>
  <c r="W67" i="4"/>
  <c r="V67" i="4"/>
  <c r="U67" i="4"/>
  <c r="T67" i="4"/>
  <c r="S67" i="4"/>
  <c r="Q67" i="4"/>
  <c r="P67" i="4"/>
  <c r="V66" i="4"/>
  <c r="AB66" i="4"/>
  <c r="AA66" i="4"/>
  <c r="Z66" i="4"/>
  <c r="Y66" i="4"/>
  <c r="X66" i="4"/>
  <c r="W66" i="4"/>
  <c r="U66" i="4"/>
  <c r="T66" i="4"/>
  <c r="S66" i="4"/>
  <c r="R66" i="4"/>
  <c r="Q66" i="4"/>
  <c r="P66" i="4"/>
  <c r="Z65" i="4"/>
  <c r="R65" i="4"/>
  <c r="AB65" i="4"/>
  <c r="AA65" i="4"/>
  <c r="Y65" i="4"/>
  <c r="X65" i="4"/>
  <c r="W65" i="4"/>
  <c r="V65" i="4"/>
  <c r="U65" i="4"/>
  <c r="T65" i="4"/>
  <c r="S65" i="4"/>
  <c r="Q65" i="4"/>
  <c r="P65" i="4"/>
  <c r="V64" i="4"/>
  <c r="P64" i="4"/>
  <c r="AB64" i="4"/>
  <c r="AA64" i="4"/>
  <c r="Z64" i="4"/>
  <c r="Y64" i="4"/>
  <c r="X64" i="4"/>
  <c r="W64" i="4"/>
  <c r="U64" i="4"/>
  <c r="T64" i="4"/>
  <c r="S64" i="4"/>
  <c r="R64" i="4"/>
  <c r="Q64" i="4"/>
  <c r="AA63" i="4"/>
  <c r="Y63" i="4"/>
  <c r="S63" i="4"/>
  <c r="Q63" i="4"/>
  <c r="P63" i="4"/>
  <c r="AB63" i="4"/>
  <c r="Z63" i="4"/>
  <c r="X63" i="4"/>
  <c r="W63" i="4"/>
  <c r="V63" i="4"/>
  <c r="U63" i="4"/>
  <c r="T63" i="4"/>
  <c r="R63" i="4"/>
  <c r="AB62" i="4"/>
  <c r="AA62" i="4"/>
  <c r="T62" i="4"/>
  <c r="S62" i="4"/>
  <c r="P62" i="4"/>
  <c r="Z62" i="4"/>
  <c r="Y62" i="4"/>
  <c r="X62" i="4"/>
  <c r="W62" i="4"/>
  <c r="V62" i="4"/>
  <c r="U62" i="4"/>
  <c r="R62" i="4"/>
  <c r="Q62" i="4"/>
  <c r="X61" i="4"/>
  <c r="V61" i="4"/>
  <c r="U61" i="4"/>
  <c r="AB61" i="4"/>
  <c r="AA61" i="4"/>
  <c r="Z61" i="4"/>
  <c r="Y61" i="4"/>
  <c r="W61" i="4"/>
  <c r="T61" i="4"/>
  <c r="S61" i="4"/>
  <c r="R61" i="4"/>
  <c r="Q61" i="4"/>
  <c r="AD57" i="2"/>
  <c r="AC57" i="2"/>
  <c r="AB57" i="2"/>
  <c r="AA57" i="2"/>
  <c r="Z57" i="2"/>
  <c r="X57" i="2"/>
  <c r="W57" i="2"/>
  <c r="V57" i="2"/>
  <c r="U57" i="2"/>
  <c r="T57" i="2"/>
  <c r="S57" i="2"/>
  <c r="R57" i="2"/>
  <c r="Q57" i="2"/>
  <c r="P57" i="2"/>
  <c r="AD56" i="2"/>
  <c r="AC56" i="2"/>
  <c r="AB56" i="2"/>
  <c r="AA56" i="2"/>
  <c r="Z56" i="2"/>
  <c r="Y56" i="2"/>
  <c r="W56" i="2"/>
  <c r="V56" i="2"/>
  <c r="U56" i="2"/>
  <c r="T56" i="2"/>
  <c r="S56" i="2"/>
  <c r="R56" i="2"/>
  <c r="Q56" i="2"/>
  <c r="P56" i="2"/>
  <c r="AD55" i="2"/>
  <c r="AC55" i="2"/>
  <c r="AB55" i="2"/>
  <c r="AA55" i="2"/>
  <c r="Z55" i="2"/>
  <c r="Y55" i="2"/>
  <c r="X55" i="2"/>
  <c r="V55" i="2"/>
  <c r="U55" i="2"/>
  <c r="T55" i="2"/>
  <c r="S55" i="2"/>
  <c r="R55" i="2"/>
  <c r="Q55" i="2"/>
  <c r="P55" i="2"/>
  <c r="AD54" i="2"/>
  <c r="AC54" i="2"/>
  <c r="AB54" i="2"/>
  <c r="AA54" i="2"/>
  <c r="Z54" i="2"/>
  <c r="Y54" i="2"/>
  <c r="X54" i="2"/>
  <c r="W54" i="2"/>
  <c r="U54" i="2"/>
  <c r="T54" i="2"/>
  <c r="S54" i="2"/>
  <c r="R54" i="2"/>
  <c r="Q54" i="2"/>
  <c r="P54" i="2"/>
  <c r="AD53" i="2"/>
  <c r="AC53" i="2"/>
  <c r="AB53" i="2"/>
  <c r="AA53" i="2"/>
  <c r="Z53" i="2"/>
  <c r="Y53" i="2"/>
  <c r="X53" i="2"/>
  <c r="W53" i="2"/>
  <c r="V53" i="2"/>
  <c r="T53" i="2"/>
  <c r="S53" i="2"/>
  <c r="R53" i="2"/>
  <c r="Q53" i="2"/>
  <c r="P53" i="2"/>
  <c r="AD52" i="2"/>
  <c r="AC52" i="2"/>
  <c r="AB52" i="2"/>
  <c r="AA52" i="2"/>
  <c r="Z52" i="2"/>
  <c r="Y52" i="2"/>
  <c r="X52" i="2"/>
  <c r="W52" i="2"/>
  <c r="V52" i="2"/>
  <c r="U52" i="2"/>
  <c r="S52" i="2"/>
  <c r="R52" i="2"/>
  <c r="Q52" i="2"/>
  <c r="P52" i="2"/>
  <c r="AD51" i="2"/>
  <c r="AC51" i="2"/>
  <c r="AB51" i="2"/>
  <c r="AA51" i="2"/>
  <c r="Z51" i="2"/>
  <c r="Y51" i="2"/>
  <c r="X51" i="2"/>
  <c r="W51" i="2"/>
  <c r="V51" i="2"/>
  <c r="U51" i="2"/>
  <c r="T51" i="2"/>
  <c r="R51" i="2"/>
  <c r="Q51" i="2"/>
  <c r="P51" i="2"/>
  <c r="AD50" i="2"/>
  <c r="AC50" i="2"/>
  <c r="AB50" i="2"/>
  <c r="AA50" i="2"/>
  <c r="Z50" i="2"/>
  <c r="Y50" i="2"/>
  <c r="X50" i="2"/>
  <c r="W50" i="2"/>
  <c r="V50" i="2"/>
  <c r="U50" i="2"/>
  <c r="T50" i="2"/>
  <c r="S50" i="2"/>
  <c r="Q50" i="2"/>
  <c r="P50" i="2"/>
  <c r="AC49" i="2"/>
  <c r="AB49" i="2"/>
  <c r="AA49" i="2"/>
  <c r="Z49" i="2"/>
  <c r="J49" i="2"/>
  <c r="Y49" i="2" s="1"/>
  <c r="I49" i="2"/>
  <c r="X49" i="2" s="1"/>
  <c r="H49" i="2"/>
  <c r="W49" i="2" s="1"/>
  <c r="G49" i="2"/>
  <c r="V49" i="2" s="1"/>
  <c r="F49" i="2"/>
  <c r="U49" i="2" s="1"/>
  <c r="E49" i="2"/>
  <c r="T49" i="2" s="1"/>
  <c r="D49" i="2"/>
  <c r="S49" i="2" s="1"/>
  <c r="C49" i="2"/>
  <c r="R49" i="2" s="1"/>
  <c r="AC72" i="4" l="1"/>
  <c r="AC66" i="4"/>
  <c r="AC69" i="4"/>
  <c r="AC63" i="4"/>
  <c r="AC71" i="4"/>
  <c r="AC68" i="4"/>
  <c r="AC62" i="4"/>
  <c r="AC65" i="4"/>
  <c r="AC70" i="4"/>
  <c r="AC64" i="4"/>
  <c r="AC67" i="4"/>
  <c r="N68" i="1"/>
  <c r="L68" i="1"/>
  <c r="J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S66" i="1"/>
  <c r="S65" i="1"/>
  <c r="S64" i="1"/>
  <c r="S63" i="1"/>
  <c r="S62" i="1"/>
  <c r="S61" i="1"/>
  <c r="S60" i="1"/>
  <c r="S59" i="1"/>
  <c r="O56" i="4"/>
  <c r="R56" i="4" s="1"/>
  <c r="AB56" i="4"/>
  <c r="AA56" i="4"/>
  <c r="P56" i="4"/>
  <c r="AA55" i="4"/>
  <c r="AB55" i="4"/>
  <c r="P55" i="4"/>
  <c r="O54" i="4"/>
  <c r="Q54" i="4" s="1"/>
  <c r="AB54" i="4"/>
  <c r="AA54" i="4"/>
  <c r="Z54" i="4"/>
  <c r="P54" i="4"/>
  <c r="AA53" i="4"/>
  <c r="AB53" i="4"/>
  <c r="P53" i="4"/>
  <c r="O52" i="4"/>
  <c r="Y52" i="4" s="1"/>
  <c r="AB52" i="4"/>
  <c r="AA52" i="4"/>
  <c r="P52" i="4"/>
  <c r="AA51" i="4"/>
  <c r="AB51" i="4"/>
  <c r="P51" i="4"/>
  <c r="O50" i="4"/>
  <c r="Y50" i="4" s="1"/>
  <c r="AB50" i="4"/>
  <c r="AA50" i="4"/>
  <c r="P50" i="4"/>
  <c r="AA49" i="4"/>
  <c r="AB49" i="4"/>
  <c r="P49" i="4"/>
  <c r="P48" i="4"/>
  <c r="O48" i="4"/>
  <c r="Q48" i="4" s="1"/>
  <c r="AB48" i="4"/>
  <c r="AB47" i="4"/>
  <c r="AA47" i="4"/>
  <c r="P47" i="4"/>
  <c r="O47" i="4"/>
  <c r="T47" i="4" s="1"/>
  <c r="AB46" i="4"/>
  <c r="P46" i="4"/>
  <c r="O46" i="4"/>
  <c r="AA46" i="4" s="1"/>
  <c r="Y45" i="4"/>
  <c r="X45" i="4"/>
  <c r="W45" i="4"/>
  <c r="V45" i="4"/>
  <c r="Q45" i="4"/>
  <c r="AB45" i="4"/>
  <c r="AA45" i="4"/>
  <c r="Z45" i="4"/>
  <c r="U45" i="4"/>
  <c r="T45" i="4"/>
  <c r="S45" i="4"/>
  <c r="R45" i="4"/>
  <c r="V16" i="3"/>
  <c r="S16" i="3"/>
  <c r="R16" i="3"/>
  <c r="O16" i="3"/>
  <c r="AD45" i="2"/>
  <c r="AC45" i="2"/>
  <c r="AB45" i="2"/>
  <c r="Z45" i="2"/>
  <c r="Y45" i="2"/>
  <c r="X45" i="2"/>
  <c r="W45" i="2"/>
  <c r="V45" i="2"/>
  <c r="U45" i="2"/>
  <c r="T45" i="2"/>
  <c r="S45" i="2"/>
  <c r="R45" i="2"/>
  <c r="Q45" i="2"/>
  <c r="P45" i="2"/>
  <c r="AD44" i="2"/>
  <c r="AC44" i="2"/>
  <c r="AB44" i="2"/>
  <c r="AA44" i="2"/>
  <c r="Y44" i="2"/>
  <c r="X44" i="2"/>
  <c r="W44" i="2"/>
  <c r="V44" i="2"/>
  <c r="U44" i="2"/>
  <c r="T44" i="2"/>
  <c r="S44" i="2"/>
  <c r="R44" i="2"/>
  <c r="Q44" i="2"/>
  <c r="P44" i="2"/>
  <c r="AD43" i="2"/>
  <c r="AC43" i="2"/>
  <c r="AB43" i="2"/>
  <c r="AA43" i="2"/>
  <c r="Z43" i="2"/>
  <c r="X43" i="2"/>
  <c r="W43" i="2"/>
  <c r="V43" i="2"/>
  <c r="U43" i="2"/>
  <c r="T43" i="2"/>
  <c r="S43" i="2"/>
  <c r="R43" i="2"/>
  <c r="Q43" i="2"/>
  <c r="P43" i="2"/>
  <c r="AD42" i="2"/>
  <c r="AC42" i="2"/>
  <c r="AB42" i="2"/>
  <c r="AA42" i="2"/>
  <c r="Z42" i="2"/>
  <c r="Y42" i="2"/>
  <c r="W42" i="2"/>
  <c r="V42" i="2"/>
  <c r="U42" i="2"/>
  <c r="T42" i="2"/>
  <c r="S42" i="2"/>
  <c r="R42" i="2"/>
  <c r="Q42" i="2"/>
  <c r="P42" i="2"/>
  <c r="AD41" i="2"/>
  <c r="AC41" i="2"/>
  <c r="AB41" i="2"/>
  <c r="AA41" i="2"/>
  <c r="Z41" i="2"/>
  <c r="Y41" i="2"/>
  <c r="X41" i="2"/>
  <c r="V41" i="2"/>
  <c r="U41" i="2"/>
  <c r="T41" i="2"/>
  <c r="S41" i="2"/>
  <c r="R41" i="2"/>
  <c r="Q41" i="2"/>
  <c r="P41" i="2"/>
  <c r="AD40" i="2"/>
  <c r="AC40" i="2"/>
  <c r="AB40" i="2"/>
  <c r="AA40" i="2"/>
  <c r="Z40" i="2"/>
  <c r="Y40" i="2"/>
  <c r="X40" i="2"/>
  <c r="W40" i="2"/>
  <c r="U40" i="2"/>
  <c r="T40" i="2"/>
  <c r="S40" i="2"/>
  <c r="R40" i="2"/>
  <c r="Q40" i="2"/>
  <c r="P40" i="2"/>
  <c r="AD39" i="2"/>
  <c r="AC39" i="2"/>
  <c r="AB39" i="2"/>
  <c r="AA39" i="2"/>
  <c r="Z39" i="2"/>
  <c r="Y39" i="2"/>
  <c r="X39" i="2"/>
  <c r="W39" i="2"/>
  <c r="V39" i="2"/>
  <c r="T39" i="2"/>
  <c r="S39" i="2"/>
  <c r="R39" i="2"/>
  <c r="Q39" i="2"/>
  <c r="P39" i="2"/>
  <c r="AD38" i="2"/>
  <c r="AC38" i="2"/>
  <c r="AB38" i="2"/>
  <c r="AA38" i="2"/>
  <c r="Z38" i="2"/>
  <c r="Y38" i="2"/>
  <c r="X38" i="2"/>
  <c r="W38" i="2"/>
  <c r="V38" i="2"/>
  <c r="U38" i="2"/>
  <c r="S38" i="2"/>
  <c r="R38" i="2"/>
  <c r="Q38" i="2"/>
  <c r="P38" i="2"/>
  <c r="AD37" i="2"/>
  <c r="AC37" i="2"/>
  <c r="AB37" i="2"/>
  <c r="AA37" i="2"/>
  <c r="Z37" i="2"/>
  <c r="Y37" i="2"/>
  <c r="X37" i="2"/>
  <c r="W37" i="2"/>
  <c r="V37" i="2"/>
  <c r="U37" i="2"/>
  <c r="T37" i="2"/>
  <c r="R37" i="2"/>
  <c r="Q37" i="2"/>
  <c r="P37" i="2"/>
  <c r="AD36" i="2"/>
  <c r="AC36" i="2"/>
  <c r="AB36" i="2"/>
  <c r="AA36" i="2"/>
  <c r="Z36" i="2"/>
  <c r="Y36" i="2"/>
  <c r="X36" i="2"/>
  <c r="W36" i="2"/>
  <c r="V36" i="2"/>
  <c r="U36" i="2"/>
  <c r="T36" i="2"/>
  <c r="S36" i="2"/>
  <c r="Q36" i="2"/>
  <c r="P36" i="2"/>
  <c r="AC35" i="2"/>
  <c r="AB35" i="2"/>
  <c r="L35" i="2"/>
  <c r="AA35" i="2" s="1"/>
  <c r="K35" i="2"/>
  <c r="Z35" i="2" s="1"/>
  <c r="J35" i="2"/>
  <c r="Y35" i="2" s="1"/>
  <c r="I35" i="2"/>
  <c r="X35" i="2" s="1"/>
  <c r="H35" i="2"/>
  <c r="W35" i="2" s="1"/>
  <c r="G35" i="2"/>
  <c r="V35" i="2" s="1"/>
  <c r="F35" i="2"/>
  <c r="U35" i="2" s="1"/>
  <c r="E35" i="2"/>
  <c r="T35" i="2" s="1"/>
  <c r="D35" i="2"/>
  <c r="S35" i="2" s="1"/>
  <c r="C35" i="2"/>
  <c r="R35" i="2" s="1"/>
  <c r="S52" i="4" l="1"/>
  <c r="X48" i="4"/>
  <c r="Z52" i="4"/>
  <c r="R54" i="4"/>
  <c r="Y54" i="4"/>
  <c r="T46" i="4"/>
  <c r="S54" i="4"/>
  <c r="T54" i="4"/>
  <c r="X54" i="4"/>
  <c r="R46" i="4"/>
  <c r="Y46" i="4"/>
  <c r="R52" i="4"/>
  <c r="AA48" i="4"/>
  <c r="Q46" i="4"/>
  <c r="T52" i="4"/>
  <c r="S46" i="4"/>
  <c r="R48" i="4"/>
  <c r="S48" i="4"/>
  <c r="V52" i="4"/>
  <c r="U54" i="4"/>
  <c r="R50" i="4"/>
  <c r="V50" i="4"/>
  <c r="U52" i="4"/>
  <c r="S50" i="4"/>
  <c r="X52" i="4"/>
  <c r="V46" i="4"/>
  <c r="W47" i="4"/>
  <c r="T48" i="4"/>
  <c r="V48" i="4"/>
  <c r="T50" i="4"/>
  <c r="X46" i="4"/>
  <c r="X47" i="4"/>
  <c r="U48" i="4"/>
  <c r="Y48" i="4"/>
  <c r="Z50" i="4"/>
  <c r="V54" i="4"/>
  <c r="Q50" i="4"/>
  <c r="Z47" i="4"/>
  <c r="Z48" i="4"/>
  <c r="W54" i="4"/>
  <c r="V47" i="4"/>
  <c r="Y47" i="4"/>
  <c r="W48" i="4"/>
  <c r="U46" i="4"/>
  <c r="U50" i="4"/>
  <c r="W50" i="4"/>
  <c r="T56" i="4"/>
  <c r="V56" i="4"/>
  <c r="S56" i="4"/>
  <c r="W46" i="4"/>
  <c r="Q47" i="4"/>
  <c r="X50" i="4"/>
  <c r="Q52" i="4"/>
  <c r="U56" i="4"/>
  <c r="W56" i="4"/>
  <c r="R47" i="4"/>
  <c r="X56" i="4"/>
  <c r="Y56" i="4"/>
  <c r="Q56" i="4"/>
  <c r="Z46" i="4"/>
  <c r="S47" i="4"/>
  <c r="W52" i="4"/>
  <c r="Z56" i="4"/>
  <c r="U47" i="4"/>
  <c r="O49" i="4"/>
  <c r="O51" i="4"/>
  <c r="O53" i="4"/>
  <c r="O55" i="4"/>
  <c r="T16" i="3"/>
  <c r="N54" i="1"/>
  <c r="L54" i="1"/>
  <c r="J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S52" i="1"/>
  <c r="S51" i="1"/>
  <c r="S50" i="1"/>
  <c r="S49" i="1"/>
  <c r="S48" i="1"/>
  <c r="S47" i="1"/>
  <c r="S46" i="1"/>
  <c r="S45" i="1"/>
  <c r="S44" i="1"/>
  <c r="S43" i="1"/>
  <c r="S42" i="1"/>
  <c r="AB40" i="4"/>
  <c r="AA40" i="4"/>
  <c r="Z40" i="4"/>
  <c r="P40" i="4"/>
  <c r="Z39" i="4"/>
  <c r="AB39" i="4"/>
  <c r="AA39" i="4"/>
  <c r="P39" i="4"/>
  <c r="AB38" i="4"/>
  <c r="AA38" i="4"/>
  <c r="Z38" i="4"/>
  <c r="P38" i="4"/>
  <c r="Z37" i="4"/>
  <c r="AB37" i="4"/>
  <c r="AA37" i="4"/>
  <c r="P37" i="4"/>
  <c r="AB36" i="4"/>
  <c r="AA36" i="4"/>
  <c r="Z36" i="4"/>
  <c r="P36" i="4"/>
  <c r="Z35" i="4"/>
  <c r="AB35" i="4"/>
  <c r="AA35" i="4"/>
  <c r="P35" i="4"/>
  <c r="P34" i="4"/>
  <c r="AB34" i="4"/>
  <c r="AA34" i="4"/>
  <c r="Z34" i="4"/>
  <c r="AA33" i="4"/>
  <c r="P33" i="4"/>
  <c r="AB33" i="4"/>
  <c r="Z33" i="4"/>
  <c r="O33" i="4"/>
  <c r="X33" i="4" s="1"/>
  <c r="AB32" i="4"/>
  <c r="AA32" i="4"/>
  <c r="P32" i="4"/>
  <c r="Z32" i="4"/>
  <c r="X31" i="4"/>
  <c r="V31" i="4"/>
  <c r="U31" i="4"/>
  <c r="AB31" i="4"/>
  <c r="AA31" i="4"/>
  <c r="Z31" i="4"/>
  <c r="Y31" i="4"/>
  <c r="W31" i="4"/>
  <c r="T31" i="4"/>
  <c r="S31" i="4"/>
  <c r="R31" i="4"/>
  <c r="Q31" i="4"/>
  <c r="AD31" i="2"/>
  <c r="AC31" i="2"/>
  <c r="AB31" i="2"/>
  <c r="AA31" i="2"/>
  <c r="Y31" i="2"/>
  <c r="X31" i="2"/>
  <c r="W31" i="2"/>
  <c r="V31" i="2"/>
  <c r="U31" i="2"/>
  <c r="T31" i="2"/>
  <c r="S31" i="2"/>
  <c r="R31" i="2"/>
  <c r="Q31" i="2"/>
  <c r="P31" i="2"/>
  <c r="AD30" i="2"/>
  <c r="AC30" i="2"/>
  <c r="AB30" i="2"/>
  <c r="AA30" i="2"/>
  <c r="Z30" i="2"/>
  <c r="X30" i="2"/>
  <c r="W30" i="2"/>
  <c r="V30" i="2"/>
  <c r="U30" i="2"/>
  <c r="T30" i="2"/>
  <c r="S30" i="2"/>
  <c r="R30" i="2"/>
  <c r="Q30" i="2"/>
  <c r="P30" i="2"/>
  <c r="AD29" i="2"/>
  <c r="AC29" i="2"/>
  <c r="AB29" i="2"/>
  <c r="AA29" i="2"/>
  <c r="Z29" i="2"/>
  <c r="Y29" i="2"/>
  <c r="W29" i="2"/>
  <c r="V29" i="2"/>
  <c r="U29" i="2"/>
  <c r="T29" i="2"/>
  <c r="S29" i="2"/>
  <c r="R29" i="2"/>
  <c r="Q29" i="2"/>
  <c r="P29" i="2"/>
  <c r="AD28" i="2"/>
  <c r="AC28" i="2"/>
  <c r="AB28" i="2"/>
  <c r="AA28" i="2"/>
  <c r="Z28" i="2"/>
  <c r="Y28" i="2"/>
  <c r="X28" i="2"/>
  <c r="V28" i="2"/>
  <c r="U28" i="2"/>
  <c r="T28" i="2"/>
  <c r="S28" i="2"/>
  <c r="R28" i="2"/>
  <c r="Q28" i="2"/>
  <c r="P28" i="2"/>
  <c r="AD27" i="2"/>
  <c r="AC27" i="2"/>
  <c r="AB27" i="2"/>
  <c r="AA27" i="2"/>
  <c r="Z27" i="2"/>
  <c r="Y27" i="2"/>
  <c r="X27" i="2"/>
  <c r="W27" i="2"/>
  <c r="U27" i="2"/>
  <c r="T27" i="2"/>
  <c r="S27" i="2"/>
  <c r="R27" i="2"/>
  <c r="Q27" i="2"/>
  <c r="P27" i="2"/>
  <c r="AD26" i="2"/>
  <c r="AC26" i="2"/>
  <c r="AB26" i="2"/>
  <c r="AA26" i="2"/>
  <c r="Z26" i="2"/>
  <c r="Y26" i="2"/>
  <c r="X26" i="2"/>
  <c r="W26" i="2"/>
  <c r="V26" i="2"/>
  <c r="T26" i="2"/>
  <c r="S26" i="2"/>
  <c r="R26" i="2"/>
  <c r="Q26" i="2"/>
  <c r="P26" i="2"/>
  <c r="AD25" i="2"/>
  <c r="AC25" i="2"/>
  <c r="AB25" i="2"/>
  <c r="AA25" i="2"/>
  <c r="Z25" i="2"/>
  <c r="Y25" i="2"/>
  <c r="X25" i="2"/>
  <c r="W25" i="2"/>
  <c r="V25" i="2"/>
  <c r="U25" i="2"/>
  <c r="S25" i="2"/>
  <c r="R25" i="2"/>
  <c r="Q25" i="2"/>
  <c r="P25" i="2"/>
  <c r="AD24" i="2"/>
  <c r="AC24" i="2"/>
  <c r="AB24" i="2"/>
  <c r="AA24" i="2"/>
  <c r="Z24" i="2"/>
  <c r="Y24" i="2"/>
  <c r="X24" i="2"/>
  <c r="W24" i="2"/>
  <c r="V24" i="2"/>
  <c r="U24" i="2"/>
  <c r="T24" i="2"/>
  <c r="R24" i="2"/>
  <c r="Q24" i="2"/>
  <c r="P24" i="2"/>
  <c r="AD23" i="2"/>
  <c r="AC23" i="2"/>
  <c r="AB23" i="2"/>
  <c r="AA23" i="2"/>
  <c r="Z23" i="2"/>
  <c r="Y23" i="2"/>
  <c r="X23" i="2"/>
  <c r="W23" i="2"/>
  <c r="V23" i="2"/>
  <c r="U23" i="2"/>
  <c r="T23" i="2"/>
  <c r="S23" i="2"/>
  <c r="Q23" i="2"/>
  <c r="P23" i="2"/>
  <c r="AC22" i="2"/>
  <c r="AB22" i="2"/>
  <c r="AA22" i="2"/>
  <c r="K22" i="2"/>
  <c r="Z22" i="2" s="1"/>
  <c r="J22" i="2"/>
  <c r="Y22" i="2" s="1"/>
  <c r="I22" i="2"/>
  <c r="X22" i="2" s="1"/>
  <c r="H22" i="2"/>
  <c r="W22" i="2" s="1"/>
  <c r="G22" i="2"/>
  <c r="V22" i="2" s="1"/>
  <c r="F22" i="2"/>
  <c r="U22" i="2" s="1"/>
  <c r="E22" i="2"/>
  <c r="T22" i="2" s="1"/>
  <c r="D22" i="2"/>
  <c r="S22" i="2" s="1"/>
  <c r="C22" i="2"/>
  <c r="R22" i="2" s="1"/>
  <c r="AC54" i="4" l="1"/>
  <c r="AC48" i="4"/>
  <c r="AC50" i="4"/>
  <c r="AC46" i="4"/>
  <c r="AC56" i="4"/>
  <c r="AC52" i="4"/>
  <c r="U51" i="4"/>
  <c r="T51" i="4"/>
  <c r="S51" i="4"/>
  <c r="Q51" i="4"/>
  <c r="R51" i="4"/>
  <c r="X51" i="4"/>
  <c r="W51" i="4"/>
  <c r="Y51" i="4"/>
  <c r="Z51" i="4"/>
  <c r="V51" i="4"/>
  <c r="X49" i="4"/>
  <c r="W49" i="4"/>
  <c r="Z49" i="4"/>
  <c r="V49" i="4"/>
  <c r="R49" i="4"/>
  <c r="U49" i="4"/>
  <c r="T49" i="4"/>
  <c r="S49" i="4"/>
  <c r="Q49" i="4"/>
  <c r="Y49" i="4"/>
  <c r="W55" i="4"/>
  <c r="Z55" i="4"/>
  <c r="V55" i="4"/>
  <c r="Y55" i="4"/>
  <c r="U55" i="4"/>
  <c r="T55" i="4"/>
  <c r="S55" i="4"/>
  <c r="Q55" i="4"/>
  <c r="R55" i="4"/>
  <c r="X55" i="4"/>
  <c r="AC47" i="4"/>
  <c r="Q53" i="4"/>
  <c r="Y53" i="4"/>
  <c r="X53" i="4"/>
  <c r="S53" i="4"/>
  <c r="W53" i="4"/>
  <c r="U53" i="4"/>
  <c r="Z53" i="4"/>
  <c r="V53" i="4"/>
  <c r="R53" i="4"/>
  <c r="T53" i="4"/>
  <c r="R33" i="4"/>
  <c r="T33" i="4"/>
  <c r="Q33" i="4"/>
  <c r="U33" i="4"/>
  <c r="S33" i="4"/>
  <c r="V33" i="4"/>
  <c r="Y33" i="4"/>
  <c r="W33" i="4"/>
  <c r="O34" i="4"/>
  <c r="O36" i="4"/>
  <c r="O38" i="4"/>
  <c r="O40" i="4"/>
  <c r="O32" i="4"/>
  <c r="O35" i="4"/>
  <c r="O37" i="4"/>
  <c r="O39" i="4"/>
  <c r="N37" i="1"/>
  <c r="L37" i="1"/>
  <c r="J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S35" i="1"/>
  <c r="S34" i="1"/>
  <c r="S33" i="1"/>
  <c r="S32" i="1"/>
  <c r="S31" i="1"/>
  <c r="S30" i="1"/>
  <c r="S29" i="1"/>
  <c r="S28" i="1"/>
  <c r="S27" i="1"/>
  <c r="AA26" i="4"/>
  <c r="Y26" i="4"/>
  <c r="W26" i="4"/>
  <c r="O26" i="4"/>
  <c r="V26" i="4" s="1"/>
  <c r="AB26" i="4"/>
  <c r="Z26" i="4"/>
  <c r="X26" i="4"/>
  <c r="P26" i="4"/>
  <c r="AA25" i="4"/>
  <c r="Z25" i="4"/>
  <c r="W25" i="4"/>
  <c r="AB25" i="4"/>
  <c r="Y25" i="4"/>
  <c r="X25" i="4"/>
  <c r="P25" i="4"/>
  <c r="AA24" i="4"/>
  <c r="Y24" i="4"/>
  <c r="W24" i="4"/>
  <c r="O24" i="4"/>
  <c r="V24" i="4" s="1"/>
  <c r="AB24" i="4"/>
  <c r="Z24" i="4"/>
  <c r="X24" i="4"/>
  <c r="P24" i="4"/>
  <c r="AA23" i="4"/>
  <c r="Z23" i="4"/>
  <c r="W23" i="4"/>
  <c r="AB23" i="4"/>
  <c r="Y23" i="4"/>
  <c r="X23" i="4"/>
  <c r="P23" i="4"/>
  <c r="AA22" i="4"/>
  <c r="Y22" i="4"/>
  <c r="W22" i="4"/>
  <c r="O22" i="4"/>
  <c r="Q22" i="4" s="1"/>
  <c r="AB22" i="4"/>
  <c r="Z22" i="4"/>
  <c r="X22" i="4"/>
  <c r="P22" i="4"/>
  <c r="AA21" i="4"/>
  <c r="Z21" i="4"/>
  <c r="W21" i="4"/>
  <c r="AB21" i="4"/>
  <c r="Y21" i="4"/>
  <c r="X21" i="4"/>
  <c r="P21" i="4"/>
  <c r="AA20" i="4"/>
  <c r="Y20" i="4"/>
  <c r="W20" i="4"/>
  <c r="P20" i="4"/>
  <c r="O20" i="4"/>
  <c r="V20" i="4" s="1"/>
  <c r="AB20" i="4"/>
  <c r="Z20" i="4"/>
  <c r="X20" i="4"/>
  <c r="AB19" i="4"/>
  <c r="Z19" i="4"/>
  <c r="Y19" i="4"/>
  <c r="P19" i="4"/>
  <c r="AA19" i="4"/>
  <c r="X19" i="4"/>
  <c r="W19" i="4"/>
  <c r="O19" i="4"/>
  <c r="Q19" i="4" s="1"/>
  <c r="AB18" i="4"/>
  <c r="Y18" i="4"/>
  <c r="W18" i="4"/>
  <c r="P18" i="4"/>
  <c r="O18" i="4"/>
  <c r="Q18" i="4" s="1"/>
  <c r="AA18" i="4"/>
  <c r="Z18" i="4"/>
  <c r="X18" i="4"/>
  <c r="Y17" i="4"/>
  <c r="W17" i="4"/>
  <c r="V17" i="4"/>
  <c r="Q17" i="4"/>
  <c r="AB17" i="4"/>
  <c r="AA17" i="4"/>
  <c r="Z17" i="4"/>
  <c r="X17" i="4"/>
  <c r="U17" i="4"/>
  <c r="T17" i="4"/>
  <c r="S17" i="4"/>
  <c r="R17" i="4"/>
  <c r="V8" i="3"/>
  <c r="S8" i="3"/>
  <c r="R8" i="3"/>
  <c r="O8" i="3"/>
  <c r="T8" i="3" s="1"/>
  <c r="AD18" i="2"/>
  <c r="AC18" i="2"/>
  <c r="AB18" i="2"/>
  <c r="AA18" i="2"/>
  <c r="Z18" i="2"/>
  <c r="Y18" i="2"/>
  <c r="X18" i="2"/>
  <c r="V18" i="2"/>
  <c r="U18" i="2"/>
  <c r="T18" i="2"/>
  <c r="S18" i="2"/>
  <c r="R18" i="2"/>
  <c r="Q18" i="2"/>
  <c r="P18" i="2"/>
  <c r="AD17" i="2"/>
  <c r="AC17" i="2"/>
  <c r="AB17" i="2"/>
  <c r="AA17" i="2"/>
  <c r="Z17" i="2"/>
  <c r="Y17" i="2"/>
  <c r="X17" i="2"/>
  <c r="W17" i="2"/>
  <c r="U17" i="2"/>
  <c r="T17" i="2"/>
  <c r="S17" i="2"/>
  <c r="R17" i="2"/>
  <c r="Q17" i="2"/>
  <c r="P17" i="2"/>
  <c r="AD16" i="2"/>
  <c r="AC16" i="2"/>
  <c r="AB16" i="2"/>
  <c r="AA16" i="2"/>
  <c r="Z16" i="2"/>
  <c r="Y16" i="2"/>
  <c r="X16" i="2"/>
  <c r="W16" i="2"/>
  <c r="V16" i="2"/>
  <c r="T16" i="2"/>
  <c r="S16" i="2"/>
  <c r="R16" i="2"/>
  <c r="Q16" i="2"/>
  <c r="P16" i="2"/>
  <c r="AD15" i="2"/>
  <c r="AC15" i="2"/>
  <c r="AB15" i="2"/>
  <c r="AA15" i="2"/>
  <c r="Z15" i="2"/>
  <c r="Y15" i="2"/>
  <c r="X15" i="2"/>
  <c r="W15" i="2"/>
  <c r="V15" i="2"/>
  <c r="U15" i="2"/>
  <c r="S15" i="2"/>
  <c r="R15" i="2"/>
  <c r="Q15" i="2"/>
  <c r="P15" i="2"/>
  <c r="AD14" i="2"/>
  <c r="AC14" i="2"/>
  <c r="AB14" i="2"/>
  <c r="AA14" i="2"/>
  <c r="Z14" i="2"/>
  <c r="Y14" i="2"/>
  <c r="X14" i="2"/>
  <c r="W14" i="2"/>
  <c r="V14" i="2"/>
  <c r="U14" i="2"/>
  <c r="T14" i="2"/>
  <c r="R14" i="2"/>
  <c r="Q14" i="2"/>
  <c r="P14" i="2"/>
  <c r="AD13" i="2"/>
  <c r="AC13" i="2"/>
  <c r="AB13" i="2"/>
  <c r="AA13" i="2"/>
  <c r="Z13" i="2"/>
  <c r="Y13" i="2"/>
  <c r="X13" i="2"/>
  <c r="W13" i="2"/>
  <c r="V13" i="2"/>
  <c r="U13" i="2"/>
  <c r="T13" i="2"/>
  <c r="S13" i="2"/>
  <c r="Q13" i="2"/>
  <c r="P13" i="2"/>
  <c r="AC12" i="2"/>
  <c r="AB12" i="2"/>
  <c r="AA12" i="2"/>
  <c r="Z12" i="2"/>
  <c r="Y12" i="2"/>
  <c r="X12" i="2"/>
  <c r="H12" i="2"/>
  <c r="W12" i="2" s="1"/>
  <c r="G12" i="2"/>
  <c r="V12" i="2" s="1"/>
  <c r="F12" i="2"/>
  <c r="U12" i="2" s="1"/>
  <c r="E12" i="2"/>
  <c r="T12" i="2" s="1"/>
  <c r="D12" i="2"/>
  <c r="S12" i="2" s="1"/>
  <c r="C12" i="2"/>
  <c r="R12" i="2" s="1"/>
  <c r="T22" i="4" l="1"/>
  <c r="R22" i="4"/>
  <c r="S22" i="4"/>
  <c r="AC51" i="4"/>
  <c r="AC49" i="4"/>
  <c r="AC53" i="4"/>
  <c r="AC55" i="4"/>
  <c r="U22" i="4"/>
  <c r="T18" i="4"/>
  <c r="U24" i="4"/>
  <c r="R26" i="4"/>
  <c r="R19" i="4"/>
  <c r="T26" i="4"/>
  <c r="S18" i="4"/>
  <c r="U26" i="4"/>
  <c r="W36" i="4"/>
  <c r="U36" i="4"/>
  <c r="V36" i="4"/>
  <c r="T36" i="4"/>
  <c r="Y36" i="4"/>
  <c r="S36" i="4"/>
  <c r="R36" i="4"/>
  <c r="Q36" i="4"/>
  <c r="X36" i="4"/>
  <c r="W32" i="4"/>
  <c r="V32" i="4"/>
  <c r="U32" i="4"/>
  <c r="T32" i="4"/>
  <c r="R32" i="4"/>
  <c r="Y32" i="4"/>
  <c r="S32" i="4"/>
  <c r="Q32" i="4"/>
  <c r="X32" i="4"/>
  <c r="Q34" i="4"/>
  <c r="Y34" i="4"/>
  <c r="R34" i="4"/>
  <c r="X34" i="4"/>
  <c r="W34" i="4"/>
  <c r="V34" i="4"/>
  <c r="U34" i="4"/>
  <c r="S34" i="4"/>
  <c r="T34" i="4"/>
  <c r="R40" i="4"/>
  <c r="V40" i="4"/>
  <c r="S40" i="4"/>
  <c r="Q40" i="4"/>
  <c r="T40" i="4"/>
  <c r="Y40" i="4"/>
  <c r="X40" i="4"/>
  <c r="W40" i="4"/>
  <c r="U40" i="4"/>
  <c r="AC33" i="4"/>
  <c r="V38" i="4"/>
  <c r="T38" i="4"/>
  <c r="S38" i="4"/>
  <c r="R38" i="4"/>
  <c r="Q38" i="4"/>
  <c r="Y38" i="4"/>
  <c r="W38" i="4"/>
  <c r="U38" i="4"/>
  <c r="X38" i="4"/>
  <c r="X39" i="4"/>
  <c r="Q39" i="4"/>
  <c r="W39" i="4"/>
  <c r="V39" i="4"/>
  <c r="U39" i="4"/>
  <c r="R39" i="4"/>
  <c r="T39" i="4"/>
  <c r="S39" i="4"/>
  <c r="Y39" i="4"/>
  <c r="Q37" i="4"/>
  <c r="Y37" i="4"/>
  <c r="R37" i="4"/>
  <c r="S37" i="4"/>
  <c r="X37" i="4"/>
  <c r="W37" i="4"/>
  <c r="V37" i="4"/>
  <c r="U37" i="4"/>
  <c r="T37" i="4"/>
  <c r="R35" i="4"/>
  <c r="T35" i="4"/>
  <c r="S35" i="4"/>
  <c r="Q35" i="4"/>
  <c r="U35" i="4"/>
  <c r="Y35" i="4"/>
  <c r="V35" i="4"/>
  <c r="X35" i="4"/>
  <c r="W35" i="4"/>
  <c r="U19" i="4"/>
  <c r="T19" i="4"/>
  <c r="S19" i="4"/>
  <c r="V18" i="4"/>
  <c r="U18" i="4"/>
  <c r="V19" i="4"/>
  <c r="V22" i="4"/>
  <c r="Q24" i="4"/>
  <c r="R24" i="4"/>
  <c r="S24" i="4"/>
  <c r="R20" i="4"/>
  <c r="Q20" i="4"/>
  <c r="T24" i="4"/>
  <c r="T20" i="4"/>
  <c r="S20" i="4"/>
  <c r="Q26" i="4"/>
  <c r="U20" i="4"/>
  <c r="S26" i="4"/>
  <c r="R18" i="4"/>
  <c r="O21" i="4"/>
  <c r="O23" i="4"/>
  <c r="O25" i="4"/>
  <c r="S15" i="1"/>
  <c r="S16" i="1"/>
  <c r="S17" i="1"/>
  <c r="S18" i="1"/>
  <c r="S19" i="1"/>
  <c r="S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N22" i="1"/>
  <c r="L22" i="1"/>
  <c r="J22" i="1"/>
  <c r="AA12" i="4"/>
  <c r="Z12" i="4"/>
  <c r="AB12" i="4"/>
  <c r="Y12" i="4"/>
  <c r="X12" i="4"/>
  <c r="W12" i="4"/>
  <c r="V12" i="4"/>
  <c r="U12" i="4"/>
  <c r="P12" i="4"/>
  <c r="Y11" i="4"/>
  <c r="W11" i="4"/>
  <c r="V11" i="4"/>
  <c r="O11" i="4"/>
  <c r="S11" i="4" s="1"/>
  <c r="AB11" i="4"/>
  <c r="AA11" i="4"/>
  <c r="Z11" i="4"/>
  <c r="X11" i="4"/>
  <c r="U11" i="4"/>
  <c r="P11" i="4"/>
  <c r="AA10" i="4"/>
  <c r="Z10" i="4"/>
  <c r="AB10" i="4"/>
  <c r="Y10" i="4"/>
  <c r="X10" i="4"/>
  <c r="W10" i="4"/>
  <c r="V10" i="4"/>
  <c r="U10" i="4"/>
  <c r="P10" i="4"/>
  <c r="W9" i="4"/>
  <c r="V9" i="4"/>
  <c r="O9" i="4"/>
  <c r="T9" i="4" s="1"/>
  <c r="AB9" i="4"/>
  <c r="AA9" i="4"/>
  <c r="Z9" i="4"/>
  <c r="Y9" i="4"/>
  <c r="X9" i="4"/>
  <c r="U9" i="4"/>
  <c r="P9" i="4"/>
  <c r="AA8" i="4"/>
  <c r="Z8" i="4"/>
  <c r="AB8" i="4"/>
  <c r="Y8" i="4"/>
  <c r="X8" i="4"/>
  <c r="W8" i="4"/>
  <c r="V8" i="4"/>
  <c r="U8" i="4"/>
  <c r="P8" i="4"/>
  <c r="Y7" i="4"/>
  <c r="W7" i="4"/>
  <c r="V7" i="4"/>
  <c r="P7" i="4"/>
  <c r="O7" i="4"/>
  <c r="Q7" i="4" s="1"/>
  <c r="AB7" i="4"/>
  <c r="AA7" i="4"/>
  <c r="Z7" i="4"/>
  <c r="X7" i="4"/>
  <c r="U7" i="4"/>
  <c r="Z6" i="4"/>
  <c r="Y6" i="4"/>
  <c r="P6" i="4"/>
  <c r="AB6" i="4"/>
  <c r="AA6" i="4"/>
  <c r="X6" i="4"/>
  <c r="W6" i="4"/>
  <c r="V6" i="4"/>
  <c r="U6" i="4"/>
  <c r="O6" i="4"/>
  <c r="R6" i="4" s="1"/>
  <c r="AB5" i="4"/>
  <c r="AA5" i="4"/>
  <c r="Z5" i="4"/>
  <c r="U5" i="4"/>
  <c r="P5" i="4"/>
  <c r="Y5" i="4"/>
  <c r="X5" i="4"/>
  <c r="W5" i="4"/>
  <c r="V5" i="4"/>
  <c r="AB4" i="4"/>
  <c r="W4" i="4"/>
  <c r="V4" i="4"/>
  <c r="U4" i="4"/>
  <c r="T4" i="4"/>
  <c r="AA4" i="4"/>
  <c r="Z4" i="4"/>
  <c r="Y4" i="4"/>
  <c r="X4" i="4"/>
  <c r="S4" i="4"/>
  <c r="R4" i="4"/>
  <c r="Q4" i="4"/>
  <c r="V4" i="3"/>
  <c r="S4" i="3"/>
  <c r="R4" i="3"/>
  <c r="O4" i="3"/>
  <c r="AD8" i="2"/>
  <c r="AC8" i="2"/>
  <c r="AB8" i="2"/>
  <c r="AA8" i="2"/>
  <c r="Z8" i="2"/>
  <c r="Y8" i="2"/>
  <c r="X8" i="2"/>
  <c r="W8" i="2"/>
  <c r="V8" i="2"/>
  <c r="T8" i="2"/>
  <c r="S8" i="2"/>
  <c r="R8" i="2"/>
  <c r="Q8" i="2"/>
  <c r="P8" i="2"/>
  <c r="AD7" i="2"/>
  <c r="AC7" i="2"/>
  <c r="AB7" i="2"/>
  <c r="AA7" i="2"/>
  <c r="Z7" i="2"/>
  <c r="Y7" i="2"/>
  <c r="X7" i="2"/>
  <c r="W7" i="2"/>
  <c r="V7" i="2"/>
  <c r="U7" i="2"/>
  <c r="S7" i="2"/>
  <c r="R7" i="2"/>
  <c r="Q7" i="2"/>
  <c r="P7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AD5" i="2"/>
  <c r="AC5" i="2"/>
  <c r="AB5" i="2"/>
  <c r="AA5" i="2"/>
  <c r="Z5" i="2"/>
  <c r="Y5" i="2"/>
  <c r="X5" i="2"/>
  <c r="W5" i="2"/>
  <c r="V5" i="2"/>
  <c r="U5" i="2"/>
  <c r="T5" i="2"/>
  <c r="S5" i="2"/>
  <c r="Q5" i="2"/>
  <c r="P5" i="2"/>
  <c r="AC4" i="2"/>
  <c r="AB4" i="2"/>
  <c r="AA4" i="2"/>
  <c r="Z4" i="2"/>
  <c r="Y4" i="2"/>
  <c r="X4" i="2"/>
  <c r="W4" i="2"/>
  <c r="V4" i="2"/>
  <c r="F4" i="2"/>
  <c r="U4" i="2" s="1"/>
  <c r="E4" i="2"/>
  <c r="T4" i="2" s="1"/>
  <c r="D4" i="2"/>
  <c r="S4" i="2" s="1"/>
  <c r="C4" i="2"/>
  <c r="R4" i="2" s="1"/>
  <c r="T6" i="4" l="1"/>
  <c r="T11" i="4"/>
  <c r="R11" i="4"/>
  <c r="AC26" i="4"/>
  <c r="AC19" i="4"/>
  <c r="AC40" i="4"/>
  <c r="AC22" i="4"/>
  <c r="AC18" i="4"/>
  <c r="AC37" i="4"/>
  <c r="AC39" i="4"/>
  <c r="AC36" i="4"/>
  <c r="AC35" i="4"/>
  <c r="AC34" i="4"/>
  <c r="AC38" i="4"/>
  <c r="AC32" i="4"/>
  <c r="Q6" i="4"/>
  <c r="T23" i="4"/>
  <c r="U23" i="4"/>
  <c r="Q23" i="4"/>
  <c r="S23" i="4"/>
  <c r="R23" i="4"/>
  <c r="V23" i="4"/>
  <c r="V21" i="4"/>
  <c r="T21" i="4"/>
  <c r="U21" i="4"/>
  <c r="Q21" i="4"/>
  <c r="S21" i="4"/>
  <c r="R21" i="4"/>
  <c r="AC20" i="4"/>
  <c r="AC24" i="4"/>
  <c r="R25" i="4"/>
  <c r="V25" i="4"/>
  <c r="T25" i="4"/>
  <c r="S25" i="4"/>
  <c r="U25" i="4"/>
  <c r="Q25" i="4"/>
  <c r="T7" i="4"/>
  <c r="S6" i="4"/>
  <c r="Q11" i="4"/>
  <c r="Q9" i="4"/>
  <c r="S9" i="4"/>
  <c r="R7" i="4"/>
  <c r="S7" i="4"/>
  <c r="R9" i="4"/>
  <c r="O5" i="4"/>
  <c r="O8" i="4"/>
  <c r="O10" i="4"/>
  <c r="O12" i="4"/>
  <c r="T4" i="3"/>
  <c r="N10" i="1"/>
  <c r="L10" i="1"/>
  <c r="J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S8" i="1"/>
  <c r="S7" i="1"/>
  <c r="S6" i="1"/>
  <c r="S5" i="1"/>
  <c r="AC6" i="4" l="1"/>
  <c r="AC11" i="4"/>
  <c r="AC7" i="4"/>
  <c r="AC9" i="4"/>
  <c r="AC25" i="4"/>
  <c r="AC23" i="4"/>
  <c r="AC21" i="4"/>
  <c r="S12" i="4"/>
  <c r="T12" i="4"/>
  <c r="R12" i="4"/>
  <c r="Q12" i="4"/>
  <c r="S10" i="4"/>
  <c r="T10" i="4"/>
  <c r="R10" i="4"/>
  <c r="Q10" i="4"/>
  <c r="S8" i="4"/>
  <c r="T8" i="4"/>
  <c r="R8" i="4"/>
  <c r="Q8" i="4"/>
  <c r="R5" i="4"/>
  <c r="S5" i="4"/>
  <c r="T5" i="4"/>
  <c r="Q5" i="4"/>
  <c r="AC8" i="4" l="1"/>
  <c r="AC5" i="4"/>
  <c r="AC10" i="4"/>
  <c r="AC12" i="4"/>
  <c r="V20" i="3" l="1"/>
  <c r="S20" i="3"/>
  <c r="R20" i="3"/>
  <c r="O20" i="3"/>
  <c r="T20" i="3" l="1"/>
  <c r="V12" i="3" l="1"/>
  <c r="S12" i="3"/>
  <c r="R12" i="3"/>
  <c r="O12" i="3"/>
  <c r="T12" i="3" l="1"/>
  <c r="K32" i="3" l="1"/>
  <c r="H32" i="3"/>
  <c r="G32" i="3"/>
  <c r="D32" i="3"/>
  <c r="I32" i="3" l="1"/>
  <c r="K28" i="3" l="1"/>
  <c r="H28" i="3"/>
  <c r="G28" i="3"/>
  <c r="D28" i="3"/>
  <c r="I28" i="3" l="1"/>
  <c r="K24" i="3"/>
  <c r="H24" i="3"/>
  <c r="G24" i="3"/>
  <c r="D24" i="3"/>
  <c r="I24" i="3" s="1"/>
  <c r="K20" i="3" l="1"/>
  <c r="H20" i="3"/>
  <c r="G20" i="3"/>
  <c r="D20" i="3"/>
  <c r="I20" i="3" l="1"/>
  <c r="K16" i="3"/>
  <c r="H16" i="3"/>
  <c r="G16" i="3"/>
  <c r="D16" i="3"/>
  <c r="I16" i="3" s="1"/>
  <c r="K12" i="3" l="1"/>
  <c r="H12" i="3"/>
  <c r="G12" i="3"/>
  <c r="D12" i="3"/>
  <c r="I12" i="3" l="1"/>
  <c r="K8" i="3"/>
  <c r="H8" i="3"/>
  <c r="G8" i="3"/>
  <c r="D8" i="3"/>
  <c r="I8" i="3" s="1"/>
  <c r="H4" i="3" l="1"/>
  <c r="K4" i="3" l="1"/>
  <c r="G4" i="3"/>
  <c r="D4" i="3"/>
  <c r="I4" i="3" l="1"/>
</calcChain>
</file>

<file path=xl/sharedStrings.xml><?xml version="1.0" encoding="utf-8"?>
<sst xmlns="http://schemas.openxmlformats.org/spreadsheetml/2006/main" count="1106" uniqueCount="233">
  <si>
    <t>Party</t>
  </si>
  <si>
    <t>Candidate</t>
  </si>
  <si>
    <t>1st Prefs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</si>
  <si>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</si>
  <si>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</si>
  <si>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</si>
  <si>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</si>
  <si>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</si>
  <si>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</si>
  <si>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</si>
  <si>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</si>
  <si>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</si>
  <si>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</si>
  <si>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</si>
  <si>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</si>
  <si>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</si>
  <si>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</si>
  <si>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SNP</t>
  </si>
  <si>
    <t>Labour</t>
  </si>
  <si>
    <t>Conservative</t>
  </si>
  <si>
    <t>Independent</t>
  </si>
  <si>
    <t>Lib Dem</t>
  </si>
  <si>
    <t>Green</t>
  </si>
  <si>
    <t>Didn't Transfer</t>
  </si>
  <si>
    <t>Stage Selector</t>
  </si>
  <si>
    <t>Quota</t>
  </si>
  <si>
    <t>Valid</t>
  </si>
  <si>
    <t>Spoiled</t>
  </si>
  <si>
    <t>Turnout</t>
  </si>
  <si>
    <t>Valid %</t>
  </si>
  <si>
    <t>Spoiled %</t>
  </si>
  <si>
    <t>Total Electorate</t>
  </si>
  <si>
    <t>Only Pref</t>
  </si>
  <si>
    <t>2nd Pref Per Party (Votes)</t>
  </si>
  <si>
    <t>2nd Pref Per Party (Proportion)</t>
  </si>
  <si>
    <t>Votes</t>
  </si>
  <si>
    <t>Share</t>
  </si>
  <si>
    <t>Lead</t>
  </si>
  <si>
    <t>Second</t>
  </si>
  <si>
    <t>Total</t>
  </si>
  <si>
    <t>Margin #</t>
  </si>
  <si>
    <t>Margin %</t>
  </si>
  <si>
    <t>Polling District with Postal Allocation (Votes)</t>
  </si>
  <si>
    <t>Polling District with Postal Allocation (Votes %)</t>
  </si>
  <si>
    <t>District</t>
  </si>
  <si>
    <t>Whole Ward</t>
  </si>
  <si>
    <t>In Person Total</t>
  </si>
  <si>
    <t>Postal Total</t>
  </si>
  <si>
    <t>Note that due to how estimated postal allocations are made to districts, total votes per party for the ward may be 1 or 2 votes different to their actual total. This should not have a meaningful impact on the data.</t>
  </si>
  <si>
    <t>Electorate Data</t>
  </si>
  <si>
    <t>Transfers</t>
  </si>
  <si>
    <t>Alba</t>
  </si>
  <si>
    <t>Independent (DC)</t>
  </si>
  <si>
    <t>John Armour</t>
  </si>
  <si>
    <t>Rory Colville</t>
  </si>
  <si>
    <t>Donald Kelly</t>
  </si>
  <si>
    <t>Tommy MacPherson</t>
  </si>
  <si>
    <t>South Kintyre (Ward 1)</t>
  </si>
  <si>
    <t>AA01</t>
  </si>
  <si>
    <t>AA02 &amp; AA04</t>
  </si>
  <si>
    <t>AA03</t>
  </si>
  <si>
    <t>AA05</t>
  </si>
  <si>
    <t>AA06 &amp; AA07</t>
  </si>
  <si>
    <t>Robin Currie</t>
  </si>
  <si>
    <t>Jane Kelly</t>
  </si>
  <si>
    <t>John McAlpine</t>
  </si>
  <si>
    <t>Dougie McFadzean</t>
  </si>
  <si>
    <t>Alec McNeilly</t>
  </si>
  <si>
    <t>Alastair Redman</t>
  </si>
  <si>
    <t>Kintyre and the Islands (Ward 2)</t>
  </si>
  <si>
    <t>Independent (JM)</t>
  </si>
  <si>
    <t>Independent (AR)</t>
  </si>
  <si>
    <t>AA08 &amp; AA18</t>
  </si>
  <si>
    <t>AA09, AA16 &amp; AA17</t>
  </si>
  <si>
    <t>AA10</t>
  </si>
  <si>
    <t>AA11, AA14 &amp; AA15</t>
  </si>
  <si>
    <t>AA12, AA13 &amp; AA21</t>
  </si>
  <si>
    <t>AA19 &amp; AA20</t>
  </si>
  <si>
    <t>Douglas Philand</t>
  </si>
  <si>
    <t>Jan Brown</t>
  </si>
  <si>
    <t>Garret Corner</t>
  </si>
  <si>
    <t>Lesley Burt</t>
  </si>
  <si>
    <t>Donnie MacMillan</t>
  </si>
  <si>
    <t>Andy Cameron</t>
  </si>
  <si>
    <t>David Barton</t>
  </si>
  <si>
    <t>ISP</t>
  </si>
  <si>
    <t>Ross Weir</t>
  </si>
  <si>
    <t>Abisola Adepetun</t>
  </si>
  <si>
    <t>Mid Argyll (Ward 3)</t>
  </si>
  <si>
    <t>Independence for Scotland</t>
  </si>
  <si>
    <t>Independent (DP)</t>
  </si>
  <si>
    <t>Independent (DM)</t>
  </si>
  <si>
    <t>Independent (AC)</t>
  </si>
  <si>
    <t>Independent (AA)</t>
  </si>
  <si>
    <t>AA23</t>
  </si>
  <si>
    <t>AA24, AA25 &amp; AA33</t>
  </si>
  <si>
    <t>AA26, AA28 &amp; AA29</t>
  </si>
  <si>
    <t>AA27</t>
  </si>
  <si>
    <t>AA30, AA31 &amp; AA32</t>
  </si>
  <si>
    <t>AA34</t>
  </si>
  <si>
    <t>Jim Lynch</t>
  </si>
  <si>
    <t>Willie Hume</t>
  </si>
  <si>
    <t>Amanda Hampsey</t>
  </si>
  <si>
    <t>Phyl Meyer</t>
  </si>
  <si>
    <t>Andrew Kain</t>
  </si>
  <si>
    <t>Colin Kennedy</t>
  </si>
  <si>
    <t>Donnie Campbell</t>
  </si>
  <si>
    <t>Henry Boswell</t>
  </si>
  <si>
    <t>Jamie McGrigor</t>
  </si>
  <si>
    <t>Gopi Ageer</t>
  </si>
  <si>
    <t>John Watson</t>
  </si>
  <si>
    <t>Oban South and the Isles (Ward 4)</t>
  </si>
  <si>
    <t>Independent (AK)</t>
  </si>
  <si>
    <t>Independent (CK)</t>
  </si>
  <si>
    <t>Independent (JW)</t>
  </si>
  <si>
    <t>AA36 &amp; AA51</t>
  </si>
  <si>
    <t>AA37 &amp; AA50</t>
  </si>
  <si>
    <t>AA38</t>
  </si>
  <si>
    <t>AA39</t>
  </si>
  <si>
    <t>AA42</t>
  </si>
  <si>
    <t>AA43, AA46, AA47 &amp; AA48</t>
  </si>
  <si>
    <t>AA44, AA45 &amp; AA49</t>
  </si>
  <si>
    <t>AA52 &amp; AA53</t>
  </si>
  <si>
    <t>Julie McKenzie</t>
  </si>
  <si>
    <t>Andrew Vennard</t>
  </si>
  <si>
    <t>Kieron Green</t>
  </si>
  <si>
    <t>Linda Battison</t>
  </si>
  <si>
    <t>Luna Martin</t>
  </si>
  <si>
    <t>Veronica Davis</t>
  </si>
  <si>
    <t>Kyle Campbell-Renton</t>
  </si>
  <si>
    <t>Angus Files</t>
  </si>
  <si>
    <t>Oban North and Lorn (Ward 5)</t>
  </si>
  <si>
    <t>Independent (KG)</t>
  </si>
  <si>
    <t>Independent (LB)</t>
  </si>
  <si>
    <t>Independent (KCR)</t>
  </si>
  <si>
    <t>AA55 &amp; AN65</t>
  </si>
  <si>
    <t>AA56 &amp; AA67</t>
  </si>
  <si>
    <t>AA57 &amp; AA58</t>
  </si>
  <si>
    <t>AA59, AA62 &amp; AA63</t>
  </si>
  <si>
    <t>AA60, AA61, AA69 and AA72</t>
  </si>
  <si>
    <t>AA64 &amp; AA71</t>
  </si>
  <si>
    <t>AA66, AA68 &amp; AA70</t>
  </si>
  <si>
    <t>AA73 &amp; AA74</t>
  </si>
  <si>
    <t>Gordon Blair</t>
  </si>
  <si>
    <t>Yvonne McNeilly</t>
  </si>
  <si>
    <t>William Sinclair</t>
  </si>
  <si>
    <t>Lachie  MacQuarie</t>
  </si>
  <si>
    <t>Mark Feinmann</t>
  </si>
  <si>
    <t>Kenneth Whyte</t>
  </si>
  <si>
    <t>Fiona Nelson</t>
  </si>
  <si>
    <t>Cowal (Ward 6)</t>
  </si>
  <si>
    <t>AA75, AA77, AA84 &amp; AA85</t>
  </si>
  <si>
    <t>AA76 &amp; AA78</t>
  </si>
  <si>
    <t>AA79</t>
  </si>
  <si>
    <t>AA80, AA81 &amp; AA82</t>
  </si>
  <si>
    <t>AA83</t>
  </si>
  <si>
    <t>AA83A</t>
  </si>
  <si>
    <t>AA86</t>
  </si>
  <si>
    <t>AA87</t>
  </si>
  <si>
    <t>Audrey Forrest</t>
  </si>
  <si>
    <t>Daniel Hampsey</t>
  </si>
  <si>
    <t>Ross  Moreland</t>
  </si>
  <si>
    <t>Gordon McKinven</t>
  </si>
  <si>
    <t>Kaitlin Wallace</t>
  </si>
  <si>
    <t>George Darroch</t>
  </si>
  <si>
    <t>Family</t>
  </si>
  <si>
    <t>Susan Watling</t>
  </si>
  <si>
    <t>Dunoon (Ward 7)</t>
  </si>
  <si>
    <t>Independent (GM)</t>
  </si>
  <si>
    <t>Independent (GD)</t>
  </si>
  <si>
    <t>AA89</t>
  </si>
  <si>
    <t>AA90 &amp; AA91</t>
  </si>
  <si>
    <t>AA92</t>
  </si>
  <si>
    <t>AA93</t>
  </si>
  <si>
    <t>Reeni Kennedy-Boyle</t>
  </si>
  <si>
    <t>Liz McCabe</t>
  </si>
  <si>
    <t>Peter Wallace</t>
  </si>
  <si>
    <t>Jean Moffat</t>
  </si>
  <si>
    <t>Fraser Gillies</t>
  </si>
  <si>
    <t>Dawn Malcolm</t>
  </si>
  <si>
    <t>Ewan Stuart</t>
  </si>
  <si>
    <t>Robert McGowan</t>
  </si>
  <si>
    <t>Derek McFarlane</t>
  </si>
  <si>
    <t>Isle of Bute (Ward 8)</t>
  </si>
  <si>
    <t>Independent (LM)</t>
  </si>
  <si>
    <t>Independent (FG)</t>
  </si>
  <si>
    <t>AA94</t>
  </si>
  <si>
    <t>AA95 &amp; AA96</t>
  </si>
  <si>
    <t>AA97</t>
  </si>
  <si>
    <t>AA98 &amp; AA99</t>
  </si>
  <si>
    <t>Maurice Corry</t>
  </si>
  <si>
    <t>Shonny Paterson</t>
  </si>
  <si>
    <t>Mark Irvine</t>
  </si>
  <si>
    <t>George Freeman</t>
  </si>
  <si>
    <t>Watson Robinson</t>
  </si>
  <si>
    <t>Robert MacIntyre</t>
  </si>
  <si>
    <t>Nigel Millar</t>
  </si>
  <si>
    <t>Lomond North (Ward 9)</t>
  </si>
  <si>
    <t>Independent (MI)</t>
  </si>
  <si>
    <t>Independent (GF)</t>
  </si>
  <si>
    <t>Independent (RM)</t>
  </si>
  <si>
    <t>AD01</t>
  </si>
  <si>
    <t>AD02</t>
  </si>
  <si>
    <t>AD03, AD06 &amp; AD10</t>
  </si>
  <si>
    <t>AD04</t>
  </si>
  <si>
    <t>AD05 &amp; AD07</t>
  </si>
  <si>
    <t>AD08</t>
  </si>
  <si>
    <t>AD09</t>
  </si>
  <si>
    <t>Gary Mulvaney</t>
  </si>
  <si>
    <t>Ian James Macquire</t>
  </si>
  <si>
    <t>Fiona Howard</t>
  </si>
  <si>
    <t>Graham Hardie</t>
  </si>
  <si>
    <t>Sarah Davies</t>
  </si>
  <si>
    <t>Alison Willmot</t>
  </si>
  <si>
    <t>James Alexander-Robb</t>
  </si>
  <si>
    <t>Helensburgh Central (Ward 10)</t>
  </si>
  <si>
    <t>AD12^</t>
  </si>
  <si>
    <t>AD13^</t>
  </si>
  <si>
    <t>AD14</t>
  </si>
  <si>
    <t>AD15</t>
  </si>
  <si>
    <t>AD16</t>
  </si>
  <si>
    <t>AD17</t>
  </si>
  <si>
    <t>AD18</t>
  </si>
  <si>
    <t>Math Campbell-Sturgess</t>
  </si>
  <si>
    <t>Howard Green</t>
  </si>
  <si>
    <t>Paul Kennedy</t>
  </si>
  <si>
    <t>David Kinniburgh</t>
  </si>
  <si>
    <t>Gemma Penfold</t>
  </si>
  <si>
    <t>Helensburgh and Lomond South (Ward 11)</t>
  </si>
  <si>
    <t>AD20</t>
  </si>
  <si>
    <t>AD21</t>
  </si>
  <si>
    <t>AD22</t>
  </si>
  <si>
    <t>AD23 &amp; AD24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</si>
</sst>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1"/>
      <color theme="1"/>
      <name val="Aileron Heavy"/>
      <family val="2"/>
      <scheme val="minor"/>
    </font>
    <font>
      <sz val="11"/>
      <color theme="1"/>
      <name val="Aileron Heavy"/>
      <family val="2"/>
      <scheme val="minor"/>
    </font>
    <font>
      <b/>
      <sz val="14"/>
      <color theme="1"/>
      <name val="Aileron Heavy"/>
      <family val="3"/>
    </font>
    <font>
      <sz val="14"/>
      <color theme="1"/>
      <name val="Aileron Heavy"/>
      <family val="3"/>
      <scheme val="major"/>
    </font>
    <font>
      <sz val="12"/>
      <color theme="1"/>
      <name val="Aileron Heavy"/>
      <family val="3"/>
      <scheme val="major"/>
    </font>
    <font>
      <sz val="12"/>
      <color theme="0"/>
      <name val="Aileron Heavy"/>
      <family val="3"/>
      <scheme val="major"/>
    </font>
    <font>
      <b/>
      <sz val="11"/>
      <color theme="1"/>
      <name val="Aileron Heavy"/>
      <family val="3"/>
    </font>
    <font>
      <sz val="11"/>
      <color theme="1"/>
      <name val="Aileron"/>
      <family val="3"/>
    </font>
    <font>
      <sz val="12"/>
      <name val="Aileron Heavy"/>
      <family val="3"/>
      <scheme val="major"/>
    </font>
    <font>
      <sz val="14"/>
      <color theme="1"/>
      <name val="Aileron Heavy"/>
      <family val="3"/>
    </font>
    <font>
      <sz val="12"/>
      <color theme="1"/>
      <name val="Aileron Heavy"/>
      <family val="3"/>
    </font>
    <font>
      <sz val="12"/>
      <color rgb="FFCC0000"/>
      <name val="Aileron Heavy"/>
      <family val="3"/>
    </font>
    <font>
      <sz val="14"/>
      <color theme="1"/>
      <name val="Aileron Heavy"/>
      <family val="2"/>
      <scheme val="minor"/>
    </font>
    <font>
      <b/>
      <sz val="14"/>
      <color theme="1"/>
      <name val="Aileron"/>
      <family val="3"/>
    </font>
    <font>
      <sz val="14"/>
      <color theme="0"/>
      <name val="Aileron"/>
      <family val="3"/>
    </font>
    <font>
      <sz val="14"/>
      <color theme="0"/>
      <name val="Aileron Heavy"/>
      <family val="3"/>
    </font>
    <font>
      <sz val="11"/>
      <color theme="0"/>
      <name val="Aileron"/>
      <family val="3"/>
    </font>
    <font>
      <b/>
      <sz val="14"/>
      <color theme="1"/>
      <name val="Aileron Heavy"/>
      <family val="2"/>
      <scheme val="minor"/>
    </font>
    <font>
      <sz val="11"/>
      <name val="Aileron"/>
      <family val="3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DF391"/>
        <bgColor indexed="64"/>
      </patternFill>
    </fill>
    <fill>
      <patternFill patternType="solid">
        <fgColor rgb="FF0088DD"/>
        <bgColor indexed="64"/>
      </patternFill>
    </fill>
    <fill>
      <patternFill patternType="solid">
        <fgColor rgb="FFFAA7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5" fillId="4" borderId="13" xfId="0" applyFont="1" applyFill="1" applyBorder="1"/>
    <xf numFmtId="0" fontId="5" fillId="4" borderId="18" xfId="0" applyFont="1" applyFill="1" applyBorder="1"/>
    <xf numFmtId="0" fontId="4" fillId="0" borderId="19" xfId="0" applyFont="1" applyBorder="1"/>
    <xf numFmtId="1" fontId="6" fillId="5" borderId="20" xfId="1" applyNumberFormat="1" applyFont="1" applyFill="1" applyBorder="1"/>
    <xf numFmtId="1" fontId="6" fillId="0" borderId="20" xfId="1" applyNumberFormat="1" applyFont="1" applyFill="1" applyBorder="1"/>
    <xf numFmtId="164" fontId="6" fillId="5" borderId="20" xfId="1" applyNumberFormat="1" applyFont="1" applyFill="1" applyBorder="1"/>
    <xf numFmtId="164" fontId="6" fillId="0" borderId="20" xfId="1" applyNumberFormat="1" applyFont="1" applyFill="1" applyBorder="1"/>
    <xf numFmtId="0" fontId="4" fillId="0" borderId="10" xfId="0" applyFont="1" applyBorder="1"/>
    <xf numFmtId="1" fontId="6" fillId="0" borderId="11" xfId="1" applyNumberFormat="1" applyFont="1" applyFill="1" applyBorder="1"/>
    <xf numFmtId="1" fontId="6" fillId="5" borderId="11" xfId="1" applyNumberFormat="1" applyFont="1" applyFill="1" applyBorder="1"/>
    <xf numFmtId="164" fontId="6" fillId="0" borderId="11" xfId="1" applyNumberFormat="1" applyFont="1" applyFill="1" applyBorder="1"/>
    <xf numFmtId="164" fontId="6" fillId="5" borderId="11" xfId="1" applyNumberFormat="1" applyFont="1" applyFill="1" applyBorder="1"/>
    <xf numFmtId="164" fontId="6" fillId="0" borderId="21" xfId="1" applyNumberFormat="1" applyFont="1" applyFill="1" applyBorder="1"/>
    <xf numFmtId="164" fontId="6" fillId="0" borderId="23" xfId="1" applyNumberFormat="1" applyFont="1" applyFill="1" applyBorder="1"/>
    <xf numFmtId="0" fontId="0" fillId="0" borderId="28" xfId="0" applyBorder="1"/>
    <xf numFmtId="0" fontId="0" fillId="0" borderId="10" xfId="0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7" fillId="0" borderId="23" xfId="1" applyNumberFormat="1" applyFont="1" applyBorder="1" applyAlignment="1">
      <alignment horizontal="center" vertical="center"/>
    </xf>
    <xf numFmtId="0" fontId="0" fillId="0" borderId="27" xfId="0" applyBorder="1"/>
    <xf numFmtId="1" fontId="4" fillId="0" borderId="22" xfId="1" applyNumberFormat="1" applyFont="1" applyFill="1" applyBorder="1"/>
    <xf numFmtId="1" fontId="0" fillId="0" borderId="29" xfId="1" applyNumberFormat="1" applyFont="1" applyBorder="1" applyAlignment="1">
      <alignment horizontal="center"/>
    </xf>
    <xf numFmtId="0" fontId="4" fillId="0" borderId="30" xfId="0" applyFont="1" applyBorder="1"/>
    <xf numFmtId="0" fontId="10" fillId="0" borderId="28" xfId="0" applyFont="1" applyBorder="1"/>
    <xf numFmtId="0" fontId="10" fillId="0" borderId="2" xfId="0" applyFont="1" applyBorder="1"/>
    <xf numFmtId="0" fontId="10" fillId="0" borderId="31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164" fontId="10" fillId="0" borderId="20" xfId="1" applyNumberFormat="1" applyFont="1" applyBorder="1"/>
    <xf numFmtId="0" fontId="10" fillId="0" borderId="7" xfId="0" applyFont="1" applyBorder="1"/>
    <xf numFmtId="0" fontId="10" fillId="0" borderId="7" xfId="0" applyFont="1" applyBorder="1" applyAlignment="1">
      <alignment wrapText="1"/>
    </xf>
    <xf numFmtId="164" fontId="10" fillId="0" borderId="21" xfId="1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4" fontId="10" fillId="0" borderId="8" xfId="1" applyNumberFormat="1" applyFont="1" applyBorder="1"/>
    <xf numFmtId="164" fontId="10" fillId="0" borderId="9" xfId="1" applyNumberFormat="1" applyFont="1" applyBorder="1"/>
    <xf numFmtId="0" fontId="4" fillId="0" borderId="6" xfId="0" applyFont="1" applyBorder="1"/>
    <xf numFmtId="1" fontId="4" fillId="0" borderId="24" xfId="1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/>
    </xf>
    <xf numFmtId="165" fontId="14" fillId="2" borderId="15" xfId="0" applyNumberFormat="1" applyFont="1" applyFill="1" applyBorder="1" applyAlignment="1">
      <alignment horizontal="center" vertical="center"/>
    </xf>
    <xf numFmtId="165" fontId="14" fillId="2" borderId="34" xfId="0" applyNumberFormat="1" applyFont="1" applyFill="1" applyBorder="1" applyAlignment="1">
      <alignment horizontal="center" vertical="center"/>
    </xf>
    <xf numFmtId="164" fontId="15" fillId="2" borderId="16" xfId="1" applyNumberFormat="1" applyFont="1" applyFill="1" applyBorder="1" applyAlignment="1">
      <alignment horizontal="center" vertical="center"/>
    </xf>
    <xf numFmtId="0" fontId="9" fillId="3" borderId="3" xfId="0" applyFont="1" applyFill="1" applyBorder="1"/>
    <xf numFmtId="0" fontId="9" fillId="3" borderId="4" xfId="0" applyFont="1" applyFill="1" applyBorder="1"/>
    <xf numFmtId="164" fontId="9" fillId="3" borderId="4" xfId="1" applyNumberFormat="1" applyFont="1" applyFill="1" applyBorder="1"/>
    <xf numFmtId="1" fontId="9" fillId="3" borderId="6" xfId="0" applyNumberFormat="1" applyFont="1" applyFill="1" applyBorder="1" applyAlignment="1">
      <alignment horizontal="center" vertical="center"/>
    </xf>
    <xf numFmtId="0" fontId="8" fillId="3" borderId="13" xfId="0" applyFont="1" applyFill="1" applyBorder="1"/>
    <xf numFmtId="0" fontId="4" fillId="0" borderId="36" xfId="0" applyFont="1" applyBorder="1"/>
    <xf numFmtId="1" fontId="4" fillId="0" borderId="21" xfId="1" applyNumberFormat="1" applyFont="1" applyFill="1" applyBorder="1"/>
    <xf numFmtId="0" fontId="4" fillId="0" borderId="37" xfId="0" applyFont="1" applyBorder="1"/>
    <xf numFmtId="0" fontId="4" fillId="0" borderId="38" xfId="0" applyFont="1" applyBorder="1"/>
    <xf numFmtId="1" fontId="4" fillId="0" borderId="23" xfId="1" applyNumberFormat="1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center" vertical="center"/>
    </xf>
    <xf numFmtId="0" fontId="14" fillId="2" borderId="34" xfId="0" applyFont="1" applyFill="1" applyBorder="1" applyAlignment="1">
      <alignment horizontal="left" vertical="center"/>
    </xf>
    <xf numFmtId="0" fontId="9" fillId="3" borderId="17" xfId="0" applyFont="1" applyFill="1" applyBorder="1"/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164" fontId="7" fillId="6" borderId="23" xfId="1" applyNumberFormat="1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164" fontId="16" fillId="7" borderId="23" xfId="1" applyNumberFormat="1" applyFont="1" applyFill="1" applyBorder="1" applyAlignment="1">
      <alignment horizontal="center" vertical="center"/>
    </xf>
    <xf numFmtId="1" fontId="6" fillId="0" borderId="24" xfId="0" applyNumberFormat="1" applyFont="1" applyBorder="1"/>
    <xf numFmtId="1" fontId="6" fillId="0" borderId="23" xfId="0" applyNumberFormat="1" applyFont="1" applyBorder="1"/>
    <xf numFmtId="0" fontId="17" fillId="0" borderId="0" xfId="0" applyFont="1"/>
    <xf numFmtId="165" fontId="13" fillId="0" borderId="32" xfId="0" applyNumberFormat="1" applyFont="1" applyBorder="1" applyAlignment="1">
      <alignment horizontal="center" vertical="center"/>
    </xf>
    <xf numFmtId="164" fontId="2" fillId="0" borderId="33" xfId="1" applyNumberFormat="1" applyFont="1" applyBorder="1" applyAlignment="1">
      <alignment horizontal="center" vertical="center"/>
    </xf>
    <xf numFmtId="1" fontId="6" fillId="0" borderId="22" xfId="0" applyNumberFormat="1" applyFont="1" applyBorder="1"/>
    <xf numFmtId="1" fontId="6" fillId="0" borderId="21" xfId="0" applyNumberFormat="1" applyFont="1" applyBorder="1"/>
    <xf numFmtId="0" fontId="18" fillId="8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164" fontId="18" fillId="8" borderId="23" xfId="1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564"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</dxfs>
  <tableStyles count="0" defaultTableStyle="TableStyleMedium2" defaultPivotStyle="PivotStyleLight16"/>
  <colors>
    <mruColors>
      <color rgb="FFFAA713"/>
      <color rgb="FF0088DD"/>
      <color rgb="FFFDF391"/>
      <color rgb="FFCCECFF"/>
      <color rgb="FFDD1F19"/>
      <color rgb="FF43B020"/>
      <color rgb="FFDEDEDE"/>
      <color rgb="FFB884CB"/>
      <color rgb="FF0045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allot Box Scotland">
  <a:themeElements>
    <a:clrScheme name="Custom 24">
      <a:dk1>
        <a:sysClr val="windowText" lastClr="000000"/>
      </a:dk1>
      <a:lt1>
        <a:sysClr val="window" lastClr="FFFFFF"/>
      </a:lt1>
      <a:dk2>
        <a:srgbClr val="683B7D"/>
      </a:dk2>
      <a:lt2>
        <a:srgbClr val="DEDEDE"/>
      </a:lt2>
      <a:accent1>
        <a:srgbClr val="FEF988"/>
      </a:accent1>
      <a:accent2>
        <a:srgbClr val="0088DD"/>
      </a:accent2>
      <a:accent3>
        <a:srgbClr val="DD1F19"/>
      </a:accent3>
      <a:accent4>
        <a:srgbClr val="43B020"/>
      </a:accent4>
      <a:accent5>
        <a:srgbClr val="FAA713"/>
      </a:accent5>
      <a:accent6>
        <a:srgbClr val="12C6CF"/>
      </a:accent6>
      <a:hlink>
        <a:srgbClr val="0000FF"/>
      </a:hlink>
      <a:folHlink>
        <a:srgbClr val="800080"/>
      </a:folHlink>
    </a:clrScheme>
    <a:fontScheme name="Custom 2">
      <a:majorFont>
        <a:latin typeface="Aileron Heavy"/>
        <a:ea typeface=""/>
        <a:cs typeface=""/>
      </a:majorFont>
      <a:minorFont>
        <a:latin typeface="Aileron Heav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5D8C-C6BE-472A-B698-B1585D3641CC}">
  <dimension ref="B1:S146"/>
  <sheetViews>
    <sheetView topLeftCell="B1" zoomScale="80" zoomScaleNormal="80" workbookViewId="0">
      <selection activeCell="B13" sqref="B13:S13"/>
    </sheetView>
  </sheetViews>
  <sheetFormatPr defaultRowHeight="17.399999999999999" x14ac:dyDescent="0.3"/>
  <cols>
    <col min="1" max="1" width="8.6640625" style="78"/>
    <col min="2" max="2" width="19.25" style="78" bestFit="1" customWidth="1"/>
    <col min="3" max="3" width="24.6640625" style="78" bestFit="1" customWidth="1"/>
    <col min="4" max="8" width="8.4140625" style="78" bestFit="1" customWidth="1"/>
    <col min="9" max="9" width="8.5" style="78" bestFit="1" customWidth="1"/>
    <col min="10" max="15" width="9.75" style="78" bestFit="1" customWidth="1"/>
    <col min="16" max="16" width="7.1640625" style="78" bestFit="1" customWidth="1"/>
    <col min="17" max="17" width="8.6640625" style="78"/>
    <col min="18" max="18" width="8.6640625" style="78" customWidth="1"/>
    <col min="19" max="16384" width="8.6640625" style="78"/>
  </cols>
  <sheetData>
    <row r="1" spans="2:19" ht="18" thickBot="1" x14ac:dyDescent="0.35"/>
    <row r="2" spans="2:19" ht="18" thickBot="1" x14ac:dyDescent="0.35">
      <c r="B2" s="86" t="s">
        <v>57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</row>
    <row r="3" spans="2:19" ht="18" thickBot="1" x14ac:dyDescent="0.35">
      <c r="B3" s="86" t="s">
        <v>50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</row>
    <row r="4" spans="2:19" ht="18" thickBot="1" x14ac:dyDescent="0.35">
      <c r="B4" s="47" t="s">
        <v>0</v>
      </c>
      <c r="C4" s="49" t="s">
        <v>1</v>
      </c>
      <c r="D4" s="48" t="s">
        <v>2</v>
      </c>
      <c r="E4" s="48" t="s">
        <v>3</v>
      </c>
      <c r="F4" s="48" t="s">
        <v>4</v>
      </c>
      <c r="G4" s="48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L4" s="48" t="s">
        <v>10</v>
      </c>
      <c r="M4" s="48" t="s">
        <v>11</v>
      </c>
      <c r="N4" s="48" t="s">
        <v>12</v>
      </c>
      <c r="O4" s="48" t="s">
        <v>13</v>
      </c>
      <c r="P4" s="48" t="s">
        <v>14</v>
      </c>
      <c r="Q4" s="48" t="s">
        <v>15</v>
      </c>
      <c r="R4" s="49" t="s">
        <v>16</v>
      </c>
      <c r="S4" s="50"/>
    </row>
    <row r="5" spans="2:19" x14ac:dyDescent="0.3">
      <c r="B5" s="65" t="s">
        <v>20</v>
      </c>
      <c r="C5" s="66" t="s">
        <v>55</v>
      </c>
      <c r="D5" s="67">
        <v>848</v>
      </c>
      <c r="E5" s="67">
        <v>590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79"/>
      <c r="S5" s="80">
        <f>IF(S10=1,D5,IF(S10=2,E5,IF(S10=3,F5,IF(S10=4,G5,IF(S10=5,H5,IF(S10=6,I5,IF(S10=7,J5,IF(S10=8,K5,IF(S10=9,L5,IF(S10=10,M5,IF(S10=11,N5,IF(S10=12,O5,IF(S10=13,P5,IF(S10=14,Q5,IF(S10=15,R5,0)))))))))))))))/SUM(D5:D8)</f>
        <v>0.35962680237489397</v>
      </c>
    </row>
    <row r="6" spans="2:19" x14ac:dyDescent="0.3">
      <c r="B6" s="65" t="s">
        <v>17</v>
      </c>
      <c r="C6" s="66" t="s">
        <v>53</v>
      </c>
      <c r="D6" s="67">
        <v>773</v>
      </c>
      <c r="E6" s="67">
        <v>773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79"/>
      <c r="S6" s="80">
        <f>IF(S10=1,D6,IF(S10=2,E6,IF(S10=3,F6,IF(S10=4,G6,IF(S10=5,H6,IF(S10=6,I6,IF(S10=7,J6,IF(S10=8,K6,IF(S10=9,L6,IF(S10=10,M6,IF(S10=11,N6,IF(S10=12,O6,IF(S10=13,P6,IF(S10=14,Q6,IF(S10=15,R6,0)))))))))))))))/SUM(D5:D8)</f>
        <v>0.32782018659881257</v>
      </c>
    </row>
    <row r="7" spans="2:19" x14ac:dyDescent="0.3">
      <c r="B7" s="65" t="s">
        <v>19</v>
      </c>
      <c r="C7" s="66" t="s">
        <v>56</v>
      </c>
      <c r="D7" s="67">
        <v>531</v>
      </c>
      <c r="E7" s="67">
        <v>615.29999999999995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79"/>
      <c r="S7" s="80">
        <f>IF(S10=1,D7,IF(S10=2,E7,IF(S10=3,F7,IF(S10=4,G7,IF(S10=5,H7,IF(S10=6,I7,IF(S10=7,J7,IF(S10=8,K7,IF(S10=9,L7,IF(S10=10,M7,IF(S10=11,N7,IF(S10=12,O7,IF(S10=13,P7,IF(S10=14,Q7,IF(S10=15,R7,0)))))))))))))))/SUM(D5:D8)</f>
        <v>0.22519083969465647</v>
      </c>
    </row>
    <row r="8" spans="2:19" x14ac:dyDescent="0.3">
      <c r="B8" s="65" t="s">
        <v>21</v>
      </c>
      <c r="C8" s="66" t="s">
        <v>54</v>
      </c>
      <c r="D8" s="67">
        <v>206</v>
      </c>
      <c r="E8" s="67">
        <v>310.7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79"/>
      <c r="S8" s="80">
        <f>IF(S10=1,D8,IF(S10=2,E8,IF(S10=3,F8,IF(S10=4,G8,IF(S10=5,H8,IF(S10=6,I8,IF(S10=7,J8,IF(S10=8,K8,IF(S10=9,L8,IF(S10=10,M8,IF(S10=11,N8,IF(S10=12,O8,IF(S10=13,P8,IF(S10=14,Q8,IF(S10=15,R8,0)))))))))))))))/SUM(D5:D8)</f>
        <v>8.7362171331636984E-2</v>
      </c>
    </row>
    <row r="9" spans="2:19" ht="18" thickBot="1" x14ac:dyDescent="0.35">
      <c r="B9" s="51" t="s">
        <v>23</v>
      </c>
      <c r="C9" s="68"/>
      <c r="D9" s="52">
        <v>0</v>
      </c>
      <c r="E9" s="52">
        <f>ROUND(SUM(D5:D8)-SUM(E5:E8),1)</f>
        <v>69</v>
      </c>
      <c r="F9" s="52">
        <f>ROUND(SUM(D5:D8)-SUM(F5:F8),1)</f>
        <v>2358</v>
      </c>
      <c r="G9" s="52">
        <f>ROUND(SUM(D5:D8)-SUM(G5:G8),1)</f>
        <v>2358</v>
      </c>
      <c r="H9" s="52">
        <f>ROUND(SUM(D5:D8)-SUM(H5:H8),1)</f>
        <v>2358</v>
      </c>
      <c r="I9" s="52">
        <f>ROUND(SUM(D5:D8)-SUM(I5:I8),1)</f>
        <v>2358</v>
      </c>
      <c r="J9" s="52">
        <f>ROUND(SUM(D5:D8)-SUM(J5:J8),1)</f>
        <v>2358</v>
      </c>
      <c r="K9" s="52">
        <f>ROUND(SUM(D5:D8)-SUM(K5:K8),1)</f>
        <v>2358</v>
      </c>
      <c r="L9" s="52">
        <f>ROUND(SUM(D5:D8)-SUM(L5:L8),1)</f>
        <v>2358</v>
      </c>
      <c r="M9" s="52">
        <f>ROUND(SUM(D5:D8)-SUM(M5:M8),1)</f>
        <v>2358</v>
      </c>
      <c r="N9" s="52">
        <f>ROUND(SUM(D5:D8)-SUM(N5:N8),1)</f>
        <v>2358</v>
      </c>
      <c r="O9" s="52">
        <f>ROUND(SUM(D5:D8)-SUM(O5:O8),1)</f>
        <v>2358</v>
      </c>
      <c r="P9" s="52">
        <f>ROUND(SUM(D5:D8)-SUM(P5:P8),1)</f>
        <v>2358</v>
      </c>
      <c r="Q9" s="52">
        <f>ROUND(SUM(D5:D8)-SUM(Q5:Q8),1)</f>
        <v>2358</v>
      </c>
      <c r="R9" s="53">
        <f>ROUND(SUM(D5:D8)-SUM(R5:R8),1)</f>
        <v>2358</v>
      </c>
      <c r="S9" s="54">
        <f>IF(S10=1,D9,IF(S10=2,E9,IF(S10=3,F9,IF(S10=4,G9,IF(S10=5,H9,IF(S10=6,I9,IF(S10=7,J9,IF(S10=8,K9,IF(S10=9,L9,IF(S10=10,M9,IF(S10=11,N9,IF(S10=12,O9,IF(S10=13,P9,IF(S10=14,Q9,IF(S10=15,R9,0)))))))))))))))/SUM(D5:D8)</f>
        <v>0</v>
      </c>
    </row>
    <row r="10" spans="2:19" ht="18" thickBot="1" x14ac:dyDescent="0.35">
      <c r="B10" s="55" t="s">
        <v>49</v>
      </c>
      <c r="C10" s="69" t="s">
        <v>31</v>
      </c>
      <c r="D10" s="56">
        <v>5123</v>
      </c>
      <c r="E10" s="56" t="s">
        <v>26</v>
      </c>
      <c r="F10" s="56">
        <v>2358</v>
      </c>
      <c r="G10" s="56" t="s">
        <v>27</v>
      </c>
      <c r="H10" s="56">
        <v>47</v>
      </c>
      <c r="I10" s="56" t="s">
        <v>28</v>
      </c>
      <c r="J10" s="57">
        <f>(H10+F10)/D10</f>
        <v>0.46945149326566465</v>
      </c>
      <c r="K10" s="56" t="s">
        <v>29</v>
      </c>
      <c r="L10" s="57">
        <f>F10/(F10+H10)</f>
        <v>0.98045738045738051</v>
      </c>
      <c r="M10" s="56" t="s">
        <v>30</v>
      </c>
      <c r="N10" s="57">
        <f>H10/(F10+H10)</f>
        <v>1.9542619542619544E-2</v>
      </c>
      <c r="O10" s="56" t="s">
        <v>25</v>
      </c>
      <c r="P10" s="56">
        <v>590</v>
      </c>
      <c r="Q10" s="89" t="s">
        <v>24</v>
      </c>
      <c r="R10" s="90"/>
      <c r="S10" s="58">
        <v>1</v>
      </c>
    </row>
    <row r="11" spans="2:19" ht="18" thickBot="1" x14ac:dyDescent="0.35"/>
    <row r="12" spans="2:19" ht="18" thickBot="1" x14ac:dyDescent="0.35">
      <c r="B12" s="86" t="s">
        <v>69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</row>
    <row r="13" spans="2:19" ht="18" thickBot="1" x14ac:dyDescent="0.35">
      <c r="B13" s="86" t="s">
        <v>50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</row>
    <row r="14" spans="2:19" ht="18" thickBot="1" x14ac:dyDescent="0.35">
      <c r="B14" s="47" t="s">
        <v>0</v>
      </c>
      <c r="C14" s="49" t="s">
        <v>1</v>
      </c>
      <c r="D14" s="48" t="s">
        <v>2</v>
      </c>
      <c r="E14" s="48" t="s">
        <v>3</v>
      </c>
      <c r="F14" s="48" t="s">
        <v>4</v>
      </c>
      <c r="G14" s="48" t="s">
        <v>5</v>
      </c>
      <c r="H14" s="48" t="s">
        <v>6</v>
      </c>
      <c r="I14" s="48" t="s">
        <v>7</v>
      </c>
      <c r="J14" s="48" t="s">
        <v>8</v>
      </c>
      <c r="K14" s="48" t="s">
        <v>9</v>
      </c>
      <c r="L14" s="48" t="s">
        <v>10</v>
      </c>
      <c r="M14" s="48" t="s">
        <v>11</v>
      </c>
      <c r="N14" s="48" t="s">
        <v>12</v>
      </c>
      <c r="O14" s="48" t="s">
        <v>13</v>
      </c>
      <c r="P14" s="48" t="s">
        <v>14</v>
      </c>
      <c r="Q14" s="48" t="s">
        <v>15</v>
      </c>
      <c r="R14" s="49" t="s">
        <v>16</v>
      </c>
      <c r="S14" s="50"/>
    </row>
    <row r="15" spans="2:19" x14ac:dyDescent="0.3">
      <c r="B15" s="65" t="s">
        <v>17</v>
      </c>
      <c r="C15" s="66" t="s">
        <v>66</v>
      </c>
      <c r="D15" s="67">
        <v>863</v>
      </c>
      <c r="E15" s="67">
        <v>723</v>
      </c>
      <c r="F15" s="67">
        <v>723</v>
      </c>
      <c r="G15" s="67">
        <v>723</v>
      </c>
      <c r="H15" s="67">
        <v>723</v>
      </c>
      <c r="I15" s="67">
        <v>723</v>
      </c>
      <c r="J15" s="67"/>
      <c r="K15" s="67"/>
      <c r="L15" s="67"/>
      <c r="M15" s="67"/>
      <c r="N15" s="67"/>
      <c r="O15" s="67"/>
      <c r="P15" s="67"/>
      <c r="Q15" s="67"/>
      <c r="R15" s="79"/>
      <c r="S15" s="80">
        <f>IF(S22=1,D15,IF(S22=2,E15,IF(S22=3,F15,IF(S22=4,G15,IF(S22=5,H15,IF(S22=6,I15,IF(S22=7,J15,IF(S22=8,K15,IF(S22=9,L15,IF(S22=10,M15,IF(S22=11,N15,IF(S22=12,O15,IF(S22=13,P15,IF(S22=14,Q15,IF(S22=15,R15,0)))))))))))))))/SUM(D15:D20)</f>
        <v>0.29871928002769127</v>
      </c>
    </row>
    <row r="16" spans="2:19" x14ac:dyDescent="0.3">
      <c r="B16" s="65" t="s">
        <v>20</v>
      </c>
      <c r="C16" s="66" t="s">
        <v>65</v>
      </c>
      <c r="D16" s="67">
        <v>680</v>
      </c>
      <c r="E16" s="67">
        <v>705.3</v>
      </c>
      <c r="F16" s="67">
        <v>739.5</v>
      </c>
      <c r="G16" s="67">
        <v>723</v>
      </c>
      <c r="H16" s="67">
        <v>723</v>
      </c>
      <c r="I16" s="67">
        <v>723</v>
      </c>
      <c r="J16" s="67"/>
      <c r="K16" s="67"/>
      <c r="L16" s="67"/>
      <c r="M16" s="67"/>
      <c r="N16" s="67"/>
      <c r="O16" s="67"/>
      <c r="P16" s="67"/>
      <c r="Q16" s="67"/>
      <c r="R16" s="79"/>
      <c r="S16" s="80">
        <f>IF(S22=1,D16,IF(S22=2,E16,IF(S22=3,F16,IF(S22=4,G16,IF(S22=5,H16,IF(S22=6,I16,IF(S22=7,J16,IF(S22=8,K16,IF(S22=9,L16,IF(S22=10,M16,IF(S22=11,N16,IF(S22=12,O16,IF(S22=13,P16,IF(S22=14,Q16,IF(S22=15,R16,0)))))))))))))))/SUM(D15:D20)</f>
        <v>0.23537556247836622</v>
      </c>
    </row>
    <row r="17" spans="2:19" x14ac:dyDescent="0.3">
      <c r="B17" s="65" t="s">
        <v>21</v>
      </c>
      <c r="C17" s="66" t="s">
        <v>63</v>
      </c>
      <c r="D17" s="67">
        <v>474</v>
      </c>
      <c r="E17" s="67">
        <v>515.70000000000005</v>
      </c>
      <c r="F17" s="67">
        <v>580.1</v>
      </c>
      <c r="G17" s="67">
        <v>583.79999999999995</v>
      </c>
      <c r="H17" s="67">
        <v>670.6</v>
      </c>
      <c r="I17" s="67">
        <v>987.6</v>
      </c>
      <c r="J17" s="67"/>
      <c r="K17" s="67"/>
      <c r="L17" s="67"/>
      <c r="M17" s="67"/>
      <c r="N17" s="67"/>
      <c r="O17" s="67"/>
      <c r="P17" s="67"/>
      <c r="Q17" s="67"/>
      <c r="R17" s="79"/>
      <c r="S17" s="80">
        <f>IF(S22=1,D17,IF(S22=2,E17,IF(S22=3,F17,IF(S22=4,G17,IF(S22=5,H17,IF(S22=6,I17,IF(S22=7,J17,IF(S22=8,K17,IF(S22=9,L17,IF(S22=10,M17,IF(S22=11,N17,IF(S22=12,O17,IF(S22=13,P17,IF(S22=14,Q17,IF(S22=15,R17,0)))))))))))))))/SUM(D15:D20)</f>
        <v>0.16407061266874351</v>
      </c>
    </row>
    <row r="18" spans="2:19" x14ac:dyDescent="0.3">
      <c r="B18" s="65" t="s">
        <v>20</v>
      </c>
      <c r="C18" s="66" t="s">
        <v>68</v>
      </c>
      <c r="D18" s="67">
        <v>474</v>
      </c>
      <c r="E18" s="67">
        <v>493</v>
      </c>
      <c r="F18" s="67">
        <v>502.5</v>
      </c>
      <c r="G18" s="67">
        <v>505.5</v>
      </c>
      <c r="H18" s="67">
        <v>623.29999999999995</v>
      </c>
      <c r="I18" s="67">
        <v>0</v>
      </c>
      <c r="J18" s="67"/>
      <c r="K18" s="67"/>
      <c r="L18" s="67"/>
      <c r="M18" s="67"/>
      <c r="N18" s="67"/>
      <c r="O18" s="67"/>
      <c r="P18" s="67"/>
      <c r="Q18" s="67"/>
      <c r="R18" s="79"/>
      <c r="S18" s="80">
        <f>IF(S22=1,D18,IF(S22=2,E18,IF(S22=3,F18,IF(S22=4,G18,IF(S22=5,H18,IF(S22=6,I18,IF(S22=7,J18,IF(S22=8,K18,IF(S22=9,L18,IF(S22=10,M18,IF(S22=11,N18,IF(S22=12,O18,IF(S22=13,P18,IF(S22=14,Q18,IF(S22=15,R18,0)))))))))))))))/SUM(D15:D20)</f>
        <v>0.16407061266874351</v>
      </c>
    </row>
    <row r="19" spans="2:19" x14ac:dyDescent="0.3">
      <c r="B19" s="65" t="s">
        <v>19</v>
      </c>
      <c r="C19" s="66" t="s">
        <v>67</v>
      </c>
      <c r="D19" s="67">
        <v>276</v>
      </c>
      <c r="E19" s="67">
        <v>277.3</v>
      </c>
      <c r="F19" s="67">
        <v>284.3</v>
      </c>
      <c r="G19" s="67">
        <v>286.3</v>
      </c>
      <c r="H19" s="67">
        <v>0</v>
      </c>
      <c r="I19" s="67"/>
      <c r="J19" s="67"/>
      <c r="K19" s="67"/>
      <c r="L19" s="67"/>
      <c r="M19" s="67"/>
      <c r="N19" s="67"/>
      <c r="O19" s="67"/>
      <c r="P19" s="67"/>
      <c r="Q19" s="67"/>
      <c r="R19" s="79"/>
      <c r="S19" s="80">
        <f>IF(S22=1,D19,IF(S22=2,E19,IF(S22=3,F19,IF(S22=4,G19,IF(S22=5,H19,IF(S22=6,I19,IF(S22=7,J19,IF(S22=8,K19,IF(S22=9,L19,IF(S22=10,M19,IF(S22=11,N19,IF(S22=12,O19,IF(S22=13,P19,IF(S22=14,Q19,IF(S22=15,R19,0)))))))))))))))/SUM(D15:D20)</f>
        <v>9.5534787123572176E-2</v>
      </c>
    </row>
    <row r="20" spans="2:19" x14ac:dyDescent="0.3">
      <c r="B20" s="65" t="s">
        <v>18</v>
      </c>
      <c r="C20" s="66" t="s">
        <v>64</v>
      </c>
      <c r="D20" s="67">
        <v>122</v>
      </c>
      <c r="E20" s="67">
        <v>140.69999999999999</v>
      </c>
      <c r="F20" s="67">
        <v>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79"/>
      <c r="S20" s="80">
        <f>IF(S22=1,D20,IF(S22=2,E20,IF(S22=3,F20,IF(S22=4,G20,IF(S22=5,H20,IF(S22=6,I20,IF(S22=7,J20,IF(S22=8,K20,IF(S22=9,L20,IF(S22=10,M20,IF(S22=11,N20,IF(S22=12,O20,IF(S22=13,P20,IF(S22=14,Q20,IF(S22=15,R20,0)))))))))))))))/SUM(D15:D20)</f>
        <v>4.2229145032883351E-2</v>
      </c>
    </row>
    <row r="21" spans="2:19" ht="18" thickBot="1" x14ac:dyDescent="0.35">
      <c r="B21" s="51" t="s">
        <v>23</v>
      </c>
      <c r="C21" s="68"/>
      <c r="D21" s="52">
        <v>0</v>
      </c>
      <c r="E21" s="52">
        <f>ROUND(SUM(D15:D20)-SUM(E15:E20),1)</f>
        <v>34</v>
      </c>
      <c r="F21" s="52">
        <f>ROUND(SUM(D15:D20)-SUM(F15:F20),1)</f>
        <v>59.6</v>
      </c>
      <c r="G21" s="52">
        <f>ROUND(SUM(D15:D20)-SUM(G15:G20),1)</f>
        <v>67.400000000000006</v>
      </c>
      <c r="H21" s="52">
        <f>ROUND(SUM(D15:D20)-SUM(H15:H20),1)</f>
        <v>149.1</v>
      </c>
      <c r="I21" s="52">
        <f>ROUND(SUM(D15:D20)-SUM(I15:I20),1)</f>
        <v>455.4</v>
      </c>
      <c r="J21" s="52">
        <f>ROUND(SUM(D15:D20)-SUM(J15:J20),1)</f>
        <v>2889</v>
      </c>
      <c r="K21" s="52">
        <f>ROUND(SUM(D15:D20)-SUM(K15:K20),1)</f>
        <v>2889</v>
      </c>
      <c r="L21" s="52">
        <f>ROUND(SUM(D15:D20)-SUM(L15:L20),1)</f>
        <v>2889</v>
      </c>
      <c r="M21" s="52">
        <f>ROUND(SUM(D15:D20)-SUM(M15:M20),1)</f>
        <v>2889</v>
      </c>
      <c r="N21" s="52">
        <f>ROUND(SUM(D15:D20)-SUM(N15:N20),1)</f>
        <v>2889</v>
      </c>
      <c r="O21" s="52">
        <f>ROUND(SUM(D15:D20)-SUM(O15:O20),1)</f>
        <v>2889</v>
      </c>
      <c r="P21" s="52">
        <f>ROUND(SUM(D15:D20)-SUM(P15:P20),1)</f>
        <v>2889</v>
      </c>
      <c r="Q21" s="52">
        <f>ROUND(SUM(D15:D20)-SUM(Q15:Q20),1)</f>
        <v>2889</v>
      </c>
      <c r="R21" s="53">
        <f>ROUND(SUM(D15:D20)-SUM(R15:R20),1)</f>
        <v>2889</v>
      </c>
      <c r="S21" s="54">
        <f>IF(S22=1,D21,IF(S22=2,E21,IF(S22=3,F21,IF(S22=4,G21,IF(S22=5,H21,IF(S22=6,I21,IF(S22=7,J21,IF(S22=8,K21,IF(S22=9,L21,IF(S22=10,M21,IF(S22=11,N21,IF(S22=12,O21,IF(S22=13,P21,IF(S22=14,Q21,IF(S22=15,R21,0)))))))))))))))/SUM(D15:D20)</f>
        <v>0</v>
      </c>
    </row>
    <row r="22" spans="2:19" ht="18" thickBot="1" x14ac:dyDescent="0.35">
      <c r="B22" s="55" t="s">
        <v>49</v>
      </c>
      <c r="C22" s="69" t="s">
        <v>31</v>
      </c>
      <c r="D22" s="56">
        <v>5337</v>
      </c>
      <c r="E22" s="56" t="s">
        <v>26</v>
      </c>
      <c r="F22" s="56">
        <v>2889</v>
      </c>
      <c r="G22" s="56" t="s">
        <v>27</v>
      </c>
      <c r="H22" s="56">
        <v>49</v>
      </c>
      <c r="I22" s="56" t="s">
        <v>28</v>
      </c>
      <c r="J22" s="57">
        <f>(H22+F22)/D22</f>
        <v>0.55049653363312723</v>
      </c>
      <c r="K22" s="56" t="s">
        <v>29</v>
      </c>
      <c r="L22" s="57">
        <f>F22/(F22+H22)</f>
        <v>0.98332198774676649</v>
      </c>
      <c r="M22" s="56" t="s">
        <v>30</v>
      </c>
      <c r="N22" s="57">
        <f>H22/(F22+H22)</f>
        <v>1.6678012253233492E-2</v>
      </c>
      <c r="O22" s="56" t="s">
        <v>25</v>
      </c>
      <c r="P22" s="56">
        <v>723</v>
      </c>
      <c r="Q22" s="89" t="s">
        <v>24</v>
      </c>
      <c r="R22" s="90"/>
      <c r="S22" s="58">
        <v>1</v>
      </c>
    </row>
    <row r="23" spans="2:19" ht="18" thickBot="1" x14ac:dyDescent="0.35"/>
    <row r="24" spans="2:19" ht="18" thickBot="1" x14ac:dyDescent="0.35">
      <c r="B24" s="86" t="s">
        <v>88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</row>
    <row r="25" spans="2:19" ht="18" thickBot="1" x14ac:dyDescent="0.35">
      <c r="B25" s="86" t="s">
        <v>50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</row>
    <row r="26" spans="2:19" ht="18" thickBot="1" x14ac:dyDescent="0.35">
      <c r="B26" s="47" t="s">
        <v>0</v>
      </c>
      <c r="C26" s="49" t="s">
        <v>1</v>
      </c>
      <c r="D26" s="48" t="s">
        <v>2</v>
      </c>
      <c r="E26" s="48" t="s">
        <v>3</v>
      </c>
      <c r="F26" s="48" t="s">
        <v>4</v>
      </c>
      <c r="G26" s="48" t="s">
        <v>5</v>
      </c>
      <c r="H26" s="48" t="s">
        <v>6</v>
      </c>
      <c r="I26" s="48" t="s">
        <v>7</v>
      </c>
      <c r="J26" s="48" t="s">
        <v>8</v>
      </c>
      <c r="K26" s="48" t="s">
        <v>9</v>
      </c>
      <c r="L26" s="48" t="s">
        <v>10</v>
      </c>
      <c r="M26" s="48" t="s">
        <v>11</v>
      </c>
      <c r="N26" s="48" t="s">
        <v>12</v>
      </c>
      <c r="O26" s="48" t="s">
        <v>13</v>
      </c>
      <c r="P26" s="48" t="s">
        <v>14</v>
      </c>
      <c r="Q26" s="48" t="s">
        <v>15</v>
      </c>
      <c r="R26" s="49" t="s">
        <v>16</v>
      </c>
      <c r="S26" s="50"/>
    </row>
    <row r="27" spans="2:19" x14ac:dyDescent="0.3">
      <c r="B27" s="65" t="s">
        <v>20</v>
      </c>
      <c r="C27" s="66" t="s">
        <v>78</v>
      </c>
      <c r="D27" s="67">
        <v>1148</v>
      </c>
      <c r="E27" s="67">
        <v>800</v>
      </c>
      <c r="F27" s="67">
        <v>800</v>
      </c>
      <c r="G27" s="67">
        <v>800</v>
      </c>
      <c r="H27" s="67">
        <v>800</v>
      </c>
      <c r="I27" s="67">
        <v>800</v>
      </c>
      <c r="J27" s="67">
        <v>800</v>
      </c>
      <c r="K27" s="67">
        <v>800</v>
      </c>
      <c r="L27" s="67"/>
      <c r="M27" s="67"/>
      <c r="N27" s="67"/>
      <c r="O27" s="67"/>
      <c r="P27" s="67"/>
      <c r="Q27" s="67"/>
      <c r="R27" s="79"/>
      <c r="S27" s="80">
        <f>IF(S37=1,D27,IF(S37=2,E27,IF(S37=3,F27,IF(S37=4,G27,IF(S37=5,H27,IF(S37=6,I27,IF(S37=7,J27,IF(S37=8,K27,IF(S37=9,L27,IF(S37=10,M27,IF(S37=11,N27,IF(S37=12,O27,IF(S37=13,P27,IF(S37=14,Q27,IF(S37=15,R27,0)))))))))))))))/SUM(D27:D35)</f>
        <v>0.35908664372849547</v>
      </c>
    </row>
    <row r="28" spans="2:19" x14ac:dyDescent="0.3">
      <c r="B28" s="65" t="s">
        <v>17</v>
      </c>
      <c r="C28" s="66" t="s">
        <v>79</v>
      </c>
      <c r="D28" s="67">
        <v>993</v>
      </c>
      <c r="E28" s="67">
        <v>993</v>
      </c>
      <c r="F28" s="67">
        <v>800</v>
      </c>
      <c r="G28" s="67">
        <v>800</v>
      </c>
      <c r="H28" s="67">
        <v>800</v>
      </c>
      <c r="I28" s="67">
        <v>800</v>
      </c>
      <c r="J28" s="67">
        <v>800</v>
      </c>
      <c r="K28" s="67">
        <v>800</v>
      </c>
      <c r="L28" s="67"/>
      <c r="M28" s="67"/>
      <c r="N28" s="67"/>
      <c r="O28" s="67"/>
      <c r="P28" s="67"/>
      <c r="Q28" s="67"/>
      <c r="R28" s="79"/>
      <c r="S28" s="80">
        <f>IF(S37=1,D28,IF(S37=2,E28,IF(S37=3,F28,IF(S37=4,G28,IF(S37=5,H28,IF(S37=6,I28,IF(S37=7,J28,IF(S37=8,K28,IF(S37=9,L28,IF(S37=10,M28,IF(S37=11,N28,IF(S37=12,O28,IF(S37=13,P28,IF(S37=14,Q28,IF(S37=15,R28,0)))))))))))))))/SUM(D27:D35)</f>
        <v>0.31060369096027524</v>
      </c>
    </row>
    <row r="29" spans="2:19" x14ac:dyDescent="0.3">
      <c r="B29" s="65" t="s">
        <v>19</v>
      </c>
      <c r="C29" s="66" t="s">
        <v>80</v>
      </c>
      <c r="D29" s="67">
        <v>371</v>
      </c>
      <c r="E29" s="67">
        <v>402.2</v>
      </c>
      <c r="F29" s="67">
        <v>404.4</v>
      </c>
      <c r="G29" s="67">
        <v>406.3</v>
      </c>
      <c r="H29" s="67">
        <v>419.2</v>
      </c>
      <c r="I29" s="67">
        <v>427.2</v>
      </c>
      <c r="J29" s="67">
        <v>460.7</v>
      </c>
      <c r="K29" s="67">
        <v>502</v>
      </c>
      <c r="L29" s="67"/>
      <c r="M29" s="67"/>
      <c r="N29" s="67"/>
      <c r="O29" s="67"/>
      <c r="P29" s="67"/>
      <c r="Q29" s="67"/>
      <c r="R29" s="79"/>
      <c r="S29" s="80">
        <f>IF(S37=1,D29,IF(S37=2,E29,IF(S37=3,F29,IF(S37=4,G29,IF(S37=5,H29,IF(S37=6,I29,IF(S37=7,J29,IF(S37=8,K29,IF(S37=9,L29,IF(S37=10,M29,IF(S37=11,N29,IF(S37=12,O29,IF(S37=13,P29,IF(S37=14,Q29,IF(S37=15,R29,0)))))))))))))))/SUM(D27:D35)</f>
        <v>0.11604629340006256</v>
      </c>
    </row>
    <row r="30" spans="2:19" x14ac:dyDescent="0.3">
      <c r="B30" s="65" t="s">
        <v>18</v>
      </c>
      <c r="C30" s="66" t="s">
        <v>81</v>
      </c>
      <c r="D30" s="67">
        <v>157</v>
      </c>
      <c r="E30" s="67">
        <v>178.2</v>
      </c>
      <c r="F30" s="67">
        <v>204.8</v>
      </c>
      <c r="G30" s="67">
        <v>215</v>
      </c>
      <c r="H30" s="67">
        <v>271.10000000000002</v>
      </c>
      <c r="I30" s="67">
        <v>292.2</v>
      </c>
      <c r="J30" s="67">
        <v>0</v>
      </c>
      <c r="K30" s="67"/>
      <c r="L30" s="67"/>
      <c r="M30" s="67"/>
      <c r="N30" s="67"/>
      <c r="O30" s="67"/>
      <c r="P30" s="67"/>
      <c r="Q30" s="67"/>
      <c r="R30" s="79"/>
      <c r="S30" s="80">
        <f>IF(S37=1,D30,IF(S37=2,E30,IF(S37=3,F30,IF(S37=4,G30,IF(S37=5,H30,IF(S37=6,I30,IF(S37=7,J30,IF(S37=8,K30,IF(S37=9,L30,IF(S37=10,M30,IF(S37=11,N30,IF(S37=12,O30,IF(S37=13,P30,IF(S37=14,Q30,IF(S37=15,R30,0)))))))))))))))/SUM(D27:D35)</f>
        <v>4.9108539255552079E-2</v>
      </c>
    </row>
    <row r="31" spans="2:19" x14ac:dyDescent="0.3">
      <c r="B31" s="65" t="s">
        <v>20</v>
      </c>
      <c r="C31" s="66" t="s">
        <v>82</v>
      </c>
      <c r="D31" s="67">
        <v>149</v>
      </c>
      <c r="E31" s="67">
        <v>249</v>
      </c>
      <c r="F31" s="67">
        <v>273.3</v>
      </c>
      <c r="G31" s="67">
        <v>280.7</v>
      </c>
      <c r="H31" s="67">
        <v>299.60000000000002</v>
      </c>
      <c r="I31" s="67">
        <v>329.8</v>
      </c>
      <c r="J31" s="67">
        <v>365.1</v>
      </c>
      <c r="K31" s="67">
        <v>0</v>
      </c>
      <c r="L31" s="67"/>
      <c r="M31" s="67"/>
      <c r="N31" s="67"/>
      <c r="O31" s="67"/>
      <c r="P31" s="67"/>
      <c r="Q31" s="67"/>
      <c r="R31" s="79"/>
      <c r="S31" s="80">
        <f>IF(S37=1,D31,IF(S37=2,E31,IF(S37=3,F31,IF(S37=4,G31,IF(S37=5,H31,IF(S37=6,I31,IF(S37=7,J31,IF(S37=8,K31,IF(S37=9,L31,IF(S37=10,M31,IF(S37=11,N31,IF(S37=12,O31,IF(S37=13,P31,IF(S37=14,Q31,IF(S37=15,R31,0)))))))))))))))/SUM(D27:D35)</f>
        <v>4.6606193306224585E-2</v>
      </c>
    </row>
    <row r="32" spans="2:19" x14ac:dyDescent="0.3">
      <c r="B32" s="65" t="s">
        <v>20</v>
      </c>
      <c r="C32" s="66" t="s">
        <v>83</v>
      </c>
      <c r="D32" s="67">
        <v>140</v>
      </c>
      <c r="E32" s="67">
        <v>209.7</v>
      </c>
      <c r="F32" s="67">
        <v>228</v>
      </c>
      <c r="G32" s="67">
        <v>249.6</v>
      </c>
      <c r="H32" s="67">
        <v>271</v>
      </c>
      <c r="I32" s="67">
        <v>314.8</v>
      </c>
      <c r="J32" s="67">
        <v>385.7</v>
      </c>
      <c r="K32" s="67">
        <v>496.6</v>
      </c>
      <c r="L32" s="67"/>
      <c r="M32" s="67"/>
      <c r="N32" s="67"/>
      <c r="O32" s="67"/>
      <c r="P32" s="67"/>
      <c r="Q32" s="67"/>
      <c r="R32" s="79"/>
      <c r="S32" s="80">
        <f>IF(S37=1,D32,IF(S37=2,E32,IF(S37=3,F32,IF(S37=4,G32,IF(S37=5,H32,IF(S37=6,I32,IF(S37=7,J32,IF(S37=8,K32,IF(S37=9,L32,IF(S37=10,M32,IF(S37=11,N32,IF(S37=12,O32,IF(S37=13,P32,IF(S37=14,Q32,IF(S37=15,R32,0)))))))))))))))/SUM(D27:D35)</f>
        <v>4.3791054113231156E-2</v>
      </c>
    </row>
    <row r="33" spans="2:19" x14ac:dyDescent="0.3">
      <c r="B33" s="65" t="s">
        <v>21</v>
      </c>
      <c r="C33" s="66" t="s">
        <v>84</v>
      </c>
      <c r="D33" s="67">
        <v>107</v>
      </c>
      <c r="E33" s="67">
        <v>135.5</v>
      </c>
      <c r="F33" s="67">
        <v>152</v>
      </c>
      <c r="G33" s="67">
        <v>162</v>
      </c>
      <c r="H33" s="67">
        <v>0</v>
      </c>
      <c r="I33" s="67"/>
      <c r="J33" s="67"/>
      <c r="K33" s="67"/>
      <c r="L33" s="67"/>
      <c r="M33" s="67"/>
      <c r="N33" s="67"/>
      <c r="O33" s="67"/>
      <c r="P33" s="67"/>
      <c r="Q33" s="67"/>
      <c r="R33" s="79"/>
      <c r="S33" s="80">
        <f>IF(S37=1,D33,IF(S37=2,E33,IF(S37=3,F33,IF(S37=4,G33,IF(S37=5,H33,IF(S37=6,I33,IF(S37=7,J33,IF(S37=8,K33,IF(S37=9,L33,IF(S37=10,M33,IF(S37=11,N33,IF(S37=12,O33,IF(S37=13,P33,IF(S37=14,Q33,IF(S37=15,R33,0)))))))))))))))/SUM(D27:D35)</f>
        <v>3.3468877072255238E-2</v>
      </c>
    </row>
    <row r="34" spans="2:19" x14ac:dyDescent="0.3">
      <c r="B34" s="65" t="s">
        <v>89</v>
      </c>
      <c r="C34" s="66" t="s">
        <v>86</v>
      </c>
      <c r="D34" s="67">
        <v>78</v>
      </c>
      <c r="E34" s="67">
        <v>107.1</v>
      </c>
      <c r="F34" s="67">
        <v>153.9</v>
      </c>
      <c r="G34" s="67">
        <v>164.7</v>
      </c>
      <c r="H34" s="67">
        <v>172.3</v>
      </c>
      <c r="I34" s="67">
        <v>0</v>
      </c>
      <c r="J34" s="67"/>
      <c r="K34" s="67"/>
      <c r="L34" s="67"/>
      <c r="M34" s="67"/>
      <c r="N34" s="67"/>
      <c r="O34" s="67"/>
      <c r="P34" s="67"/>
      <c r="Q34" s="67"/>
      <c r="R34" s="79"/>
      <c r="S34" s="80">
        <f>IF(S37=1,D34,IF(S37=2,E34,IF(S37=3,F34,IF(S37=4,G34,IF(S37=5,H34,IF(S37=6,I34,IF(S37=7,J34,IF(S37=8,K34,IF(S37=9,L34,IF(S37=10,M34,IF(S37=11,N34,IF(S37=12,O34,IF(S37=13,P34,IF(S37=14,Q34,IF(S37=15,R34,0)))))))))))))))/SUM(D27:D35)</f>
        <v>2.4397873005943073E-2</v>
      </c>
    </row>
    <row r="35" spans="2:19" x14ac:dyDescent="0.3">
      <c r="B35" s="65" t="s">
        <v>20</v>
      </c>
      <c r="C35" s="66" t="s">
        <v>87</v>
      </c>
      <c r="D35" s="67">
        <v>54</v>
      </c>
      <c r="E35" s="67">
        <v>67.900000000000006</v>
      </c>
      <c r="F35" s="67">
        <v>74.900000000000006</v>
      </c>
      <c r="G35" s="67"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79"/>
      <c r="S35" s="80">
        <f>IF(S37=1,D35,IF(S37=2,E35,IF(S37=3,F35,IF(S37=4,G35,IF(S37=5,H35,IF(S37=6,I35,IF(S37=7,J35,IF(S37=8,K35,IF(S37=9,L35,IF(S37=10,M35,IF(S37=11,N35,IF(S37=12,O35,IF(S37=13,P35,IF(S37=14,Q35,IF(S37=15,R35,0)))))))))))))))/SUM(D27:D35)</f>
        <v>1.6890835157960589E-2</v>
      </c>
    </row>
    <row r="36" spans="2:19" ht="18" thickBot="1" x14ac:dyDescent="0.35">
      <c r="B36" s="51" t="s">
        <v>23</v>
      </c>
      <c r="C36" s="68"/>
      <c r="D36" s="52">
        <v>0</v>
      </c>
      <c r="E36" s="52">
        <f>ROUND(SUM(D27:D35)-SUM(E27:E35),1)</f>
        <v>54.4</v>
      </c>
      <c r="F36" s="52">
        <f>ROUND(SUM(D27:D35)-SUM(F27:F35),1)</f>
        <v>105.7</v>
      </c>
      <c r="G36" s="52">
        <f>ROUND(SUM(D27:D35)-SUM(G27:G35),1)</f>
        <v>118.7</v>
      </c>
      <c r="H36" s="52">
        <f>ROUND(SUM(D27:D35)-SUM(H27:H35),1)</f>
        <v>163.80000000000001</v>
      </c>
      <c r="I36" s="52">
        <f>ROUND(SUM(D27:D35)-SUM(I27:I35),1)</f>
        <v>233</v>
      </c>
      <c r="J36" s="52">
        <f>ROUND(SUM(D27:D35)-SUM(J27:J35),1)</f>
        <v>385.5</v>
      </c>
      <c r="K36" s="52">
        <f>ROUND(SUM(D27:D35)-SUM(K27:K35),1)</f>
        <v>598.4</v>
      </c>
      <c r="L36" s="52">
        <f>ROUND(SUM(D27:D35)-SUM(L27:L35),1)</f>
        <v>3197</v>
      </c>
      <c r="M36" s="52">
        <f>ROUND(SUM(D27:D35)-SUM(M27:M35),1)</f>
        <v>3197</v>
      </c>
      <c r="N36" s="52">
        <f>ROUND(SUM(D27:D35)-SUM(N27:N35),1)</f>
        <v>3197</v>
      </c>
      <c r="O36" s="52">
        <f>ROUND(SUM(D27:D35)-SUM(O27:O35),1)</f>
        <v>3197</v>
      </c>
      <c r="P36" s="52">
        <f>ROUND(SUM(D27:D35)-SUM(P27:P35),1)</f>
        <v>3197</v>
      </c>
      <c r="Q36" s="52">
        <f>ROUND(SUM(D27:D35)-SUM(Q27:Q35),1)</f>
        <v>3197</v>
      </c>
      <c r="R36" s="53">
        <f>ROUND(SUM(D27:D35)-SUM(R27:R35),1)</f>
        <v>3197</v>
      </c>
      <c r="S36" s="54">
        <f>IF(S37=1,D36,IF(S37=2,E36,IF(S37=3,F36,IF(S37=4,G36,IF(S37=5,H36,IF(S37=6,I36,IF(S37=7,J36,IF(S37=8,K36,IF(S37=9,L36,IF(S37=10,M36,IF(S37=11,N36,IF(S37=12,O36,IF(S37=13,P36,IF(S37=14,Q36,IF(S37=15,R36,0)))))))))))))))/SUM(D27:D35)</f>
        <v>0</v>
      </c>
    </row>
    <row r="37" spans="2:19" ht="18" thickBot="1" x14ac:dyDescent="0.35">
      <c r="B37" s="55" t="s">
        <v>49</v>
      </c>
      <c r="C37" s="69" t="s">
        <v>31</v>
      </c>
      <c r="D37" s="56">
        <v>6222</v>
      </c>
      <c r="E37" s="56" t="s">
        <v>26</v>
      </c>
      <c r="F37" s="56">
        <v>3197</v>
      </c>
      <c r="G37" s="56" t="s">
        <v>27</v>
      </c>
      <c r="H37" s="56">
        <v>37</v>
      </c>
      <c r="I37" s="56" t="s">
        <v>28</v>
      </c>
      <c r="J37" s="57">
        <f>(H37+F37)/D37</f>
        <v>0.51976856316297015</v>
      </c>
      <c r="K37" s="56" t="s">
        <v>29</v>
      </c>
      <c r="L37" s="57">
        <f>F37/(F37+H37)</f>
        <v>0.98855905998763138</v>
      </c>
      <c r="M37" s="56" t="s">
        <v>30</v>
      </c>
      <c r="N37" s="57">
        <f>H37/(F37+H37)</f>
        <v>1.1440940012368584E-2</v>
      </c>
      <c r="O37" s="56" t="s">
        <v>25</v>
      </c>
      <c r="P37" s="56">
        <v>800</v>
      </c>
      <c r="Q37" s="89" t="s">
        <v>24</v>
      </c>
      <c r="R37" s="90"/>
      <c r="S37" s="58">
        <v>1</v>
      </c>
    </row>
    <row r="38" spans="2:19" ht="18" thickBot="1" x14ac:dyDescent="0.35"/>
    <row r="39" spans="2:19" ht="18" thickBot="1" x14ac:dyDescent="0.35">
      <c r="B39" s="86" t="s">
        <v>111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8"/>
    </row>
    <row r="40" spans="2:19" ht="18" thickBot="1" x14ac:dyDescent="0.35">
      <c r="B40" s="86" t="s">
        <v>50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</row>
    <row r="41" spans="2:19" ht="18" thickBot="1" x14ac:dyDescent="0.35">
      <c r="B41" s="47" t="s">
        <v>0</v>
      </c>
      <c r="C41" s="49" t="s">
        <v>1</v>
      </c>
      <c r="D41" s="48" t="s">
        <v>2</v>
      </c>
      <c r="E41" s="48" t="s">
        <v>3</v>
      </c>
      <c r="F41" s="48" t="s">
        <v>4</v>
      </c>
      <c r="G41" s="48" t="s">
        <v>5</v>
      </c>
      <c r="H41" s="48" t="s">
        <v>6</v>
      </c>
      <c r="I41" s="48" t="s">
        <v>7</v>
      </c>
      <c r="J41" s="48" t="s">
        <v>8</v>
      </c>
      <c r="K41" s="48" t="s">
        <v>9</v>
      </c>
      <c r="L41" s="48" t="s">
        <v>10</v>
      </c>
      <c r="M41" s="48" t="s">
        <v>11</v>
      </c>
      <c r="N41" s="48" t="s">
        <v>12</v>
      </c>
      <c r="O41" s="48" t="s">
        <v>13</v>
      </c>
      <c r="P41" s="48" t="s">
        <v>14</v>
      </c>
      <c r="Q41" s="48" t="s">
        <v>15</v>
      </c>
      <c r="R41" s="49" t="s">
        <v>16</v>
      </c>
      <c r="S41" s="50"/>
    </row>
    <row r="42" spans="2:19" x14ac:dyDescent="0.3">
      <c r="B42" s="65" t="s">
        <v>17</v>
      </c>
      <c r="C42" s="66" t="s">
        <v>100</v>
      </c>
      <c r="D42" s="67">
        <v>773</v>
      </c>
      <c r="E42" s="67">
        <v>727</v>
      </c>
      <c r="F42" s="67">
        <v>727</v>
      </c>
      <c r="G42" s="67">
        <v>727</v>
      </c>
      <c r="H42" s="67">
        <v>727</v>
      </c>
      <c r="I42" s="67">
        <v>727</v>
      </c>
      <c r="J42" s="67">
        <v>727</v>
      </c>
      <c r="K42" s="67">
        <v>727</v>
      </c>
      <c r="L42" s="67">
        <v>727</v>
      </c>
      <c r="M42" s="67">
        <v>727</v>
      </c>
      <c r="N42" s="67"/>
      <c r="O42" s="67"/>
      <c r="P42" s="67"/>
      <c r="Q42" s="67"/>
      <c r="R42" s="79"/>
      <c r="S42" s="80">
        <f>IF(S54=1,D42,IF(S54=2,E42,IF(S54=3,F42,IF(S54=4,G42,IF(S54=5,H42,IF(S54=6,I42,IF(S54=7,J42,IF(S54=8,K42,IF(S54=9,L42,IF(S54=10,M42,IF(S54=11,N42,IF(S54=12,O42,IF(S54=13,P42,IF(S54=14,Q42,IF(S54=15,R42,0)))))))))))))))/SUM(D42:D52)</f>
        <v>0.2127718139278833</v>
      </c>
    </row>
    <row r="43" spans="2:19" x14ac:dyDescent="0.3">
      <c r="B43" s="65" t="s">
        <v>17</v>
      </c>
      <c r="C43" s="66" t="s">
        <v>101</v>
      </c>
      <c r="D43" s="67">
        <v>615</v>
      </c>
      <c r="E43" s="67">
        <v>645</v>
      </c>
      <c r="F43" s="67">
        <v>648.6</v>
      </c>
      <c r="G43" s="67">
        <v>657.9</v>
      </c>
      <c r="H43" s="67">
        <v>667</v>
      </c>
      <c r="I43" s="67">
        <v>705.3</v>
      </c>
      <c r="J43" s="67">
        <v>724.7</v>
      </c>
      <c r="K43" s="67">
        <v>777.1</v>
      </c>
      <c r="L43" s="67">
        <v>727</v>
      </c>
      <c r="M43" s="67">
        <v>727</v>
      </c>
      <c r="N43" s="67"/>
      <c r="O43" s="67"/>
      <c r="P43" s="67"/>
      <c r="Q43" s="67"/>
      <c r="R43" s="79"/>
      <c r="S43" s="80">
        <f>IF(S54=1,D43,IF(S54=2,E43,IF(S54=3,F43,IF(S54=4,G43,IF(S54=5,H43,IF(S54=6,I43,IF(S54=7,J43,IF(S54=8,K43,IF(S54=9,L43,IF(S54=10,M43,IF(S54=11,N43,IF(S54=12,O43,IF(S54=13,P43,IF(S54=14,Q43,IF(S54=15,R43,0)))))))))))))))/SUM(D42:D52)</f>
        <v>0.16928158546655656</v>
      </c>
    </row>
    <row r="44" spans="2:19" x14ac:dyDescent="0.3">
      <c r="B44" s="65" t="s">
        <v>19</v>
      </c>
      <c r="C44" s="66" t="s">
        <v>102</v>
      </c>
      <c r="D44" s="67">
        <v>452</v>
      </c>
      <c r="E44" s="67">
        <v>452.3</v>
      </c>
      <c r="F44" s="67">
        <v>460.3</v>
      </c>
      <c r="G44" s="67">
        <v>479.3</v>
      </c>
      <c r="H44" s="67">
        <v>522.4</v>
      </c>
      <c r="I44" s="67">
        <v>538.4</v>
      </c>
      <c r="J44" s="67">
        <v>601.5</v>
      </c>
      <c r="K44" s="67">
        <v>645.6</v>
      </c>
      <c r="L44" s="67">
        <v>646.29999999999995</v>
      </c>
      <c r="M44" s="67">
        <v>667.7</v>
      </c>
      <c r="N44" s="67"/>
      <c r="O44" s="67"/>
      <c r="P44" s="67"/>
      <c r="Q44" s="67"/>
      <c r="R44" s="79"/>
      <c r="S44" s="80">
        <f>IF(S54=1,D44,IF(S54=2,E44,IF(S54=3,F44,IF(S54=4,G44,IF(S54=5,H44,IF(S54=6,I44,IF(S54=7,J44,IF(S54=8,K44,IF(S54=9,L44,IF(S54=10,M44,IF(S54=11,N44,IF(S54=12,O44,IF(S54=13,P44,IF(S54=14,Q44,IF(S54=15,R44,0)))))))))))))))/SUM(D42:D52)</f>
        <v>0.12441508395265621</v>
      </c>
    </row>
    <row r="45" spans="2:19" x14ac:dyDescent="0.3">
      <c r="B45" s="65" t="s">
        <v>22</v>
      </c>
      <c r="C45" s="66" t="s">
        <v>103</v>
      </c>
      <c r="D45" s="67">
        <v>353</v>
      </c>
      <c r="E45" s="67">
        <v>357.8</v>
      </c>
      <c r="F45" s="67">
        <v>368.9</v>
      </c>
      <c r="G45" s="67">
        <v>392</v>
      </c>
      <c r="H45" s="67">
        <v>401.4</v>
      </c>
      <c r="I45" s="67">
        <v>436.5</v>
      </c>
      <c r="J45" s="67">
        <v>491.8</v>
      </c>
      <c r="K45" s="67">
        <v>520</v>
      </c>
      <c r="L45" s="67">
        <v>539.70000000000005</v>
      </c>
      <c r="M45" s="67">
        <v>0</v>
      </c>
      <c r="N45" s="67"/>
      <c r="O45" s="67"/>
      <c r="P45" s="67"/>
      <c r="Q45" s="67"/>
      <c r="R45" s="79"/>
      <c r="S45" s="80">
        <f>IF(S54=1,D45,IF(S54=2,E45,IF(S54=3,F45,IF(S54=4,G45,IF(S54=5,H45,IF(S54=6,I45,IF(S54=7,J45,IF(S54=8,K45,IF(S54=9,L45,IF(S54=10,M45,IF(S54=11,N45,IF(S54=12,O45,IF(S54=13,P45,IF(S54=14,Q45,IF(S54=15,R45,0)))))))))))))))/SUM(D42:D52)</f>
        <v>9.7164877511698319E-2</v>
      </c>
    </row>
    <row r="46" spans="2:19" x14ac:dyDescent="0.3">
      <c r="B46" s="65" t="s">
        <v>20</v>
      </c>
      <c r="C46" s="66" t="s">
        <v>104</v>
      </c>
      <c r="D46" s="67">
        <v>295</v>
      </c>
      <c r="E46" s="67">
        <v>295.3</v>
      </c>
      <c r="F46" s="67">
        <v>304.5</v>
      </c>
      <c r="G46" s="67">
        <v>314.5</v>
      </c>
      <c r="H46" s="67">
        <v>354.5</v>
      </c>
      <c r="I46" s="67">
        <v>393.6</v>
      </c>
      <c r="J46" s="67">
        <v>439.6</v>
      </c>
      <c r="K46" s="67">
        <v>529.70000000000005</v>
      </c>
      <c r="L46" s="67">
        <v>540</v>
      </c>
      <c r="M46" s="67">
        <v>698.2</v>
      </c>
      <c r="N46" s="67"/>
      <c r="O46" s="67"/>
      <c r="P46" s="67"/>
      <c r="Q46" s="67"/>
      <c r="R46" s="79"/>
      <c r="S46" s="80">
        <f>IF(S54=1,D46,IF(S54=2,E46,IF(S54=3,F46,IF(S54=4,G46,IF(S54=5,H46,IF(S54=6,I46,IF(S54=7,J46,IF(S54=8,K46,IF(S54=9,L46,IF(S54=10,M46,IF(S54=11,N46,IF(S54=12,O46,IF(S54=13,P46,IF(S54=14,Q46,IF(S54=15,R46,0)))))))))))))))/SUM(D42:D52)</f>
        <v>8.1200110101844206E-2</v>
      </c>
    </row>
    <row r="47" spans="2:19" x14ac:dyDescent="0.3">
      <c r="B47" s="65" t="s">
        <v>20</v>
      </c>
      <c r="C47" s="66" t="s">
        <v>105</v>
      </c>
      <c r="D47" s="67">
        <v>256</v>
      </c>
      <c r="E47" s="67">
        <v>257</v>
      </c>
      <c r="F47" s="67">
        <v>269.10000000000002</v>
      </c>
      <c r="G47" s="67">
        <v>276.10000000000002</v>
      </c>
      <c r="H47" s="67">
        <v>309.3</v>
      </c>
      <c r="I47" s="67">
        <v>378.4</v>
      </c>
      <c r="J47" s="67">
        <v>405.4</v>
      </c>
      <c r="K47" s="67">
        <v>0</v>
      </c>
      <c r="L47" s="67"/>
      <c r="M47" s="67"/>
      <c r="N47" s="67"/>
      <c r="O47" s="67"/>
      <c r="P47" s="67"/>
      <c r="Q47" s="67"/>
      <c r="R47" s="79"/>
      <c r="S47" s="80">
        <f>IF(S54=1,D47,IF(S54=2,E47,IF(S54=3,F47,IF(S54=4,G47,IF(S54=5,H47,IF(S54=6,I47,IF(S54=7,J47,IF(S54=8,K47,IF(S54=9,L47,IF(S54=10,M47,IF(S54=11,N47,IF(S54=12,O47,IF(S54=13,P47,IF(S54=14,Q47,IF(S54=15,R47,0)))))))))))))))/SUM(D42:D52)</f>
        <v>7.0465180291769888E-2</v>
      </c>
    </row>
    <row r="48" spans="2:19" x14ac:dyDescent="0.3">
      <c r="B48" s="65" t="s">
        <v>20</v>
      </c>
      <c r="C48" s="66" t="s">
        <v>106</v>
      </c>
      <c r="D48" s="67">
        <v>235</v>
      </c>
      <c r="E48" s="67">
        <v>235.7</v>
      </c>
      <c r="F48" s="67">
        <v>247.8</v>
      </c>
      <c r="G48" s="67">
        <v>257.8</v>
      </c>
      <c r="H48" s="67">
        <v>280</v>
      </c>
      <c r="I48" s="67">
        <v>0</v>
      </c>
      <c r="J48" s="67"/>
      <c r="K48" s="67"/>
      <c r="L48" s="67"/>
      <c r="M48" s="67"/>
      <c r="N48" s="67"/>
      <c r="O48" s="67"/>
      <c r="P48" s="67"/>
      <c r="Q48" s="67"/>
      <c r="R48" s="79"/>
      <c r="S48" s="80">
        <f>IF(S54=1,D48,IF(S54=2,E48,IF(S54=3,F48,IF(S54=4,G48,IF(S54=5,H48,IF(S54=6,I48,IF(S54=7,J48,IF(S54=8,K48,IF(S54=9,L48,IF(S54=10,M48,IF(S54=11,N48,IF(S54=12,O48,IF(S54=13,P48,IF(S54=14,Q48,IF(S54=15,R48,0)))))))))))))))/SUM(D42:D52)</f>
        <v>6.4684833470960643E-2</v>
      </c>
    </row>
    <row r="49" spans="2:19" x14ac:dyDescent="0.3">
      <c r="B49" s="65" t="s">
        <v>21</v>
      </c>
      <c r="C49" s="66" t="s">
        <v>107</v>
      </c>
      <c r="D49" s="67">
        <v>188</v>
      </c>
      <c r="E49" s="67">
        <v>188.8</v>
      </c>
      <c r="F49" s="67">
        <v>197.8</v>
      </c>
      <c r="G49" s="67">
        <v>255.1</v>
      </c>
      <c r="H49" s="67">
        <v>282.2</v>
      </c>
      <c r="I49" s="67">
        <v>302.2</v>
      </c>
      <c r="J49" s="67">
        <v>0</v>
      </c>
      <c r="K49" s="67"/>
      <c r="L49" s="67"/>
      <c r="M49" s="67"/>
      <c r="N49" s="67"/>
      <c r="O49" s="67"/>
      <c r="P49" s="67"/>
      <c r="Q49" s="67"/>
      <c r="R49" s="79"/>
      <c r="S49" s="80">
        <f>IF(S54=1,D49,IF(S54=2,E49,IF(S54=3,F49,IF(S54=4,G49,IF(S54=5,H49,IF(S54=6,I49,IF(S54=7,J49,IF(S54=8,K49,IF(S54=9,L49,IF(S54=10,M49,IF(S54=11,N49,IF(S54=12,O49,IF(S54=13,P49,IF(S54=14,Q49,IF(S54=15,R49,0)))))))))))))))/SUM(D42:D52)</f>
        <v>5.1747866776768514E-2</v>
      </c>
    </row>
    <row r="50" spans="2:19" x14ac:dyDescent="0.3">
      <c r="B50" s="65" t="s">
        <v>20</v>
      </c>
      <c r="C50" s="66" t="s">
        <v>108</v>
      </c>
      <c r="D50" s="67">
        <v>179</v>
      </c>
      <c r="E50" s="67">
        <v>180.5</v>
      </c>
      <c r="F50" s="67">
        <v>214.8</v>
      </c>
      <c r="G50" s="67">
        <v>226.8</v>
      </c>
      <c r="H50" s="67">
        <v>0</v>
      </c>
      <c r="I50" s="67"/>
      <c r="J50" s="67"/>
      <c r="K50" s="67"/>
      <c r="L50" s="67"/>
      <c r="M50" s="67"/>
      <c r="N50" s="67"/>
      <c r="O50" s="67"/>
      <c r="P50" s="67"/>
      <c r="Q50" s="67"/>
      <c r="R50" s="79"/>
      <c r="S50" s="80">
        <f>IF(S54=1,D50,IF(S54=2,E50,IF(S54=3,F50,IF(S54=4,G50,IF(S54=5,H50,IF(S54=6,I50,IF(S54=7,J50,IF(S54=8,K50,IF(S54=9,L50,IF(S54=10,M50,IF(S54=11,N50,IF(S54=12,O50,IF(S54=13,P50,IF(S54=14,Q50,IF(S54=15,R50,0)))))))))))))))/SUM(D42:D52)</f>
        <v>4.9270575282135978E-2</v>
      </c>
    </row>
    <row r="51" spans="2:19" x14ac:dyDescent="0.3">
      <c r="B51" s="65" t="s">
        <v>18</v>
      </c>
      <c r="C51" s="66" t="s">
        <v>109</v>
      </c>
      <c r="D51" s="67">
        <v>169</v>
      </c>
      <c r="E51" s="67">
        <v>169.7</v>
      </c>
      <c r="F51" s="67">
        <v>176.8</v>
      </c>
      <c r="G51" s="67"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79"/>
      <c r="S51" s="80">
        <f>IF(S54=1,D51,IF(S54=2,E51,IF(S54=3,F51,IF(S54=4,G51,IF(S54=5,H51,IF(S54=6,I51,IF(S54=7,J51,IF(S54=8,K51,IF(S54=9,L51,IF(S54=10,M51,IF(S54=11,N51,IF(S54=12,O51,IF(S54=13,P51,IF(S54=14,Q51,IF(S54=15,R51,0)))))))))))))))/SUM(D42:D52)</f>
        <v>4.6518029176988718E-2</v>
      </c>
    </row>
    <row r="52" spans="2:19" x14ac:dyDescent="0.3">
      <c r="B52" s="65" t="s">
        <v>20</v>
      </c>
      <c r="C52" s="66" t="s">
        <v>110</v>
      </c>
      <c r="D52" s="67">
        <v>118</v>
      </c>
      <c r="E52" s="67">
        <v>120</v>
      </c>
      <c r="F52" s="67">
        <v>0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79"/>
      <c r="S52" s="80">
        <f>IF(S54=1,D52,IF(S54=2,E52,IF(S54=3,F52,IF(S54=4,G52,IF(S54=5,H52,IF(S54=6,I52,IF(S54=7,J52,IF(S54=8,K52,IF(S54=9,L52,IF(S54=10,M52,IF(S54=11,N52,IF(S54=12,O52,IF(S54=13,P52,IF(S54=14,Q52,IF(S54=15,R52,0)))))))))))))))/SUM(D42:D52)</f>
        <v>3.2480044040737684E-2</v>
      </c>
    </row>
    <row r="53" spans="2:19" ht="18" thickBot="1" x14ac:dyDescent="0.35">
      <c r="B53" s="51" t="s">
        <v>23</v>
      </c>
      <c r="C53" s="68"/>
      <c r="D53" s="52">
        <v>0</v>
      </c>
      <c r="E53" s="52">
        <f>ROUND(SUM(D42:D52)-SUM(E42:E52),1)</f>
        <v>3.9</v>
      </c>
      <c r="F53" s="52">
        <f>ROUND(SUM(D42:D52)-SUM(F42:F52),1)</f>
        <v>17.399999999999999</v>
      </c>
      <c r="G53" s="52">
        <f>ROUND(SUM(D42:D52)-SUM(G42:G52),1)</f>
        <v>46.5</v>
      </c>
      <c r="H53" s="52">
        <f>ROUND(SUM(D42:D52)-SUM(H42:H52),1)</f>
        <v>89.2</v>
      </c>
      <c r="I53" s="52">
        <f>ROUND(SUM(D42:D52)-SUM(I42:I52),1)</f>
        <v>151.6</v>
      </c>
      <c r="J53" s="52">
        <f>ROUND(SUM(D42:D52)-SUM(J42:J52),1)</f>
        <v>243</v>
      </c>
      <c r="K53" s="52">
        <f>ROUND(SUM(D42:D52)-SUM(K42:K52),1)</f>
        <v>433.6</v>
      </c>
      <c r="L53" s="52">
        <f>ROUND(SUM(D42:D52)-SUM(L42:L52),1)</f>
        <v>453</v>
      </c>
      <c r="M53" s="52">
        <f>ROUND(SUM(D42:D52)-SUM(M42:M52),1)</f>
        <v>813.1</v>
      </c>
      <c r="N53" s="52">
        <f>ROUND(SUM(D42:D52)-SUM(N42:N52),1)</f>
        <v>3633</v>
      </c>
      <c r="O53" s="52">
        <f>ROUND(SUM(D42:D52)-SUM(O42:O52),1)</f>
        <v>3633</v>
      </c>
      <c r="P53" s="52">
        <f>ROUND(SUM(D42:D52)-SUM(P42:P52),1)</f>
        <v>3633</v>
      </c>
      <c r="Q53" s="52">
        <f>ROUND(SUM(D42:D52)-SUM(Q42:Q52),1)</f>
        <v>3633</v>
      </c>
      <c r="R53" s="53">
        <f>ROUND(SUM(D42:D52)-SUM(R42:R52),1)</f>
        <v>3633</v>
      </c>
      <c r="S53" s="54">
        <f>IF(S54=1,D53,IF(S54=2,E53,IF(S54=3,F53,IF(S54=4,G53,IF(S54=5,H53,IF(S54=6,I53,IF(S54=7,J53,IF(S54=8,K53,IF(S54=9,L53,IF(S54=10,M53,IF(S54=11,N53,IF(S54=12,O53,IF(S54=13,P53,IF(S54=14,Q53,IF(S54=15,R53,0)))))))))))))))/SUM(D42:D52)</f>
        <v>0</v>
      </c>
    </row>
    <row r="54" spans="2:19" ht="18" thickBot="1" x14ac:dyDescent="0.35">
      <c r="B54" s="55" t="s">
        <v>49</v>
      </c>
      <c r="C54" s="69" t="s">
        <v>31</v>
      </c>
      <c r="D54" s="56">
        <v>8092</v>
      </c>
      <c r="E54" s="56" t="s">
        <v>26</v>
      </c>
      <c r="F54" s="56">
        <v>3633</v>
      </c>
      <c r="G54" s="56" t="s">
        <v>27</v>
      </c>
      <c r="H54" s="56">
        <v>62</v>
      </c>
      <c r="I54" s="56" t="s">
        <v>28</v>
      </c>
      <c r="J54" s="57">
        <f>(H54+F54)/D54</f>
        <v>0.45662382600098861</v>
      </c>
      <c r="K54" s="56" t="s">
        <v>29</v>
      </c>
      <c r="L54" s="57">
        <f>F54/(F54+H54)</f>
        <v>0.98322056833558868</v>
      </c>
      <c r="M54" s="56" t="s">
        <v>30</v>
      </c>
      <c r="N54" s="57">
        <f>H54/(F54+H54)</f>
        <v>1.6779431664411367E-2</v>
      </c>
      <c r="O54" s="56" t="s">
        <v>25</v>
      </c>
      <c r="P54" s="56">
        <v>727</v>
      </c>
      <c r="Q54" s="89" t="s">
        <v>24</v>
      </c>
      <c r="R54" s="90"/>
      <c r="S54" s="58">
        <v>1</v>
      </c>
    </row>
    <row r="55" spans="2:19" ht="18" thickBot="1" x14ac:dyDescent="0.35"/>
    <row r="56" spans="2:19" ht="18" thickBot="1" x14ac:dyDescent="0.35">
      <c r="B56" s="86" t="s">
        <v>131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8"/>
    </row>
    <row r="57" spans="2:19" ht="18" thickBot="1" x14ac:dyDescent="0.35">
      <c r="B57" s="86" t="s">
        <v>50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8"/>
    </row>
    <row r="58" spans="2:19" ht="18" thickBot="1" x14ac:dyDescent="0.35">
      <c r="B58" s="47" t="s">
        <v>0</v>
      </c>
      <c r="C58" s="49" t="s">
        <v>1</v>
      </c>
      <c r="D58" s="48" t="s">
        <v>2</v>
      </c>
      <c r="E58" s="48" t="s">
        <v>3</v>
      </c>
      <c r="F58" s="48" t="s">
        <v>4</v>
      </c>
      <c r="G58" s="48" t="s">
        <v>5</v>
      </c>
      <c r="H58" s="48" t="s">
        <v>6</v>
      </c>
      <c r="I58" s="48" t="s">
        <v>7</v>
      </c>
      <c r="J58" s="48" t="s">
        <v>8</v>
      </c>
      <c r="K58" s="48" t="s">
        <v>9</v>
      </c>
      <c r="L58" s="48" t="s">
        <v>10</v>
      </c>
      <c r="M58" s="48" t="s">
        <v>11</v>
      </c>
      <c r="N58" s="48" t="s">
        <v>12</v>
      </c>
      <c r="O58" s="48" t="s">
        <v>13</v>
      </c>
      <c r="P58" s="48" t="s">
        <v>14</v>
      </c>
      <c r="Q58" s="48" t="s">
        <v>15</v>
      </c>
      <c r="R58" s="49" t="s">
        <v>16</v>
      </c>
      <c r="S58" s="50"/>
    </row>
    <row r="59" spans="2:19" x14ac:dyDescent="0.3">
      <c r="B59" s="65" t="s">
        <v>17</v>
      </c>
      <c r="C59" s="66" t="s">
        <v>123</v>
      </c>
      <c r="D59" s="67">
        <v>1254</v>
      </c>
      <c r="E59" s="67">
        <v>820</v>
      </c>
      <c r="F59" s="67">
        <v>820</v>
      </c>
      <c r="G59" s="67">
        <v>820</v>
      </c>
      <c r="H59" s="67">
        <v>820</v>
      </c>
      <c r="I59" s="67">
        <v>820</v>
      </c>
      <c r="J59" s="67">
        <v>820</v>
      </c>
      <c r="K59" s="67"/>
      <c r="L59" s="67"/>
      <c r="M59" s="67"/>
      <c r="N59" s="67"/>
      <c r="O59" s="67"/>
      <c r="P59" s="67"/>
      <c r="Q59" s="67"/>
      <c r="R59" s="79"/>
      <c r="S59" s="80">
        <f>IF(S68=1,D59,IF(S68=2,E59,IF(S68=3,F59,IF(S68=4,G59,IF(S68=5,H59,IF(S68=6,I59,IF(S68=7,J59,IF(S68=8,K59,IF(S68=9,L59,IF(S68=10,M59,IF(S68=11,N59,IF(S68=12,O59,IF(S68=13,P59,IF(S68=14,Q59,IF(S68=15,R59,0)))))))))))))))/SUM(D59:D66)</f>
        <v>0.30607761776909936</v>
      </c>
    </row>
    <row r="60" spans="2:19" x14ac:dyDescent="0.3">
      <c r="B60" s="65" t="s">
        <v>19</v>
      </c>
      <c r="C60" s="66" t="s">
        <v>124</v>
      </c>
      <c r="D60" s="67">
        <v>767</v>
      </c>
      <c r="E60" s="67">
        <v>772.5</v>
      </c>
      <c r="F60" s="67">
        <v>779.6</v>
      </c>
      <c r="G60" s="67">
        <v>788.3</v>
      </c>
      <c r="H60" s="67">
        <v>842.7</v>
      </c>
      <c r="I60" s="67">
        <v>820</v>
      </c>
      <c r="J60" s="67">
        <v>820</v>
      </c>
      <c r="K60" s="67"/>
      <c r="L60" s="67"/>
      <c r="M60" s="67"/>
      <c r="N60" s="67"/>
      <c r="O60" s="67"/>
      <c r="P60" s="67"/>
      <c r="Q60" s="67"/>
      <c r="R60" s="79"/>
      <c r="S60" s="80">
        <f>IF(S68=1,D60,IF(S68=2,E60,IF(S68=3,F60,IF(S68=4,G60,IF(S68=5,H60,IF(S68=6,I60,IF(S68=7,J60,IF(S68=8,K60,IF(S68=9,L60,IF(S68=10,M60,IF(S68=11,N60,IF(S68=12,O60,IF(S68=13,P60,IF(S68=14,Q60,IF(S68=15,R60,0)))))))))))))))/SUM(D59:D66)</f>
        <v>0.18721015377105199</v>
      </c>
    </row>
    <row r="61" spans="2:19" x14ac:dyDescent="0.3">
      <c r="B61" s="65" t="s">
        <v>20</v>
      </c>
      <c r="C61" s="66" t="s">
        <v>125</v>
      </c>
      <c r="D61" s="67">
        <v>632</v>
      </c>
      <c r="E61" s="67">
        <v>679.1</v>
      </c>
      <c r="F61" s="67">
        <v>703</v>
      </c>
      <c r="G61" s="67">
        <v>748.1</v>
      </c>
      <c r="H61" s="67">
        <v>811.9</v>
      </c>
      <c r="I61" s="67">
        <v>819.1</v>
      </c>
      <c r="J61" s="67">
        <v>1107.5</v>
      </c>
      <c r="K61" s="67"/>
      <c r="L61" s="67"/>
      <c r="M61" s="67"/>
      <c r="N61" s="67"/>
      <c r="O61" s="67"/>
      <c r="P61" s="67"/>
      <c r="Q61" s="67"/>
      <c r="R61" s="79"/>
      <c r="S61" s="80">
        <f>IF(S68=1,D61,IF(S68=2,E61,IF(S68=3,F61,IF(S68=4,G61,IF(S68=5,H61,IF(S68=6,I61,IF(S68=7,J61,IF(S68=8,K61,IF(S68=9,L61,IF(S68=10,M61,IF(S68=11,N61,IF(S68=12,O61,IF(S68=13,P61,IF(S68=14,Q61,IF(S68=15,R61,0)))))))))))))))/SUM(D59:D66)</f>
        <v>0.15425921405906762</v>
      </c>
    </row>
    <row r="62" spans="2:19" x14ac:dyDescent="0.3">
      <c r="B62" s="65" t="s">
        <v>20</v>
      </c>
      <c r="C62" s="66" t="s">
        <v>126</v>
      </c>
      <c r="D62" s="67">
        <v>466</v>
      </c>
      <c r="E62" s="67">
        <v>490.2</v>
      </c>
      <c r="F62" s="67">
        <v>519.4</v>
      </c>
      <c r="G62" s="67">
        <v>571.79999999999995</v>
      </c>
      <c r="H62" s="67">
        <v>631.6</v>
      </c>
      <c r="I62" s="67">
        <v>637</v>
      </c>
      <c r="J62" s="67">
        <v>0</v>
      </c>
      <c r="K62" s="67"/>
      <c r="L62" s="67"/>
      <c r="M62" s="67"/>
      <c r="N62" s="67"/>
      <c r="O62" s="67"/>
      <c r="P62" s="67"/>
      <c r="Q62" s="67"/>
      <c r="R62" s="79"/>
      <c r="S62" s="80">
        <f>IF(S68=1,D62,IF(S68=2,E62,IF(S68=3,F62,IF(S68=4,G62,IF(S68=5,H62,IF(S68=6,I62,IF(S68=7,J62,IF(S68=8,K62,IF(S68=9,L62,IF(S68=10,M62,IF(S68=11,N62,IF(S68=12,O62,IF(S68=13,P62,IF(S68=14,Q62,IF(S68=15,R62,0)))))))))))))))/SUM(D59:D66)</f>
        <v>0.113741762265072</v>
      </c>
    </row>
    <row r="63" spans="2:19" x14ac:dyDescent="0.3">
      <c r="B63" s="65" t="s">
        <v>22</v>
      </c>
      <c r="C63" s="66" t="s">
        <v>127</v>
      </c>
      <c r="D63" s="67">
        <v>396</v>
      </c>
      <c r="E63" s="67">
        <v>582.5</v>
      </c>
      <c r="F63" s="67">
        <v>624.1</v>
      </c>
      <c r="G63" s="67">
        <v>716.9</v>
      </c>
      <c r="H63" s="67">
        <v>784.2</v>
      </c>
      <c r="I63" s="67">
        <v>785.4</v>
      </c>
      <c r="J63" s="67">
        <v>897.6</v>
      </c>
      <c r="K63" s="67"/>
      <c r="L63" s="67"/>
      <c r="M63" s="67"/>
      <c r="N63" s="67"/>
      <c r="O63" s="67"/>
      <c r="P63" s="67"/>
      <c r="Q63" s="67"/>
      <c r="R63" s="79"/>
      <c r="S63" s="80">
        <f>IF(S68=1,D63,IF(S68=2,E63,IF(S68=3,F63,IF(S68=4,G63,IF(S68=5,H63,IF(S68=6,I63,IF(S68=7,J63,IF(S68=8,K63,IF(S68=9,L63,IF(S68=10,M63,IF(S68=11,N63,IF(S68=12,O63,IF(S68=13,P63,IF(S68=14,Q63,IF(S68=15,R63,0)))))))))))))))/SUM(D59:D66)</f>
        <v>9.6656089821820848E-2</v>
      </c>
    </row>
    <row r="64" spans="2:19" x14ac:dyDescent="0.3">
      <c r="B64" s="65" t="s">
        <v>21</v>
      </c>
      <c r="C64" s="66" t="s">
        <v>128</v>
      </c>
      <c r="D64" s="67">
        <v>267</v>
      </c>
      <c r="E64" s="67">
        <v>290.89999999999998</v>
      </c>
      <c r="F64" s="67">
        <v>305.3</v>
      </c>
      <c r="G64" s="67">
        <v>318.7</v>
      </c>
      <c r="H64" s="67">
        <v>0</v>
      </c>
      <c r="I64" s="67"/>
      <c r="J64" s="67"/>
      <c r="K64" s="67"/>
      <c r="L64" s="67"/>
      <c r="M64" s="67"/>
      <c r="N64" s="67"/>
      <c r="O64" s="67"/>
      <c r="P64" s="67"/>
      <c r="Q64" s="67"/>
      <c r="R64" s="79"/>
      <c r="S64" s="80">
        <f>IF(S68=1,D64,IF(S68=2,E64,IF(S68=3,F64,IF(S68=4,G64,IF(S68=5,H64,IF(S68=6,I64,IF(S68=7,J64,IF(S68=8,K64,IF(S68=9,L64,IF(S68=10,M64,IF(S68=11,N64,IF(S68=12,O64,IF(S68=13,P64,IF(S68=14,Q64,IF(S68=15,R64,0)))))))))))))))/SUM(D59:D66)</f>
        <v>6.5169636319257998E-2</v>
      </c>
    </row>
    <row r="65" spans="2:19" x14ac:dyDescent="0.3">
      <c r="B65" s="65" t="s">
        <v>20</v>
      </c>
      <c r="C65" s="66" t="s">
        <v>129</v>
      </c>
      <c r="D65" s="67">
        <v>198</v>
      </c>
      <c r="E65" s="67">
        <v>223.3</v>
      </c>
      <c r="F65" s="67">
        <v>245.7</v>
      </c>
      <c r="G65" s="67">
        <v>0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79"/>
      <c r="S65" s="80">
        <f>IF(S68=1,D65,IF(S68=2,E65,IF(S68=3,F65,IF(S68=4,G65,IF(S68=5,H65,IF(S68=6,I65,IF(S68=7,J65,IF(S68=8,K65,IF(S68=9,L65,IF(S68=10,M65,IF(S68=11,N65,IF(S68=12,O65,IF(S68=13,P65,IF(S68=14,Q65,IF(S68=15,R65,0)))))))))))))))/SUM(D59:D66)</f>
        <v>4.8328044910910424E-2</v>
      </c>
    </row>
    <row r="66" spans="2:19" x14ac:dyDescent="0.3">
      <c r="B66" s="65" t="s">
        <v>51</v>
      </c>
      <c r="C66" s="66" t="s">
        <v>130</v>
      </c>
      <c r="D66" s="67">
        <v>117</v>
      </c>
      <c r="E66" s="67">
        <v>158.9</v>
      </c>
      <c r="F66" s="67">
        <v>0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79"/>
      <c r="S66" s="80">
        <f>IF(S68=1,D66,IF(S68=2,E66,IF(S68=3,F66,IF(S68=4,G66,IF(S68=5,H66,IF(S68=6,I66,IF(S68=7,J66,IF(S68=8,K66,IF(S68=9,L66,IF(S68=10,M66,IF(S68=11,N66,IF(S68=12,O66,IF(S68=13,P66,IF(S68=14,Q66,IF(S68=15,R66,0)))))))))))))))/SUM(D59:D66)</f>
        <v>2.8557481083719794E-2</v>
      </c>
    </row>
    <row r="67" spans="2:19" ht="18" thickBot="1" x14ac:dyDescent="0.35">
      <c r="B67" s="51" t="s">
        <v>23</v>
      </c>
      <c r="C67" s="68"/>
      <c r="D67" s="52">
        <v>0</v>
      </c>
      <c r="E67" s="52">
        <f>ROUND(SUM(D59:D66)-SUM(E59:E66),1)</f>
        <v>79.599999999999994</v>
      </c>
      <c r="F67" s="52">
        <f>ROUND(SUM(D59:D66)-SUM(F59:F66),1)</f>
        <v>99.9</v>
      </c>
      <c r="G67" s="52">
        <f>ROUND(SUM(D59:D66)-SUM(G59:G66),1)</f>
        <v>133.19999999999999</v>
      </c>
      <c r="H67" s="52">
        <f>ROUND(SUM(D59:D66)-SUM(H59:H66),1)</f>
        <v>206.6</v>
      </c>
      <c r="I67" s="52">
        <f>ROUND(SUM(D59:D66)-SUM(I59:I66),1)</f>
        <v>215.5</v>
      </c>
      <c r="J67" s="52">
        <f>ROUND(SUM(D59:D66)-SUM(J59:J66),1)</f>
        <v>451.9</v>
      </c>
      <c r="K67" s="52">
        <f>ROUND(SUM(D59:D66)-SUM(K59:K66),1)</f>
        <v>4097</v>
      </c>
      <c r="L67" s="52">
        <f>ROUND(SUM(D59:D66)-SUM(L59:L66),1)</f>
        <v>4097</v>
      </c>
      <c r="M67" s="52">
        <f>ROUND(SUM(D59:D66)-SUM(M59:M66),1)</f>
        <v>4097</v>
      </c>
      <c r="N67" s="52">
        <f>ROUND(SUM(D59:D66)-SUM(N59:N66),1)</f>
        <v>4097</v>
      </c>
      <c r="O67" s="52">
        <f>ROUND(SUM(D59:D66)-SUM(O59:O66),1)</f>
        <v>4097</v>
      </c>
      <c r="P67" s="52">
        <f>ROUND(SUM(D59:D66)-SUM(P59:P66),1)</f>
        <v>4097</v>
      </c>
      <c r="Q67" s="52">
        <f>ROUND(SUM(D59:D66)-SUM(Q59:Q66),1)</f>
        <v>4097</v>
      </c>
      <c r="R67" s="53">
        <f>ROUND(SUM(D59:D66)-SUM(R59:R66),1)</f>
        <v>4097</v>
      </c>
      <c r="S67" s="54">
        <f>IF(S68=1,D67,IF(S68=2,E67,IF(S68=3,F67,IF(S68=4,G67,IF(S68=5,H67,IF(S68=6,I67,IF(S68=7,J67,IF(S68=8,K67,IF(S68=9,L67,IF(S68=10,M67,IF(S68=11,N67,IF(S68=12,O67,IF(S68=13,P67,IF(S68=14,Q67,IF(S68=15,R67,0)))))))))))))))/SUM(D59:D66)</f>
        <v>0</v>
      </c>
    </row>
    <row r="68" spans="2:19" ht="18" thickBot="1" x14ac:dyDescent="0.35">
      <c r="B68" s="55" t="s">
        <v>49</v>
      </c>
      <c r="C68" s="69" t="s">
        <v>31</v>
      </c>
      <c r="D68" s="56">
        <v>8369</v>
      </c>
      <c r="E68" s="56" t="s">
        <v>26</v>
      </c>
      <c r="F68" s="56">
        <v>4097</v>
      </c>
      <c r="G68" s="56" t="s">
        <v>27</v>
      </c>
      <c r="H68" s="56">
        <v>33</v>
      </c>
      <c r="I68" s="56" t="s">
        <v>28</v>
      </c>
      <c r="J68" s="57">
        <f>(H68+F68)/D68</f>
        <v>0.49348787190823279</v>
      </c>
      <c r="K68" s="56" t="s">
        <v>29</v>
      </c>
      <c r="L68" s="57">
        <f>F68/(F68+H68)</f>
        <v>0.9920096852300242</v>
      </c>
      <c r="M68" s="56" t="s">
        <v>30</v>
      </c>
      <c r="N68" s="57">
        <f>H68/(F68+H68)</f>
        <v>7.9903147699757864E-3</v>
      </c>
      <c r="O68" s="56" t="s">
        <v>25</v>
      </c>
      <c r="P68" s="56">
        <v>820</v>
      </c>
      <c r="Q68" s="89" t="s">
        <v>24</v>
      </c>
      <c r="R68" s="90"/>
      <c r="S68" s="58">
        <v>1</v>
      </c>
    </row>
    <row r="69" spans="2:19" ht="18" thickBot="1" x14ac:dyDescent="0.35"/>
    <row r="70" spans="2:19" ht="18" thickBot="1" x14ac:dyDescent="0.35">
      <c r="B70" s="86" t="s">
        <v>150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8"/>
    </row>
    <row r="71" spans="2:19" ht="18" thickBot="1" x14ac:dyDescent="0.35">
      <c r="B71" s="86" t="s">
        <v>50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8"/>
    </row>
    <row r="72" spans="2:19" ht="18" thickBot="1" x14ac:dyDescent="0.35">
      <c r="B72" s="47" t="s">
        <v>0</v>
      </c>
      <c r="C72" s="49" t="s">
        <v>1</v>
      </c>
      <c r="D72" s="48" t="s">
        <v>2</v>
      </c>
      <c r="E72" s="48" t="s">
        <v>3</v>
      </c>
      <c r="F72" s="48" t="s">
        <v>4</v>
      </c>
      <c r="G72" s="48" t="s">
        <v>5</v>
      </c>
      <c r="H72" s="48" t="s">
        <v>6</v>
      </c>
      <c r="I72" s="48" t="s">
        <v>7</v>
      </c>
      <c r="J72" s="48" t="s">
        <v>8</v>
      </c>
      <c r="K72" s="48" t="s">
        <v>9</v>
      </c>
      <c r="L72" s="48" t="s">
        <v>10</v>
      </c>
      <c r="M72" s="48" t="s">
        <v>11</v>
      </c>
      <c r="N72" s="48" t="s">
        <v>12</v>
      </c>
      <c r="O72" s="48" t="s">
        <v>13</v>
      </c>
      <c r="P72" s="48" t="s">
        <v>14</v>
      </c>
      <c r="Q72" s="48" t="s">
        <v>15</v>
      </c>
      <c r="R72" s="49" t="s">
        <v>16</v>
      </c>
      <c r="S72" s="50"/>
    </row>
    <row r="73" spans="2:19" x14ac:dyDescent="0.3">
      <c r="B73" s="65" t="s">
        <v>17</v>
      </c>
      <c r="C73" s="66" t="s">
        <v>143</v>
      </c>
      <c r="D73" s="67">
        <v>1090</v>
      </c>
      <c r="E73" s="67">
        <v>820</v>
      </c>
      <c r="F73" s="67">
        <v>820</v>
      </c>
      <c r="G73" s="67">
        <v>820</v>
      </c>
      <c r="H73" s="67">
        <v>820</v>
      </c>
      <c r="I73" s="67">
        <v>820</v>
      </c>
      <c r="J73" s="67"/>
      <c r="K73" s="67"/>
      <c r="L73" s="67"/>
      <c r="M73" s="67"/>
      <c r="N73" s="67"/>
      <c r="O73" s="67"/>
      <c r="P73" s="67"/>
      <c r="Q73" s="67"/>
      <c r="R73" s="79"/>
      <c r="S73" s="80">
        <f>IF(S81=1,D73,IF(S81=2,E73,IF(S81=3,F73,IF(S81=4,G73,IF(S81=5,H73,IF(S81=6,I73,IF(S81=7,J73,IF(S81=8,K73,IF(S81=9,L73,IF(S81=10,M73,IF(S81=11,N73,IF(S81=12,O73,IF(S81=13,P73,IF(S81=14,Q73,IF(S81=15,R73,0)))))))))))))))/SUM(D73:D79)</f>
        <v>0.33262129996948431</v>
      </c>
    </row>
    <row r="74" spans="2:19" x14ac:dyDescent="0.3">
      <c r="B74" s="65" t="s">
        <v>19</v>
      </c>
      <c r="C74" s="66" t="s">
        <v>144</v>
      </c>
      <c r="D74" s="67">
        <v>855</v>
      </c>
      <c r="E74" s="67">
        <v>855</v>
      </c>
      <c r="F74" s="67">
        <v>820</v>
      </c>
      <c r="G74" s="67">
        <v>820</v>
      </c>
      <c r="H74" s="67">
        <v>820</v>
      </c>
      <c r="I74" s="67">
        <v>820</v>
      </c>
      <c r="J74" s="67"/>
      <c r="K74" s="67"/>
      <c r="L74" s="67"/>
      <c r="M74" s="67"/>
      <c r="N74" s="67"/>
      <c r="O74" s="67"/>
      <c r="P74" s="67"/>
      <c r="Q74" s="67"/>
      <c r="R74" s="79"/>
      <c r="S74" s="80">
        <f>IF(S81=1,D74,IF(S81=2,E74,IF(S81=3,F74,IF(S81=4,G74,IF(S81=5,H74,IF(S81=6,I74,IF(S81=7,J74,IF(S81=8,K74,IF(S81=9,L74,IF(S81=10,M74,IF(S81=11,N74,IF(S81=12,O74,IF(S81=13,P74,IF(S81=14,Q74,IF(S81=15,R74,0)))))))))))))))/SUM(D73:D79)</f>
        <v>0.2609093683246872</v>
      </c>
    </row>
    <row r="75" spans="2:19" x14ac:dyDescent="0.3">
      <c r="B75" s="65" t="s">
        <v>21</v>
      </c>
      <c r="C75" s="66" t="s">
        <v>145</v>
      </c>
      <c r="D75" s="67">
        <v>551</v>
      </c>
      <c r="E75" s="67">
        <v>563.4</v>
      </c>
      <c r="F75" s="67">
        <v>577.5</v>
      </c>
      <c r="G75" s="67">
        <v>587.9</v>
      </c>
      <c r="H75" s="67">
        <v>669.4</v>
      </c>
      <c r="I75" s="67">
        <v>857.5</v>
      </c>
      <c r="J75" s="67"/>
      <c r="K75" s="67"/>
      <c r="L75" s="67"/>
      <c r="M75" s="67"/>
      <c r="N75" s="67"/>
      <c r="O75" s="67"/>
      <c r="P75" s="67"/>
      <c r="Q75" s="67"/>
      <c r="R75" s="79"/>
      <c r="S75" s="80">
        <f>IF(S81=1,D75,IF(S81=2,E75,IF(S81=3,F75,IF(S81=4,G75,IF(S81=5,H75,IF(S81=6,I75,IF(S81=7,J75,IF(S81=8,K75,IF(S81=9,L75,IF(S81=10,M75,IF(S81=11,N75,IF(S81=12,O75,IF(S81=13,P75,IF(S81=14,Q75,IF(S81=15,R75,0)))))))))))))))/SUM(D73:D79)</f>
        <v>0.16814159292035399</v>
      </c>
    </row>
    <row r="76" spans="2:19" x14ac:dyDescent="0.3">
      <c r="B76" s="65" t="s">
        <v>17</v>
      </c>
      <c r="C76" s="66" t="s">
        <v>146</v>
      </c>
      <c r="D76" s="67">
        <v>282</v>
      </c>
      <c r="E76" s="67">
        <v>503.2</v>
      </c>
      <c r="F76" s="67">
        <v>503.5</v>
      </c>
      <c r="G76" s="67">
        <v>532.5</v>
      </c>
      <c r="H76" s="67">
        <v>566</v>
      </c>
      <c r="I76" s="67">
        <v>596.29999999999995</v>
      </c>
      <c r="J76" s="67"/>
      <c r="K76" s="67"/>
      <c r="L76" s="67"/>
      <c r="M76" s="67"/>
      <c r="N76" s="67"/>
      <c r="O76" s="67"/>
      <c r="P76" s="67"/>
      <c r="Q76" s="67"/>
      <c r="R76" s="79"/>
      <c r="S76" s="80">
        <f>IF(S81=1,D76,IF(S81=2,E76,IF(S81=3,F76,IF(S81=4,G76,IF(S81=5,H76,IF(S81=6,I76,IF(S81=7,J76,IF(S81=8,K76,IF(S81=9,L76,IF(S81=10,M76,IF(S81=11,N76,IF(S81=12,O76,IF(S81=13,P76,IF(S81=14,Q76,IF(S81=15,R76,0)))))))))))))))/SUM(D73:D79)</f>
        <v>8.6054317973756483E-2</v>
      </c>
    </row>
    <row r="77" spans="2:19" x14ac:dyDescent="0.3">
      <c r="B77" s="65" t="s">
        <v>18</v>
      </c>
      <c r="C77" s="66" t="s">
        <v>147</v>
      </c>
      <c r="D77" s="67">
        <v>251</v>
      </c>
      <c r="E77" s="67">
        <v>262.10000000000002</v>
      </c>
      <c r="F77" s="67">
        <v>267.8</v>
      </c>
      <c r="G77" s="67">
        <v>273.39999999999998</v>
      </c>
      <c r="H77" s="67">
        <v>303.60000000000002</v>
      </c>
      <c r="I77" s="67">
        <v>0</v>
      </c>
      <c r="J77" s="67"/>
      <c r="K77" s="67"/>
      <c r="L77" s="67"/>
      <c r="M77" s="67"/>
      <c r="N77" s="67"/>
      <c r="O77" s="67"/>
      <c r="P77" s="67"/>
      <c r="Q77" s="67"/>
      <c r="R77" s="79"/>
      <c r="S77" s="80">
        <f>IF(S81=1,D77,IF(S81=2,E77,IF(S81=3,F77,IF(S81=4,G77,IF(S81=5,H77,IF(S81=6,I77,IF(S81=7,J77,IF(S81=8,K77,IF(S81=9,L77,IF(S81=10,M77,IF(S81=11,N77,IF(S81=12,O77,IF(S81=13,P77,IF(S81=14,Q77,IF(S81=15,R77,0)))))))))))))))/SUM(D73:D79)</f>
        <v>7.6594446139761976E-2</v>
      </c>
    </row>
    <row r="78" spans="2:19" x14ac:dyDescent="0.3">
      <c r="B78" s="65" t="s">
        <v>20</v>
      </c>
      <c r="C78" s="66" t="s">
        <v>148</v>
      </c>
      <c r="D78" s="67">
        <v>170</v>
      </c>
      <c r="E78" s="67">
        <v>174.5</v>
      </c>
      <c r="F78" s="67">
        <v>179.3</v>
      </c>
      <c r="G78" s="67">
        <v>201.3</v>
      </c>
      <c r="H78" s="67">
        <v>0</v>
      </c>
      <c r="I78" s="67"/>
      <c r="J78" s="67"/>
      <c r="K78" s="67"/>
      <c r="L78" s="67"/>
      <c r="M78" s="67"/>
      <c r="N78" s="67"/>
      <c r="O78" s="67"/>
      <c r="P78" s="67"/>
      <c r="Q78" s="67"/>
      <c r="R78" s="79"/>
      <c r="S78" s="80">
        <f>IF(S81=1,D78,IF(S81=2,E78,IF(S81=3,F78,IF(S81=4,G78,IF(S81=5,H78,IF(S81=6,I78,IF(S81=7,J78,IF(S81=8,K78,IF(S81=9,L78,IF(S81=10,M78,IF(S81=11,N78,IF(S81=12,O78,IF(S81=13,P78,IF(S81=14,Q78,IF(S81=15,R78,0)))))))))))))))/SUM(D73:D79)</f>
        <v>5.1876716509002135E-2</v>
      </c>
    </row>
    <row r="79" spans="2:19" x14ac:dyDescent="0.3">
      <c r="B79" s="65" t="s">
        <v>89</v>
      </c>
      <c r="C79" s="66" t="s">
        <v>149</v>
      </c>
      <c r="D79" s="67">
        <v>78</v>
      </c>
      <c r="E79" s="67">
        <v>83.9</v>
      </c>
      <c r="F79" s="67">
        <v>85</v>
      </c>
      <c r="G79" s="67"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79"/>
      <c r="S79" s="80">
        <f>IF(S81=1,D79,IF(S81=2,E79,IF(S81=3,F79,IF(S81=4,G79,IF(S81=5,H79,IF(S81=6,I79,IF(S81=7,J79,IF(S81=8,K79,IF(S81=9,L79,IF(S81=10,M79,IF(S81=11,N79,IF(S81=12,O79,IF(S81=13,P79,IF(S81=14,Q79,IF(S81=15,R79,0)))))))))))))))/SUM(D73:D79)</f>
        <v>2.3802258162953921E-2</v>
      </c>
    </row>
    <row r="80" spans="2:19" ht="18" thickBot="1" x14ac:dyDescent="0.35">
      <c r="B80" s="51" t="s">
        <v>23</v>
      </c>
      <c r="C80" s="68"/>
      <c r="D80" s="52">
        <v>0</v>
      </c>
      <c r="E80" s="52">
        <f>ROUND(SUM(D73:D79)-SUM(E73:E79),1)</f>
        <v>14.9</v>
      </c>
      <c r="F80" s="52">
        <f>ROUND(SUM(D73:D79)-SUM(F73:F79),1)</f>
        <v>23.9</v>
      </c>
      <c r="G80" s="52">
        <f>ROUND(SUM(D73:D79)-SUM(G73:G79),1)</f>
        <v>41.9</v>
      </c>
      <c r="H80" s="52">
        <f>ROUND(SUM(D73:D79)-SUM(H73:H79),1)</f>
        <v>98</v>
      </c>
      <c r="I80" s="52">
        <f>ROUND(SUM(D73:D79)-SUM(I73:I79),1)</f>
        <v>183.2</v>
      </c>
      <c r="J80" s="52">
        <f>ROUND(SUM(D73:D79)-SUM(J73:J79),1)</f>
        <v>3277</v>
      </c>
      <c r="K80" s="52">
        <f>ROUND(SUM(D73:D79)-SUM(K73:K79),1)</f>
        <v>3277</v>
      </c>
      <c r="L80" s="52">
        <f>ROUND(SUM(D73:D79)-SUM(L73:L79),1)</f>
        <v>3277</v>
      </c>
      <c r="M80" s="52">
        <f>ROUND(SUM(D73:D79)-SUM(M73:M79),1)</f>
        <v>3277</v>
      </c>
      <c r="N80" s="52">
        <f>ROUND(SUM(D73:D79)-SUM(N73:N79),1)</f>
        <v>3277</v>
      </c>
      <c r="O80" s="52">
        <f>ROUND(SUM(D73:D79)-SUM(O73:O79),1)</f>
        <v>3277</v>
      </c>
      <c r="P80" s="52">
        <f>ROUND(SUM(D73:D79)-SUM(P73:P79),1)</f>
        <v>3277</v>
      </c>
      <c r="Q80" s="52">
        <f>ROUND(SUM(D73:D79)-SUM(Q73:Q79),1)</f>
        <v>3277</v>
      </c>
      <c r="R80" s="53">
        <f>ROUND(SUM(D73:D79)-SUM(R73:R79),1)</f>
        <v>3277</v>
      </c>
      <c r="S80" s="54">
        <f>IF(S81=1,D80,IF(S81=2,E80,IF(S81=3,F80,IF(S81=4,G80,IF(S81=5,H80,IF(S81=6,I80,IF(S81=7,J80,IF(S81=8,K80,IF(S81=9,L80,IF(S81=10,M80,IF(S81=11,N80,IF(S81=12,O80,IF(S81=13,P80,IF(S81=14,Q80,IF(S81=15,R80,0)))))))))))))))/SUM(D73:D79)</f>
        <v>0</v>
      </c>
    </row>
    <row r="81" spans="2:19" ht="18" thickBot="1" x14ac:dyDescent="0.35">
      <c r="B81" s="55" t="s">
        <v>49</v>
      </c>
      <c r="C81" s="69" t="s">
        <v>31</v>
      </c>
      <c r="D81" s="56">
        <v>5991</v>
      </c>
      <c r="E81" s="56" t="s">
        <v>26</v>
      </c>
      <c r="F81" s="56">
        <v>3277</v>
      </c>
      <c r="G81" s="56" t="s">
        <v>27</v>
      </c>
      <c r="H81" s="56">
        <v>64</v>
      </c>
      <c r="I81" s="56" t="s">
        <v>28</v>
      </c>
      <c r="J81" s="57">
        <f>(H81+F81)/D81</f>
        <v>0.55766983809046899</v>
      </c>
      <c r="K81" s="56" t="s">
        <v>29</v>
      </c>
      <c r="L81" s="57">
        <f>F81/(F81+H81)</f>
        <v>0.9808440586650703</v>
      </c>
      <c r="M81" s="56" t="s">
        <v>30</v>
      </c>
      <c r="N81" s="57">
        <f>H81/(F81+H81)</f>
        <v>1.9155941334929663E-2</v>
      </c>
      <c r="O81" s="56" t="s">
        <v>25</v>
      </c>
      <c r="P81" s="56">
        <v>820</v>
      </c>
      <c r="Q81" s="89" t="s">
        <v>24</v>
      </c>
      <c r="R81" s="90"/>
      <c r="S81" s="58">
        <v>1</v>
      </c>
    </row>
    <row r="82" spans="2:19" ht="18" thickBot="1" x14ac:dyDescent="0.35"/>
    <row r="83" spans="2:19" ht="18" thickBot="1" x14ac:dyDescent="0.35">
      <c r="B83" s="86" t="s">
        <v>167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8"/>
    </row>
    <row r="84" spans="2:19" ht="18" thickBot="1" x14ac:dyDescent="0.35">
      <c r="B84" s="86" t="s">
        <v>50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8"/>
    </row>
    <row r="85" spans="2:19" ht="18" thickBot="1" x14ac:dyDescent="0.35">
      <c r="B85" s="47" t="s">
        <v>0</v>
      </c>
      <c r="C85" s="49" t="s">
        <v>1</v>
      </c>
      <c r="D85" s="48" t="s">
        <v>2</v>
      </c>
      <c r="E85" s="48" t="s">
        <v>3</v>
      </c>
      <c r="F85" s="48" t="s">
        <v>4</v>
      </c>
      <c r="G85" s="48" t="s">
        <v>5</v>
      </c>
      <c r="H85" s="48" t="s">
        <v>6</v>
      </c>
      <c r="I85" s="48" t="s">
        <v>7</v>
      </c>
      <c r="J85" s="48" t="s">
        <v>8</v>
      </c>
      <c r="K85" s="48" t="s">
        <v>9</v>
      </c>
      <c r="L85" s="48" t="s">
        <v>10</v>
      </c>
      <c r="M85" s="48" t="s">
        <v>11</v>
      </c>
      <c r="N85" s="48" t="s">
        <v>12</v>
      </c>
      <c r="O85" s="48" t="s">
        <v>13</v>
      </c>
      <c r="P85" s="48" t="s">
        <v>14</v>
      </c>
      <c r="Q85" s="48" t="s">
        <v>15</v>
      </c>
      <c r="R85" s="49" t="s">
        <v>16</v>
      </c>
      <c r="S85" s="50"/>
    </row>
    <row r="86" spans="2:19" x14ac:dyDescent="0.3">
      <c r="B86" s="65" t="s">
        <v>17</v>
      </c>
      <c r="C86" s="66" t="s">
        <v>159</v>
      </c>
      <c r="D86" s="67">
        <v>1126</v>
      </c>
      <c r="E86" s="67">
        <v>689</v>
      </c>
      <c r="F86" s="67">
        <v>689</v>
      </c>
      <c r="G86" s="67">
        <v>689</v>
      </c>
      <c r="H86" s="67">
        <v>689</v>
      </c>
      <c r="I86" s="67">
        <v>689</v>
      </c>
      <c r="J86" s="67">
        <v>689</v>
      </c>
      <c r="K86" s="67"/>
      <c r="L86" s="67"/>
      <c r="M86" s="67"/>
      <c r="N86" s="67"/>
      <c r="O86" s="67"/>
      <c r="P86" s="67"/>
      <c r="Q86" s="67"/>
      <c r="R86" s="79"/>
      <c r="S86" s="80">
        <f>IF(S94=1,D86,IF(S94=2,E86,IF(S94=3,F86,IF(S94=4,G86,IF(S94=5,H86,IF(S94=6,I86,IF(S94=7,J86,IF(S94=8,K86,IF(S94=9,L86,IF(S94=10,M86,IF(S94=11,N86,IF(S94=12,O86,IF(S94=13,P86,IF(S94=14,Q86,IF(S94=15,R86,0)))))))))))))))/SUM(D86:D92)</f>
        <v>0.40900835452233925</v>
      </c>
    </row>
    <row r="87" spans="2:19" x14ac:dyDescent="0.3">
      <c r="B87" s="65" t="s">
        <v>19</v>
      </c>
      <c r="C87" s="66" t="s">
        <v>160</v>
      </c>
      <c r="D87" s="67">
        <v>493</v>
      </c>
      <c r="E87" s="67">
        <v>501.1</v>
      </c>
      <c r="F87" s="67">
        <v>512.9</v>
      </c>
      <c r="G87" s="67">
        <v>528.9</v>
      </c>
      <c r="H87" s="67">
        <v>556.4</v>
      </c>
      <c r="I87" s="67">
        <v>560.70000000000005</v>
      </c>
      <c r="J87" s="67">
        <v>747.9</v>
      </c>
      <c r="K87" s="67"/>
      <c r="L87" s="67"/>
      <c r="M87" s="67"/>
      <c r="N87" s="67"/>
      <c r="O87" s="67"/>
      <c r="P87" s="67"/>
      <c r="Q87" s="67"/>
      <c r="R87" s="79"/>
      <c r="S87" s="80">
        <f>IF(S94=1,D87,IF(S94=2,E87,IF(S94=3,F87,IF(S94=4,G87,IF(S94=5,H87,IF(S94=6,I87,IF(S94=7,J87,IF(S94=8,K87,IF(S94=9,L87,IF(S94=10,M87,IF(S94=11,N87,IF(S94=12,O87,IF(S94=13,P87,IF(S94=14,Q87,IF(S94=15,R87,0)))))))))))))))/SUM(D86:D92)</f>
        <v>0.17907737014166364</v>
      </c>
    </row>
    <row r="88" spans="2:19" x14ac:dyDescent="0.3">
      <c r="B88" s="65" t="s">
        <v>21</v>
      </c>
      <c r="C88" s="66" t="s">
        <v>161</v>
      </c>
      <c r="D88" s="67">
        <v>464</v>
      </c>
      <c r="E88" s="67">
        <v>539.70000000000005</v>
      </c>
      <c r="F88" s="67">
        <v>544.1</v>
      </c>
      <c r="G88" s="67">
        <v>646.5</v>
      </c>
      <c r="H88" s="67">
        <v>710.3</v>
      </c>
      <c r="I88" s="67">
        <v>689</v>
      </c>
      <c r="J88" s="67">
        <v>689</v>
      </c>
      <c r="K88" s="67"/>
      <c r="L88" s="67"/>
      <c r="M88" s="67"/>
      <c r="N88" s="67"/>
      <c r="O88" s="67"/>
      <c r="P88" s="67"/>
      <c r="Q88" s="67"/>
      <c r="R88" s="79"/>
      <c r="S88" s="80">
        <f>IF(S94=1,D88,IF(S94=2,E88,IF(S94=3,F88,IF(S94=4,G88,IF(S94=5,H88,IF(S94=6,I88,IF(S94=7,J88,IF(S94=8,K88,IF(S94=9,L88,IF(S94=10,M88,IF(S94=11,N88,IF(S94=12,O88,IF(S94=13,P88,IF(S94=14,Q88,IF(S94=15,R88,0)))))))))))))))/SUM(D86:D92)</f>
        <v>0.16854340719215402</v>
      </c>
    </row>
    <row r="89" spans="2:19" x14ac:dyDescent="0.3">
      <c r="B89" s="65" t="s">
        <v>20</v>
      </c>
      <c r="C89" s="66" t="s">
        <v>162</v>
      </c>
      <c r="D89" s="67">
        <v>279</v>
      </c>
      <c r="E89" s="67">
        <v>324.39999999999998</v>
      </c>
      <c r="F89" s="67">
        <v>336.9</v>
      </c>
      <c r="G89" s="67">
        <v>365.5</v>
      </c>
      <c r="H89" s="67">
        <v>485.4</v>
      </c>
      <c r="I89" s="67">
        <v>492.3</v>
      </c>
      <c r="J89" s="67">
        <v>0</v>
      </c>
      <c r="K89" s="67"/>
      <c r="L89" s="67"/>
      <c r="M89" s="67"/>
      <c r="N89" s="67"/>
      <c r="O89" s="67"/>
      <c r="P89" s="67"/>
      <c r="Q89" s="67"/>
      <c r="R89" s="79"/>
      <c r="S89" s="80">
        <f>IF(S94=1,D89,IF(S94=2,E89,IF(S94=3,F89,IF(S94=4,G89,IF(S94=5,H89,IF(S94=6,I89,IF(S94=7,J89,IF(S94=8,K89,IF(S94=9,L89,IF(S94=10,M89,IF(S94=11,N89,IF(S94=12,O89,IF(S94=13,P89,IF(S94=14,Q89,IF(S94=15,R89,0)))))))))))))))/SUM(D86:D92)</f>
        <v>0.10134398837631675</v>
      </c>
    </row>
    <row r="90" spans="2:19" x14ac:dyDescent="0.3">
      <c r="B90" s="65" t="s">
        <v>18</v>
      </c>
      <c r="C90" s="66" t="s">
        <v>163</v>
      </c>
      <c r="D90" s="67">
        <v>180</v>
      </c>
      <c r="E90" s="67">
        <v>247.9</v>
      </c>
      <c r="F90" s="67">
        <v>254</v>
      </c>
      <c r="G90" s="67">
        <v>0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79"/>
      <c r="S90" s="80">
        <f>IF(S94=1,D90,IF(S94=2,E90,IF(S94=3,F90,IF(S94=4,G90,IF(S94=5,H90,IF(S94=6,I90,IF(S94=7,J90,IF(S94=8,K90,IF(S94=9,L90,IF(S94=10,M90,IF(S94=11,N90,IF(S94=12,O90,IF(S94=13,P90,IF(S94=14,Q90,IF(S94=15,R90,0)))))))))))))))/SUM(D86:D92)</f>
        <v>6.5383218307301122E-2</v>
      </c>
    </row>
    <row r="91" spans="2:19" x14ac:dyDescent="0.3">
      <c r="B91" s="65" t="s">
        <v>20</v>
      </c>
      <c r="C91" s="66" t="s">
        <v>164</v>
      </c>
      <c r="D91" s="67">
        <v>168</v>
      </c>
      <c r="E91" s="67">
        <v>249.9</v>
      </c>
      <c r="F91" s="67">
        <v>266.60000000000002</v>
      </c>
      <c r="G91" s="67">
        <v>296.3</v>
      </c>
      <c r="H91" s="67">
        <v>0</v>
      </c>
      <c r="I91" s="67"/>
      <c r="J91" s="67"/>
      <c r="K91" s="67"/>
      <c r="L91" s="67"/>
      <c r="M91" s="67"/>
      <c r="N91" s="67"/>
      <c r="O91" s="67"/>
      <c r="P91" s="67"/>
      <c r="Q91" s="67"/>
      <c r="R91" s="79"/>
      <c r="S91" s="80">
        <f>IF(S94=1,D91,IF(S94=2,E91,IF(S94=3,F91,IF(S94=4,G91,IF(S94=5,H91,IF(S94=6,I91,IF(S94=7,J91,IF(S94=8,K91,IF(S94=9,L91,IF(S94=10,M91,IF(S94=11,N91,IF(S94=12,O91,IF(S94=13,P91,IF(S94=14,Q91,IF(S94=15,R91,0)))))))))))))))/SUM(D86:D92)</f>
        <v>6.1024337086814387E-2</v>
      </c>
    </row>
    <row r="92" spans="2:19" x14ac:dyDescent="0.3">
      <c r="B92" s="65" t="s">
        <v>165</v>
      </c>
      <c r="C92" s="66" t="s">
        <v>166</v>
      </c>
      <c r="D92" s="67">
        <v>43</v>
      </c>
      <c r="E92" s="67">
        <v>62.4</v>
      </c>
      <c r="F92" s="67">
        <v>0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79"/>
      <c r="S92" s="80">
        <f>IF(S94=1,D92,IF(S94=2,E92,IF(S94=3,F92,IF(S94=4,G92,IF(S94=5,H92,IF(S94=6,I92,IF(S94=7,J92,IF(S94=8,K92,IF(S94=9,L92,IF(S94=10,M92,IF(S94=11,N92,IF(S94=12,O92,IF(S94=13,P92,IF(S94=14,Q92,IF(S94=15,R92,0)))))))))))))))/SUM(D86:D92)</f>
        <v>1.5619324373410825E-2</v>
      </c>
    </row>
    <row r="93" spans="2:19" ht="18" thickBot="1" x14ac:dyDescent="0.35">
      <c r="B93" s="51" t="s">
        <v>23</v>
      </c>
      <c r="C93" s="68"/>
      <c r="D93" s="52">
        <v>0</v>
      </c>
      <c r="E93" s="52">
        <f>ROUND(SUM(D86:D92)-SUM(E86:E92),1)</f>
        <v>138.6</v>
      </c>
      <c r="F93" s="52">
        <f>ROUND(SUM(D86:D92)-SUM(F86:F92),1)</f>
        <v>149.5</v>
      </c>
      <c r="G93" s="52">
        <f>ROUND(SUM(D86:D92)-SUM(G86:G92),1)</f>
        <v>226.8</v>
      </c>
      <c r="H93" s="52">
        <f>ROUND(SUM(D86:D92)-SUM(H86:H92),1)</f>
        <v>311.89999999999998</v>
      </c>
      <c r="I93" s="52">
        <f>ROUND(SUM(D86:D92)-SUM(I86:I92),1)</f>
        <v>322</v>
      </c>
      <c r="J93" s="52">
        <f>ROUND(SUM(D86:D92)-SUM(J86:J92),1)</f>
        <v>627.1</v>
      </c>
      <c r="K93" s="52">
        <f>ROUND(SUM(D86:D92)-SUM(K86:K92),1)</f>
        <v>2753</v>
      </c>
      <c r="L93" s="52">
        <f>ROUND(SUM(D86:D92)-SUM(L86:L92),1)</f>
        <v>2753</v>
      </c>
      <c r="M93" s="52">
        <f>ROUND(SUM(D86:D92)-SUM(M86:M92),1)</f>
        <v>2753</v>
      </c>
      <c r="N93" s="52">
        <f>ROUND(SUM(D86:D92)-SUM(N86:N92),1)</f>
        <v>2753</v>
      </c>
      <c r="O93" s="52">
        <f>ROUND(SUM(D86:D92)-SUM(O86:O92),1)</f>
        <v>2753</v>
      </c>
      <c r="P93" s="52">
        <f>ROUND(SUM(D86:D92)-SUM(P86:P92),1)</f>
        <v>2753</v>
      </c>
      <c r="Q93" s="52">
        <f>ROUND(SUM(D86:D92)-SUM(Q86:Q92),1)</f>
        <v>2753</v>
      </c>
      <c r="R93" s="53">
        <f>ROUND(SUM(D86:D92)-SUM(R86:R92),1)</f>
        <v>2753</v>
      </c>
      <c r="S93" s="54">
        <f>IF(S94=1,D93,IF(S94=2,E93,IF(S94=3,F93,IF(S94=4,G93,IF(S94=5,H93,IF(S94=6,I93,IF(S94=7,J93,IF(S94=8,K93,IF(S94=9,L93,IF(S94=10,M93,IF(S94=11,N93,IF(S94=12,O93,IF(S94=13,P93,IF(S94=14,Q93,IF(S94=15,R93,0)))))))))))))))/SUM(D86:D92)</f>
        <v>0</v>
      </c>
    </row>
    <row r="94" spans="2:19" ht="18" thickBot="1" x14ac:dyDescent="0.35">
      <c r="B94" s="55" t="s">
        <v>49</v>
      </c>
      <c r="C94" s="69" t="s">
        <v>31</v>
      </c>
      <c r="D94" s="56">
        <v>5613</v>
      </c>
      <c r="E94" s="56" t="s">
        <v>26</v>
      </c>
      <c r="F94" s="56">
        <v>2753</v>
      </c>
      <c r="G94" s="56" t="s">
        <v>27</v>
      </c>
      <c r="H94" s="56">
        <v>39</v>
      </c>
      <c r="I94" s="56" t="s">
        <v>28</v>
      </c>
      <c r="J94" s="57">
        <f>(H94+F94)/D94</f>
        <v>0.49741671120612863</v>
      </c>
      <c r="K94" s="56" t="s">
        <v>29</v>
      </c>
      <c r="L94" s="57">
        <f>F94/(F94+H94)</f>
        <v>0.98603151862464178</v>
      </c>
      <c r="M94" s="56" t="s">
        <v>30</v>
      </c>
      <c r="N94" s="57">
        <f>H94/(F94+H94)</f>
        <v>1.3968481375358166E-2</v>
      </c>
      <c r="O94" s="56" t="s">
        <v>25</v>
      </c>
      <c r="P94" s="56">
        <v>689</v>
      </c>
      <c r="Q94" s="89" t="s">
        <v>24</v>
      </c>
      <c r="R94" s="90"/>
      <c r="S94" s="58">
        <v>1</v>
      </c>
    </row>
    <row r="95" spans="2:19" ht="18" thickBot="1" x14ac:dyDescent="0.35"/>
    <row r="96" spans="2:19" ht="18" thickBot="1" x14ac:dyDescent="0.35">
      <c r="B96" s="86" t="s">
        <v>183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8"/>
    </row>
    <row r="97" spans="2:19" ht="18" thickBot="1" x14ac:dyDescent="0.35">
      <c r="B97" s="86" t="s">
        <v>50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8"/>
    </row>
    <row r="98" spans="2:19" ht="18" thickBot="1" x14ac:dyDescent="0.35">
      <c r="B98" s="47" t="s">
        <v>0</v>
      </c>
      <c r="C98" s="49" t="s">
        <v>1</v>
      </c>
      <c r="D98" s="48" t="s">
        <v>2</v>
      </c>
      <c r="E98" s="48" t="s">
        <v>3</v>
      </c>
      <c r="F98" s="48" t="s">
        <v>4</v>
      </c>
      <c r="G98" s="48" t="s">
        <v>5</v>
      </c>
      <c r="H98" s="48" t="s">
        <v>6</v>
      </c>
      <c r="I98" s="48" t="s">
        <v>7</v>
      </c>
      <c r="J98" s="48" t="s">
        <v>8</v>
      </c>
      <c r="K98" s="48" t="s">
        <v>9</v>
      </c>
      <c r="L98" s="48" t="s">
        <v>10</v>
      </c>
      <c r="M98" s="48" t="s">
        <v>11</v>
      </c>
      <c r="N98" s="48" t="s">
        <v>12</v>
      </c>
      <c r="O98" s="48" t="s">
        <v>13</v>
      </c>
      <c r="P98" s="48" t="s">
        <v>14</v>
      </c>
      <c r="Q98" s="48" t="s">
        <v>15</v>
      </c>
      <c r="R98" s="49" t="s">
        <v>16</v>
      </c>
      <c r="S98" s="50"/>
    </row>
    <row r="99" spans="2:19" x14ac:dyDescent="0.3">
      <c r="B99" s="65" t="s">
        <v>17</v>
      </c>
      <c r="C99" s="66" t="s">
        <v>174</v>
      </c>
      <c r="D99" s="67">
        <v>591</v>
      </c>
      <c r="E99" s="67">
        <v>583</v>
      </c>
      <c r="F99" s="67">
        <v>583</v>
      </c>
      <c r="G99" s="67">
        <v>583</v>
      </c>
      <c r="H99" s="67">
        <v>583</v>
      </c>
      <c r="I99" s="67">
        <v>583</v>
      </c>
      <c r="J99" s="67">
        <v>583</v>
      </c>
      <c r="K99" s="67">
        <v>583</v>
      </c>
      <c r="L99" s="67">
        <v>583</v>
      </c>
      <c r="M99" s="67"/>
      <c r="N99" s="67"/>
      <c r="O99" s="67"/>
      <c r="P99" s="67"/>
      <c r="Q99" s="67"/>
      <c r="R99" s="79"/>
      <c r="S99" s="80">
        <f>IF(S109=1,D99,IF(S109=2,E99,IF(S109=3,F99,IF(S109=4,G99,IF(S109=5,H99,IF(S109=6,I99,IF(S109=7,J99,IF(S109=8,K99,IF(S109=9,L99,IF(S109=10,M99,IF(S109=11,N99,IF(S109=12,O99,IF(S109=13,P99,IF(S109=14,Q99,IF(S109=15,R99,0)))))))))))))))/SUM(D99:D107)</f>
        <v>0.25353925353925355</v>
      </c>
    </row>
    <row r="100" spans="2:19" x14ac:dyDescent="0.3">
      <c r="B100" s="65" t="s">
        <v>20</v>
      </c>
      <c r="C100" s="66" t="s">
        <v>175</v>
      </c>
      <c r="D100" s="67">
        <v>553</v>
      </c>
      <c r="E100" s="67">
        <v>554.4</v>
      </c>
      <c r="F100" s="67">
        <v>557.4</v>
      </c>
      <c r="G100" s="67">
        <v>573.5</v>
      </c>
      <c r="H100" s="67">
        <v>590</v>
      </c>
      <c r="I100" s="67">
        <v>583</v>
      </c>
      <c r="J100" s="67">
        <v>583</v>
      </c>
      <c r="K100" s="67">
        <v>583</v>
      </c>
      <c r="L100" s="67">
        <v>583</v>
      </c>
      <c r="M100" s="67"/>
      <c r="N100" s="67"/>
      <c r="O100" s="67"/>
      <c r="P100" s="67"/>
      <c r="Q100" s="67"/>
      <c r="R100" s="79"/>
      <c r="S100" s="80">
        <f>IF(S109=1,D100,IF(S109=2,E100,IF(S109=3,F100,IF(S109=4,G100,IF(S109=5,H100,IF(S109=6,I100,IF(S109=7,J100,IF(S109=8,K100,IF(S109=9,L100,IF(S109=10,M100,IF(S109=11,N100,IF(S109=12,O100,IF(S109=13,P100,IF(S109=14,Q100,IF(S109=15,R100,0)))))))))))))))/SUM(D99:D107)</f>
        <v>0.23723723723723725</v>
      </c>
    </row>
    <row r="101" spans="2:19" x14ac:dyDescent="0.3">
      <c r="B101" s="65" t="s">
        <v>19</v>
      </c>
      <c r="C101" s="66" t="s">
        <v>176</v>
      </c>
      <c r="D101" s="67">
        <v>414</v>
      </c>
      <c r="E101" s="67">
        <v>414.1</v>
      </c>
      <c r="F101" s="67">
        <v>418.1</v>
      </c>
      <c r="G101" s="67">
        <v>418.1</v>
      </c>
      <c r="H101" s="67">
        <v>422.1</v>
      </c>
      <c r="I101" s="67">
        <v>422.9</v>
      </c>
      <c r="J101" s="67">
        <v>438.9</v>
      </c>
      <c r="K101" s="67">
        <v>485.2</v>
      </c>
      <c r="L101" s="67">
        <v>633.79999999999995</v>
      </c>
      <c r="M101" s="67"/>
      <c r="N101" s="67"/>
      <c r="O101" s="67"/>
      <c r="P101" s="67"/>
      <c r="Q101" s="67"/>
      <c r="R101" s="79"/>
      <c r="S101" s="80">
        <f>IF(S109=1,D101,IF(S109=2,E101,IF(S109=3,F101,IF(S109=4,G101,IF(S109=5,H101,IF(S109=6,I101,IF(S109=7,J101,IF(S109=8,K101,IF(S109=9,L101,IF(S109=10,M101,IF(S109=11,N101,IF(S109=12,O101,IF(S109=13,P101,IF(S109=14,Q101,IF(S109=15,R101,0)))))))))))))))/SUM(D99:D107)</f>
        <v>0.17760617760617761</v>
      </c>
    </row>
    <row r="102" spans="2:19" x14ac:dyDescent="0.3">
      <c r="B102" s="65" t="s">
        <v>20</v>
      </c>
      <c r="C102" s="66" t="s">
        <v>177</v>
      </c>
      <c r="D102" s="67">
        <v>320</v>
      </c>
      <c r="E102" s="67">
        <v>321.10000000000002</v>
      </c>
      <c r="F102" s="67">
        <v>326.10000000000002</v>
      </c>
      <c r="G102" s="67">
        <v>344.2</v>
      </c>
      <c r="H102" s="67">
        <v>358.6</v>
      </c>
      <c r="I102" s="67">
        <v>361</v>
      </c>
      <c r="J102" s="67">
        <v>384.3</v>
      </c>
      <c r="K102" s="67">
        <v>483.4</v>
      </c>
      <c r="L102" s="67">
        <v>0</v>
      </c>
      <c r="M102" s="67"/>
      <c r="N102" s="67"/>
      <c r="O102" s="67"/>
      <c r="P102" s="67"/>
      <c r="Q102" s="67"/>
      <c r="R102" s="79"/>
      <c r="S102" s="80">
        <f>IF(S109=1,D102,IF(S109=2,E102,IF(S109=3,F102,IF(S109=4,G102,IF(S109=5,H102,IF(S109=6,I102,IF(S109=7,J102,IF(S109=8,K102,IF(S109=9,L102,IF(S109=10,M102,IF(S109=11,N102,IF(S109=12,O102,IF(S109=13,P102,IF(S109=14,Q102,IF(S109=15,R102,0)))))))))))))))/SUM(D99:D107)</f>
        <v>0.13728013728013727</v>
      </c>
    </row>
    <row r="103" spans="2:19" x14ac:dyDescent="0.3">
      <c r="B103" s="65" t="s">
        <v>20</v>
      </c>
      <c r="C103" s="66" t="s">
        <v>178</v>
      </c>
      <c r="D103" s="67">
        <v>202</v>
      </c>
      <c r="E103" s="67">
        <v>202.5</v>
      </c>
      <c r="F103" s="67">
        <v>205.5</v>
      </c>
      <c r="G103" s="67">
        <v>209.5</v>
      </c>
      <c r="H103" s="67">
        <v>213.7</v>
      </c>
      <c r="I103" s="67">
        <v>215.1</v>
      </c>
      <c r="J103" s="67">
        <v>241.3</v>
      </c>
      <c r="K103" s="67">
        <v>0</v>
      </c>
      <c r="L103" s="67"/>
      <c r="M103" s="67"/>
      <c r="N103" s="67"/>
      <c r="O103" s="67"/>
      <c r="P103" s="67"/>
      <c r="Q103" s="67"/>
      <c r="R103" s="79"/>
      <c r="S103" s="80">
        <f>IF(S109=1,D103,IF(S109=2,E103,IF(S109=3,F103,IF(S109=4,G103,IF(S109=5,H103,IF(S109=6,I103,IF(S109=7,J103,IF(S109=8,K103,IF(S109=9,L103,IF(S109=10,M103,IF(S109=11,N103,IF(S109=12,O103,IF(S109=13,P103,IF(S109=14,Q103,IF(S109=15,R103,0)))))))))))))))/SUM(D99:D107)</f>
        <v>8.6658086658086664E-2</v>
      </c>
    </row>
    <row r="104" spans="2:19" x14ac:dyDescent="0.3">
      <c r="B104" s="65" t="s">
        <v>18</v>
      </c>
      <c r="C104" s="66" t="s">
        <v>179</v>
      </c>
      <c r="D104" s="67">
        <v>101</v>
      </c>
      <c r="E104" s="67">
        <v>101.5</v>
      </c>
      <c r="F104" s="67">
        <v>106.5</v>
      </c>
      <c r="G104" s="67">
        <v>108.6</v>
      </c>
      <c r="H104" s="67">
        <v>128.9</v>
      </c>
      <c r="I104" s="67">
        <v>129.4</v>
      </c>
      <c r="J104" s="67">
        <v>0</v>
      </c>
      <c r="K104" s="67"/>
      <c r="L104" s="67"/>
      <c r="M104" s="67"/>
      <c r="N104" s="67"/>
      <c r="O104" s="67"/>
      <c r="P104" s="67"/>
      <c r="Q104" s="67"/>
      <c r="R104" s="79"/>
      <c r="S104" s="80">
        <f>IF(S109=1,D104,IF(S109=2,E104,IF(S109=3,F104,IF(S109=4,G104,IF(S109=5,H104,IF(S109=6,I104,IF(S109=7,J104,IF(S109=8,K104,IF(S109=9,L104,IF(S109=10,M104,IF(S109=11,N104,IF(S109=12,O104,IF(S109=13,P104,IF(S109=14,Q104,IF(S109=15,R104,0)))))))))))))))/SUM(D99:D107)</f>
        <v>4.3329043329043332E-2</v>
      </c>
    </row>
    <row r="105" spans="2:19" x14ac:dyDescent="0.3">
      <c r="B105" s="65" t="s">
        <v>22</v>
      </c>
      <c r="C105" s="66" t="s">
        <v>180</v>
      </c>
      <c r="D105" s="67">
        <v>70</v>
      </c>
      <c r="E105" s="67">
        <v>71.900000000000006</v>
      </c>
      <c r="F105" s="67">
        <v>73.900000000000006</v>
      </c>
      <c r="G105" s="67">
        <v>79.2</v>
      </c>
      <c r="H105" s="67">
        <v>0</v>
      </c>
      <c r="I105" s="67"/>
      <c r="J105" s="67"/>
      <c r="K105" s="67"/>
      <c r="L105" s="67"/>
      <c r="M105" s="67"/>
      <c r="N105" s="67"/>
      <c r="O105" s="67"/>
      <c r="P105" s="67"/>
      <c r="Q105" s="67"/>
      <c r="R105" s="79"/>
      <c r="S105" s="80">
        <f>IF(S109=1,D105,IF(S109=2,E105,IF(S109=3,F105,IF(S109=4,G105,IF(S109=5,H105,IF(S109=6,I105,IF(S109=7,J105,IF(S109=8,K105,IF(S109=9,L105,IF(S109=10,M105,IF(S109=11,N105,IF(S109=12,O105,IF(S109=13,P105,IF(S109=14,Q105,IF(S109=15,R105,0)))))))))))))))/SUM(D99:D107)</f>
        <v>3.003003003003003E-2</v>
      </c>
    </row>
    <row r="106" spans="2:19" x14ac:dyDescent="0.3">
      <c r="B106" s="65" t="s">
        <v>51</v>
      </c>
      <c r="C106" s="66" t="s">
        <v>181</v>
      </c>
      <c r="D106" s="67">
        <v>55</v>
      </c>
      <c r="E106" s="67">
        <v>55.6</v>
      </c>
      <c r="F106" s="67">
        <v>55.6</v>
      </c>
      <c r="G106" s="67"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79"/>
      <c r="S106" s="80">
        <f>IF(S109=1,D106,IF(S109=2,E106,IF(S109=3,F106,IF(S109=4,G106,IF(S109=5,H106,IF(S109=6,I106,IF(S109=7,J106,IF(S109=8,K106,IF(S109=9,L106,IF(S109=10,M106,IF(S109=11,N106,IF(S109=12,O106,IF(S109=13,P106,IF(S109=14,Q106,IF(S109=15,R106,0)))))))))))))))/SUM(D99:D107)</f>
        <v>2.3595023595023596E-2</v>
      </c>
    </row>
    <row r="107" spans="2:19" x14ac:dyDescent="0.3">
      <c r="B107" s="65" t="s">
        <v>21</v>
      </c>
      <c r="C107" s="66" t="s">
        <v>182</v>
      </c>
      <c r="D107" s="67">
        <v>25</v>
      </c>
      <c r="E107" s="67">
        <v>25.1</v>
      </c>
      <c r="F107" s="67">
        <v>0</v>
      </c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79"/>
      <c r="S107" s="80">
        <f>IF(S109=1,D107,IF(S109=2,E107,IF(S109=3,F107,IF(S109=4,G107,IF(S109=5,H107,IF(S109=6,I107,IF(S109=7,J107,IF(S109=8,K107,IF(S109=9,L107,IF(S109=10,M107,IF(S109=11,N107,IF(S109=12,O107,IF(S109=13,P107,IF(S109=14,Q107,IF(S109=15,R107,0)))))))))))))))/SUM(D99:D107)</f>
        <v>1.0725010725010725E-2</v>
      </c>
    </row>
    <row r="108" spans="2:19" ht="18" thickBot="1" x14ac:dyDescent="0.35">
      <c r="B108" s="51" t="s">
        <v>23</v>
      </c>
      <c r="C108" s="68"/>
      <c r="D108" s="52">
        <v>0</v>
      </c>
      <c r="E108" s="52">
        <f>ROUND(SUM(D99:D107)-SUM(E99:E107),1)</f>
        <v>1.8</v>
      </c>
      <c r="F108" s="52">
        <f>ROUND(SUM(D99:D107)-SUM(F99:F107),1)</f>
        <v>4.9000000000000004</v>
      </c>
      <c r="G108" s="52">
        <f>ROUND(SUM(D99:D107)-SUM(G99:G107),1)</f>
        <v>14.9</v>
      </c>
      <c r="H108" s="52">
        <f>ROUND(SUM(D99:D107)-SUM(H99:H107),1)</f>
        <v>34.700000000000003</v>
      </c>
      <c r="I108" s="52">
        <f>ROUND(SUM(D99:D107)-SUM(I99:I107),1)</f>
        <v>36.6</v>
      </c>
      <c r="J108" s="52">
        <f>ROUND(SUM(D99:D107)-SUM(J99:J107),1)</f>
        <v>100.5</v>
      </c>
      <c r="K108" s="52">
        <f>ROUND(SUM(D99:D107)-SUM(K99:K107),1)</f>
        <v>196.4</v>
      </c>
      <c r="L108" s="52">
        <f>ROUND(SUM(D99:D107)-SUM(L99:L107),1)</f>
        <v>531.20000000000005</v>
      </c>
      <c r="M108" s="52">
        <f>ROUND(SUM(D99:D107)-SUM(M99:M107),1)</f>
        <v>2331</v>
      </c>
      <c r="N108" s="52">
        <f>ROUND(SUM(D99:D107)-SUM(N99:N107),1)</f>
        <v>2331</v>
      </c>
      <c r="O108" s="52">
        <f>ROUND(SUM(D99:D107)-SUM(O99:O107),1)</f>
        <v>2331</v>
      </c>
      <c r="P108" s="52">
        <f>ROUND(SUM(D99:D107)-SUM(P99:P107),1)</f>
        <v>2331</v>
      </c>
      <c r="Q108" s="52">
        <f>ROUND(SUM(D99:D107)-SUM(Q99:Q107),1)</f>
        <v>2331</v>
      </c>
      <c r="R108" s="53">
        <f>ROUND(SUM(D99:D107)-SUM(R99:R107),1)</f>
        <v>2331</v>
      </c>
      <c r="S108" s="54">
        <f>IF(S109=1,D108,IF(S109=2,E108,IF(S109=3,F108,IF(S109=4,G108,IF(S109=5,H108,IF(S109=6,I108,IF(S109=7,J108,IF(S109=8,K108,IF(S109=9,L108,IF(S109=10,M108,IF(S109=11,N108,IF(S109=12,O108,IF(S109=13,P108,IF(S109=14,Q108,IF(S109=15,R108,0)))))))))))))))/SUM(D99:D107)</f>
        <v>0</v>
      </c>
    </row>
    <row r="109" spans="2:19" ht="18" thickBot="1" x14ac:dyDescent="0.35">
      <c r="B109" s="55" t="s">
        <v>49</v>
      </c>
      <c r="C109" s="69" t="s">
        <v>31</v>
      </c>
      <c r="D109" s="56">
        <v>4866</v>
      </c>
      <c r="E109" s="56" t="s">
        <v>26</v>
      </c>
      <c r="F109" s="56">
        <v>2331</v>
      </c>
      <c r="G109" s="56" t="s">
        <v>27</v>
      </c>
      <c r="H109" s="56">
        <v>32</v>
      </c>
      <c r="I109" s="56" t="s">
        <v>28</v>
      </c>
      <c r="J109" s="57">
        <f>(H109+F109)/D109</f>
        <v>0.4856144677353062</v>
      </c>
      <c r="K109" s="56" t="s">
        <v>29</v>
      </c>
      <c r="L109" s="57">
        <f>F109/(F109+H109)</f>
        <v>0.98645789250952176</v>
      </c>
      <c r="M109" s="56" t="s">
        <v>30</v>
      </c>
      <c r="N109" s="57">
        <f>H109/(F109+H109)</f>
        <v>1.3542107490478206E-2</v>
      </c>
      <c r="O109" s="56" t="s">
        <v>25</v>
      </c>
      <c r="P109" s="56">
        <v>583</v>
      </c>
      <c r="Q109" s="89" t="s">
        <v>24</v>
      </c>
      <c r="R109" s="90"/>
      <c r="S109" s="58">
        <v>1</v>
      </c>
    </row>
    <row r="110" spans="2:19" ht="18" thickBot="1" x14ac:dyDescent="0.35"/>
    <row r="111" spans="2:19" ht="18" thickBot="1" x14ac:dyDescent="0.35">
      <c r="B111" s="86" t="s">
        <v>197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8"/>
    </row>
    <row r="112" spans="2:19" ht="18" thickBot="1" x14ac:dyDescent="0.35">
      <c r="B112" s="86" t="s">
        <v>50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8"/>
    </row>
    <row r="113" spans="2:19" ht="18" thickBot="1" x14ac:dyDescent="0.35">
      <c r="B113" s="47" t="s">
        <v>0</v>
      </c>
      <c r="C113" s="49" t="s">
        <v>1</v>
      </c>
      <c r="D113" s="48" t="s">
        <v>2</v>
      </c>
      <c r="E113" s="48" t="s">
        <v>3</v>
      </c>
      <c r="F113" s="48" t="s">
        <v>4</v>
      </c>
      <c r="G113" s="48" t="s">
        <v>5</v>
      </c>
      <c r="H113" s="48" t="s">
        <v>6</v>
      </c>
      <c r="I113" s="48" t="s">
        <v>7</v>
      </c>
      <c r="J113" s="48" t="s">
        <v>8</v>
      </c>
      <c r="K113" s="48" t="s">
        <v>9</v>
      </c>
      <c r="L113" s="48" t="s">
        <v>10</v>
      </c>
      <c r="M113" s="48" t="s">
        <v>11</v>
      </c>
      <c r="N113" s="48" t="s">
        <v>12</v>
      </c>
      <c r="O113" s="48" t="s">
        <v>13</v>
      </c>
      <c r="P113" s="48" t="s">
        <v>14</v>
      </c>
      <c r="Q113" s="48" t="s">
        <v>15</v>
      </c>
      <c r="R113" s="49" t="s">
        <v>16</v>
      </c>
      <c r="S113" s="50"/>
    </row>
    <row r="114" spans="2:19" x14ac:dyDescent="0.3">
      <c r="B114" s="65" t="s">
        <v>19</v>
      </c>
      <c r="C114" s="66" t="s">
        <v>190</v>
      </c>
      <c r="D114" s="67">
        <v>843</v>
      </c>
      <c r="E114" s="67">
        <v>800</v>
      </c>
      <c r="F114" s="67">
        <v>800</v>
      </c>
      <c r="G114" s="67">
        <v>800</v>
      </c>
      <c r="H114" s="67">
        <v>800</v>
      </c>
      <c r="I114" s="67">
        <v>800</v>
      </c>
      <c r="J114" s="67">
        <v>800</v>
      </c>
      <c r="K114" s="67"/>
      <c r="L114" s="67"/>
      <c r="M114" s="67"/>
      <c r="N114" s="67"/>
      <c r="O114" s="67"/>
      <c r="P114" s="67"/>
      <c r="Q114" s="67"/>
      <c r="R114" s="79"/>
      <c r="S114" s="80">
        <f>IF(S122=1,D114,IF(S122=2,E114,IF(S122=3,F114,IF(S122=4,G114,IF(S122=5,H114,IF(S122=6,I114,IF(S122=7,J114,IF(S122=8,K114,IF(S122=9,L114,IF(S122=10,M114,IF(S122=11,N114,IF(S122=12,O114,IF(S122=13,P114,IF(S122=14,Q114,IF(S122=15,R114,0)))))))))))))))/SUM(D114:D120)</f>
        <v>0.26360225140712945</v>
      </c>
    </row>
    <row r="115" spans="2:19" x14ac:dyDescent="0.3">
      <c r="B115" s="65" t="s">
        <v>17</v>
      </c>
      <c r="C115" s="66" t="s">
        <v>191</v>
      </c>
      <c r="D115" s="67">
        <v>777</v>
      </c>
      <c r="E115" s="67">
        <v>777.2</v>
      </c>
      <c r="F115" s="67">
        <v>786.3</v>
      </c>
      <c r="G115" s="67">
        <v>813.4</v>
      </c>
      <c r="H115" s="67">
        <v>800</v>
      </c>
      <c r="I115" s="67">
        <v>800</v>
      </c>
      <c r="J115" s="67">
        <v>800</v>
      </c>
      <c r="K115" s="67"/>
      <c r="L115" s="67"/>
      <c r="M115" s="67"/>
      <c r="N115" s="67"/>
      <c r="O115" s="67"/>
      <c r="P115" s="67"/>
      <c r="Q115" s="67"/>
      <c r="R115" s="79"/>
      <c r="S115" s="80">
        <f>IF(S122=1,D115,IF(S122=2,E115,IF(S122=3,F115,IF(S122=4,G115,IF(S122=5,H115,IF(S122=6,I115,IF(S122=7,J115,IF(S122=8,K115,IF(S122=9,L115,IF(S122=10,M115,IF(S122=11,N115,IF(S122=12,O115,IF(S122=13,P115,IF(S122=14,Q115,IF(S122=15,R115,0)))))))))))))))/SUM(D114:D120)</f>
        <v>0.24296435272045028</v>
      </c>
    </row>
    <row r="116" spans="2:19" x14ac:dyDescent="0.3">
      <c r="B116" s="65" t="s">
        <v>20</v>
      </c>
      <c r="C116" s="66" t="s">
        <v>192</v>
      </c>
      <c r="D116" s="67">
        <v>475</v>
      </c>
      <c r="E116" s="67">
        <v>481.4</v>
      </c>
      <c r="F116" s="67">
        <v>497.9</v>
      </c>
      <c r="G116" s="67">
        <v>550.9</v>
      </c>
      <c r="H116" s="67">
        <v>553.6</v>
      </c>
      <c r="I116" s="67">
        <v>680.3</v>
      </c>
      <c r="J116" s="67">
        <v>1021.8</v>
      </c>
      <c r="K116" s="67"/>
      <c r="L116" s="67"/>
      <c r="M116" s="67"/>
      <c r="N116" s="67"/>
      <c r="O116" s="67"/>
      <c r="P116" s="67"/>
      <c r="Q116" s="67"/>
      <c r="R116" s="79"/>
      <c r="S116" s="80">
        <f>IF(S122=1,D116,IF(S122=2,E116,IF(S122=3,F116,IF(S122=4,G116,IF(S122=5,H116,IF(S122=6,I116,IF(S122=7,J116,IF(S122=8,K116,IF(S122=9,L116,IF(S122=10,M116,IF(S122=11,N116,IF(S122=12,O116,IF(S122=13,P116,IF(S122=14,Q116,IF(S122=15,R116,0)))))))))))))))/SUM(D114:D120)</f>
        <v>0.14853033145716071</v>
      </c>
    </row>
    <row r="117" spans="2:19" x14ac:dyDescent="0.3">
      <c r="B117" s="65" t="s">
        <v>20</v>
      </c>
      <c r="C117" s="66" t="s">
        <v>193</v>
      </c>
      <c r="D117" s="67">
        <v>466</v>
      </c>
      <c r="E117" s="67">
        <v>478.2</v>
      </c>
      <c r="F117" s="67">
        <v>489.1</v>
      </c>
      <c r="G117" s="67">
        <v>521.9</v>
      </c>
      <c r="H117" s="67">
        <v>524.5</v>
      </c>
      <c r="I117" s="67">
        <v>672.6</v>
      </c>
      <c r="J117" s="67">
        <v>0</v>
      </c>
      <c r="K117" s="67"/>
      <c r="L117" s="67"/>
      <c r="M117" s="67"/>
      <c r="N117" s="67"/>
      <c r="O117" s="67"/>
      <c r="P117" s="67"/>
      <c r="Q117" s="67"/>
      <c r="R117" s="79"/>
      <c r="S117" s="80">
        <f>IF(S122=1,D117,IF(S122=2,E117,IF(S122=3,F117,IF(S122=4,G117,IF(S122=5,H117,IF(S122=6,I117,IF(S122=7,J117,IF(S122=8,K117,IF(S122=9,L117,IF(S122=10,M117,IF(S122=11,N117,IF(S122=12,O117,IF(S122=13,P117,IF(S122=14,Q117,IF(S122=15,R117,0)))))))))))))))/SUM(D114:D120)</f>
        <v>0.14571607254534083</v>
      </c>
    </row>
    <row r="118" spans="2:19" x14ac:dyDescent="0.3">
      <c r="B118" s="65" t="s">
        <v>18</v>
      </c>
      <c r="C118" s="66" t="s">
        <v>194</v>
      </c>
      <c r="D118" s="67">
        <v>397</v>
      </c>
      <c r="E118" s="67">
        <v>404.7</v>
      </c>
      <c r="F118" s="67">
        <v>442.3</v>
      </c>
      <c r="G118" s="67">
        <v>461.5</v>
      </c>
      <c r="H118" s="67">
        <v>464.5</v>
      </c>
      <c r="I118" s="67">
        <v>0</v>
      </c>
      <c r="J118" s="67"/>
      <c r="K118" s="67"/>
      <c r="L118" s="67"/>
      <c r="M118" s="67"/>
      <c r="N118" s="67"/>
      <c r="O118" s="67"/>
      <c r="P118" s="67"/>
      <c r="Q118" s="67"/>
      <c r="R118" s="79"/>
      <c r="S118" s="80">
        <f>IF(S122=1,D118,IF(S122=2,E118,IF(S122=3,F118,IF(S122=4,G118,IF(S122=5,H118,IF(S122=6,I118,IF(S122=7,J118,IF(S122=8,K118,IF(S122=9,L118,IF(S122=10,M118,IF(S122=11,N118,IF(S122=12,O118,IF(S122=13,P118,IF(S122=14,Q118,IF(S122=15,R118,0)))))))))))))))/SUM(D114:D120)</f>
        <v>0.1241400875547217</v>
      </c>
    </row>
    <row r="119" spans="2:19" x14ac:dyDescent="0.3">
      <c r="B119" s="65" t="s">
        <v>20</v>
      </c>
      <c r="C119" s="66" t="s">
        <v>195</v>
      </c>
      <c r="D119" s="67">
        <v>149</v>
      </c>
      <c r="E119" s="67">
        <v>151.5</v>
      </c>
      <c r="F119" s="67">
        <v>161.9</v>
      </c>
      <c r="G119" s="67"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79"/>
      <c r="S119" s="80">
        <f>IF(S122=1,D119,IF(S122=2,E119,IF(S122=3,F119,IF(S122=4,G119,IF(S122=5,H119,IF(S122=6,I119,IF(S122=7,J119,IF(S122=8,K119,IF(S122=9,L119,IF(S122=10,M119,IF(S122=11,N119,IF(S122=12,O119,IF(S122=13,P119,IF(S122=14,Q119,IF(S122=15,R119,0)))))))))))))))/SUM(D114:D120)</f>
        <v>4.6591619762351467E-2</v>
      </c>
    </row>
    <row r="120" spans="2:19" x14ac:dyDescent="0.3">
      <c r="B120" s="65" t="s">
        <v>21</v>
      </c>
      <c r="C120" s="66" t="s">
        <v>196</v>
      </c>
      <c r="D120" s="67">
        <v>91</v>
      </c>
      <c r="E120" s="67">
        <v>95.4</v>
      </c>
      <c r="F120" s="67">
        <v>0</v>
      </c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79"/>
      <c r="S120" s="80">
        <f>IF(S122=1,D120,IF(S122=2,E120,IF(S122=3,F120,IF(S122=4,G120,IF(S122=5,H120,IF(S122=6,I120,IF(S122=7,J120,IF(S122=8,K120,IF(S122=9,L120,IF(S122=10,M120,IF(S122=11,N120,IF(S122=12,O120,IF(S122=13,P120,IF(S122=14,Q120,IF(S122=15,R120,0)))))))))))))))/SUM(D114:D120)</f>
        <v>2.8455284552845527E-2</v>
      </c>
    </row>
    <row r="121" spans="2:19" ht="18" thickBot="1" x14ac:dyDescent="0.35">
      <c r="B121" s="51" t="s">
        <v>23</v>
      </c>
      <c r="C121" s="68"/>
      <c r="D121" s="52">
        <v>0</v>
      </c>
      <c r="E121" s="52">
        <f>ROUND(SUM(D114:D120)-SUM(E114:E120),1)</f>
        <v>9.6</v>
      </c>
      <c r="F121" s="52">
        <f>ROUND(SUM(D114:D120)-SUM(F114:F120),1)</f>
        <v>20.5</v>
      </c>
      <c r="G121" s="52">
        <f>ROUND(SUM(D114:D120)-SUM(G114:G120),1)</f>
        <v>50.3</v>
      </c>
      <c r="H121" s="52">
        <f>ROUND(SUM(D114:D120)-SUM(H114:H120),1)</f>
        <v>55.4</v>
      </c>
      <c r="I121" s="52">
        <f>ROUND(SUM(D114:D120)-SUM(I114:I120),1)</f>
        <v>245.1</v>
      </c>
      <c r="J121" s="52">
        <f>ROUND(SUM(D114:D120)-SUM(J114:J120),1)</f>
        <v>576.20000000000005</v>
      </c>
      <c r="K121" s="52">
        <f>ROUND(SUM(D114:D120)-SUM(K114:K120),1)</f>
        <v>3198</v>
      </c>
      <c r="L121" s="52">
        <f>ROUND(SUM(D114:D120)-SUM(L114:L120),1)</f>
        <v>3198</v>
      </c>
      <c r="M121" s="52">
        <f>ROUND(SUM(D114:D120)-SUM(M114:M120),1)</f>
        <v>3198</v>
      </c>
      <c r="N121" s="52">
        <f>ROUND(SUM(D114:D120)-SUM(N114:N120),1)</f>
        <v>3198</v>
      </c>
      <c r="O121" s="52">
        <f>ROUND(SUM(D114:D120)-SUM(O114:O120),1)</f>
        <v>3198</v>
      </c>
      <c r="P121" s="52">
        <f>ROUND(SUM(D114:D120)-SUM(P114:P120),1)</f>
        <v>3198</v>
      </c>
      <c r="Q121" s="52">
        <f>ROUND(SUM(D114:D120)-SUM(Q114:Q120),1)</f>
        <v>3198</v>
      </c>
      <c r="R121" s="53">
        <f>ROUND(SUM(D114:D120)-SUM(R114:R120),1)</f>
        <v>3198</v>
      </c>
      <c r="S121" s="54">
        <f>IF(S122=1,D121,IF(S122=2,E121,IF(S122=3,F121,IF(S122=4,G121,IF(S122=5,H121,IF(S122=6,I121,IF(S122=7,J121,IF(S122=8,K121,IF(S122=9,L121,IF(S122=10,M121,IF(S122=11,N121,IF(S122=12,O121,IF(S122=13,P121,IF(S122=14,Q121,IF(S122=15,R121,0)))))))))))))))/SUM(D114:D120)</f>
        <v>0</v>
      </c>
    </row>
    <row r="122" spans="2:19" ht="18" thickBot="1" x14ac:dyDescent="0.35">
      <c r="B122" s="55" t="s">
        <v>49</v>
      </c>
      <c r="C122" s="69" t="s">
        <v>31</v>
      </c>
      <c r="D122" s="56">
        <v>6257</v>
      </c>
      <c r="E122" s="56" t="s">
        <v>26</v>
      </c>
      <c r="F122" s="56">
        <v>3198</v>
      </c>
      <c r="G122" s="56" t="s">
        <v>27</v>
      </c>
      <c r="H122" s="56">
        <v>38</v>
      </c>
      <c r="I122" s="56" t="s">
        <v>28</v>
      </c>
      <c r="J122" s="57">
        <f>(H122+F122)/D122</f>
        <v>0.51718075755154225</v>
      </c>
      <c r="K122" s="56" t="s">
        <v>29</v>
      </c>
      <c r="L122" s="57">
        <f>F122/(F122+H122)</f>
        <v>0.98825710754017304</v>
      </c>
      <c r="M122" s="56" t="s">
        <v>30</v>
      </c>
      <c r="N122" s="57">
        <f>H122/(F122+H122)</f>
        <v>1.1742892459826947E-2</v>
      </c>
      <c r="O122" s="56" t="s">
        <v>25</v>
      </c>
      <c r="P122" s="56">
        <v>800</v>
      </c>
      <c r="Q122" s="89" t="s">
        <v>24</v>
      </c>
      <c r="R122" s="90"/>
      <c r="S122" s="58">
        <v>1</v>
      </c>
    </row>
    <row r="123" spans="2:19" ht="18" thickBot="1" x14ac:dyDescent="0.35"/>
    <row r="124" spans="2:19" ht="18" thickBot="1" x14ac:dyDescent="0.35">
      <c r="B124" s="86" t="s">
        <v>215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8"/>
    </row>
    <row r="125" spans="2:19" ht="18" thickBot="1" x14ac:dyDescent="0.35">
      <c r="B125" s="86" t="s">
        <v>50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8"/>
    </row>
    <row r="126" spans="2:19" ht="18" thickBot="1" x14ac:dyDescent="0.35">
      <c r="B126" s="47" t="s">
        <v>0</v>
      </c>
      <c r="C126" s="49" t="s">
        <v>1</v>
      </c>
      <c r="D126" s="48" t="s">
        <v>2</v>
      </c>
      <c r="E126" s="48" t="s">
        <v>3</v>
      </c>
      <c r="F126" s="48" t="s">
        <v>4</v>
      </c>
      <c r="G126" s="48" t="s">
        <v>5</v>
      </c>
      <c r="H126" s="48" t="s">
        <v>6</v>
      </c>
      <c r="I126" s="48" t="s">
        <v>7</v>
      </c>
      <c r="J126" s="48" t="s">
        <v>8</v>
      </c>
      <c r="K126" s="48" t="s">
        <v>9</v>
      </c>
      <c r="L126" s="48" t="s">
        <v>10</v>
      </c>
      <c r="M126" s="48" t="s">
        <v>11</v>
      </c>
      <c r="N126" s="48" t="s">
        <v>12</v>
      </c>
      <c r="O126" s="48" t="s">
        <v>13</v>
      </c>
      <c r="P126" s="48" t="s">
        <v>14</v>
      </c>
      <c r="Q126" s="48" t="s">
        <v>15</v>
      </c>
      <c r="R126" s="49" t="s">
        <v>16</v>
      </c>
      <c r="S126" s="50"/>
    </row>
    <row r="127" spans="2:19" x14ac:dyDescent="0.3">
      <c r="B127" s="65" t="s">
        <v>19</v>
      </c>
      <c r="C127" s="66" t="s">
        <v>208</v>
      </c>
      <c r="D127" s="67">
        <v>1205</v>
      </c>
      <c r="E127" s="67">
        <v>790</v>
      </c>
      <c r="F127" s="67">
        <v>790</v>
      </c>
      <c r="G127" s="67">
        <v>790</v>
      </c>
      <c r="H127" s="67">
        <v>790</v>
      </c>
      <c r="I127" s="67">
        <v>790</v>
      </c>
      <c r="J127" s="67">
        <v>790</v>
      </c>
      <c r="K127" s="67"/>
      <c r="L127" s="67"/>
      <c r="M127" s="67"/>
      <c r="N127" s="67"/>
      <c r="O127" s="67"/>
      <c r="P127" s="67"/>
      <c r="Q127" s="67"/>
      <c r="R127" s="79"/>
      <c r="S127" s="80">
        <f>IF(S135=1,D127,IF(S135=2,E127,IF(S135=3,F127,IF(S135=4,G127,IF(S135=5,H127,IF(S135=6,I127,IF(S135=7,J127,IF(S135=8,K127,IF(S135=9,L127,IF(S135=10,M127,IF(S135=11,N127,IF(S135=12,O127,IF(S135=13,P127,IF(S135=14,Q127,IF(S135=15,R127,0)))))))))))))))/SUM(D127:D133)</f>
        <v>0.30529516088168229</v>
      </c>
    </row>
    <row r="128" spans="2:19" x14ac:dyDescent="0.3">
      <c r="B128" s="65" t="s">
        <v>17</v>
      </c>
      <c r="C128" s="66" t="s">
        <v>209</v>
      </c>
      <c r="D128" s="67">
        <v>843</v>
      </c>
      <c r="E128" s="67">
        <v>843</v>
      </c>
      <c r="F128" s="67">
        <v>790</v>
      </c>
      <c r="G128" s="67">
        <v>790</v>
      </c>
      <c r="H128" s="67">
        <v>790</v>
      </c>
      <c r="I128" s="67">
        <v>790</v>
      </c>
      <c r="J128" s="67">
        <v>790</v>
      </c>
      <c r="K128" s="67"/>
      <c r="L128" s="67"/>
      <c r="M128" s="67"/>
      <c r="N128" s="67"/>
      <c r="O128" s="67"/>
      <c r="P128" s="67"/>
      <c r="Q128" s="67"/>
      <c r="R128" s="79"/>
      <c r="S128" s="80">
        <f>IF(S135=1,D128,IF(S135=2,E128,IF(S135=3,F128,IF(S135=4,G128,IF(S135=5,H128,IF(S135=6,I128,IF(S135=7,J128,IF(S135=8,K128,IF(S135=9,L128,IF(S135=10,M128,IF(S135=11,N128,IF(S135=12,O128,IF(S135=13,P128,IF(S135=14,Q128,IF(S135=15,R128,0)))))))))))))))/SUM(D127:D133)</f>
        <v>0.21357993412718521</v>
      </c>
    </row>
    <row r="129" spans="2:19" x14ac:dyDescent="0.3">
      <c r="B129" s="65" t="s">
        <v>18</v>
      </c>
      <c r="C129" s="66" t="s">
        <v>210</v>
      </c>
      <c r="D129" s="67">
        <v>841</v>
      </c>
      <c r="E129" s="67">
        <v>841</v>
      </c>
      <c r="F129" s="67">
        <v>841</v>
      </c>
      <c r="G129" s="67">
        <v>790</v>
      </c>
      <c r="H129" s="67">
        <v>790</v>
      </c>
      <c r="I129" s="67">
        <v>790</v>
      </c>
      <c r="J129" s="67">
        <v>790</v>
      </c>
      <c r="K129" s="67"/>
      <c r="L129" s="67"/>
      <c r="M129" s="67"/>
      <c r="N129" s="67"/>
      <c r="O129" s="67"/>
      <c r="P129" s="67"/>
      <c r="Q129" s="67"/>
      <c r="R129" s="79"/>
      <c r="S129" s="80">
        <f>IF(S135=1,D129,IF(S135=2,E129,IF(S135=3,F129,IF(S135=4,G129,IF(S135=5,H129,IF(S135=6,I129,IF(S135=7,J129,IF(S135=8,K129,IF(S135=9,L129,IF(S135=10,M129,IF(S135=11,N129,IF(S135=12,O129,IF(S135=13,P129,IF(S135=14,Q129,IF(S135=15,R129,0)))))))))))))))/SUM(D127:D133)</f>
        <v>0.21307322016721561</v>
      </c>
    </row>
    <row r="130" spans="2:19" x14ac:dyDescent="0.3">
      <c r="B130" s="65" t="s">
        <v>21</v>
      </c>
      <c r="C130" s="66" t="s">
        <v>211</v>
      </c>
      <c r="D130" s="67">
        <v>440</v>
      </c>
      <c r="E130" s="67">
        <v>479.9</v>
      </c>
      <c r="F130" s="67">
        <v>485.8</v>
      </c>
      <c r="G130" s="67">
        <v>505.6</v>
      </c>
      <c r="H130" s="67">
        <v>530.9</v>
      </c>
      <c r="I130" s="67">
        <v>716</v>
      </c>
      <c r="J130" s="67">
        <v>1009.5</v>
      </c>
      <c r="K130" s="67"/>
      <c r="L130" s="67"/>
      <c r="M130" s="67"/>
      <c r="N130" s="67"/>
      <c r="O130" s="67"/>
      <c r="P130" s="67"/>
      <c r="Q130" s="67"/>
      <c r="R130" s="79"/>
      <c r="S130" s="80">
        <f>IF(S135=1,D130,IF(S135=2,E130,IF(S135=3,F130,IF(S135=4,G130,IF(S135=5,H130,IF(S135=6,I130,IF(S135=7,J130,IF(S135=8,K130,IF(S135=9,L130,IF(S135=10,M130,IF(S135=11,N130,IF(S135=12,O130,IF(S135=13,P130,IF(S135=14,Q130,IF(S135=15,R130,0)))))))))))))))/SUM(D127:D133)</f>
        <v>0.11147707119331138</v>
      </c>
    </row>
    <row r="131" spans="2:19" x14ac:dyDescent="0.3">
      <c r="B131" s="65" t="s">
        <v>22</v>
      </c>
      <c r="C131" s="66" t="s">
        <v>212</v>
      </c>
      <c r="D131" s="67">
        <v>268</v>
      </c>
      <c r="E131" s="67">
        <v>274.2</v>
      </c>
      <c r="F131" s="67">
        <v>305.7</v>
      </c>
      <c r="G131" s="67">
        <v>314.3</v>
      </c>
      <c r="H131" s="67">
        <v>341.6</v>
      </c>
      <c r="I131" s="67">
        <v>0</v>
      </c>
      <c r="J131" s="67"/>
      <c r="K131" s="67"/>
      <c r="L131" s="67"/>
      <c r="M131" s="67"/>
      <c r="N131" s="67"/>
      <c r="O131" s="67"/>
      <c r="P131" s="67"/>
      <c r="Q131" s="67"/>
      <c r="R131" s="79"/>
      <c r="S131" s="80">
        <f>IF(S135=1,D131,IF(S135=2,E131,IF(S135=3,F131,IF(S135=4,G131,IF(S135=5,H131,IF(S135=6,I131,IF(S135=7,J131,IF(S135=8,K131,IF(S135=9,L131,IF(S135=10,M131,IF(S135=11,N131,IF(S135=12,O131,IF(S135=13,P131,IF(S135=14,Q131,IF(S135=15,R131,0)))))))))))))))/SUM(D127:D133)</f>
        <v>6.7899670635926015E-2</v>
      </c>
    </row>
    <row r="132" spans="2:19" x14ac:dyDescent="0.3">
      <c r="B132" s="65" t="s">
        <v>19</v>
      </c>
      <c r="C132" s="66" t="s">
        <v>213</v>
      </c>
      <c r="D132" s="67">
        <v>262</v>
      </c>
      <c r="E132" s="67">
        <v>601.9</v>
      </c>
      <c r="F132" s="67">
        <v>603</v>
      </c>
      <c r="G132" s="67">
        <v>610.20000000000005</v>
      </c>
      <c r="H132" s="67">
        <v>627</v>
      </c>
      <c r="I132" s="67">
        <v>645.5</v>
      </c>
      <c r="J132" s="67">
        <v>0</v>
      </c>
      <c r="K132" s="67"/>
      <c r="L132" s="67"/>
      <c r="M132" s="67"/>
      <c r="N132" s="67"/>
      <c r="O132" s="67"/>
      <c r="P132" s="67"/>
      <c r="Q132" s="67"/>
      <c r="R132" s="79"/>
      <c r="S132" s="80">
        <f>IF(S135=1,D132,IF(S135=2,E132,IF(S135=3,F132,IF(S135=4,G132,IF(S135=5,H132,IF(S135=6,I132,IF(S135=7,J132,IF(S135=8,K132,IF(S135=9,L132,IF(S135=10,M132,IF(S135=11,N132,IF(S135=12,O132,IF(S135=13,P132,IF(S135=14,Q132,IF(S135=15,R132,0)))))))))))))))/SUM(D127:D133)</f>
        <v>6.6379528756017228E-2</v>
      </c>
    </row>
    <row r="133" spans="2:19" x14ac:dyDescent="0.3">
      <c r="B133" s="65" t="s">
        <v>20</v>
      </c>
      <c r="C133" s="66" t="s">
        <v>214</v>
      </c>
      <c r="D133" s="67">
        <v>88</v>
      </c>
      <c r="E133" s="67">
        <v>93.2</v>
      </c>
      <c r="F133" s="67">
        <v>95.9</v>
      </c>
      <c r="G133" s="67">
        <v>98.7</v>
      </c>
      <c r="H133" s="67">
        <v>0</v>
      </c>
      <c r="I133" s="67"/>
      <c r="J133" s="67"/>
      <c r="K133" s="67"/>
      <c r="L133" s="67"/>
      <c r="M133" s="67"/>
      <c r="N133" s="67"/>
      <c r="O133" s="67"/>
      <c r="P133" s="67"/>
      <c r="Q133" s="67"/>
      <c r="R133" s="79"/>
      <c r="S133" s="80">
        <f>IF(S135=1,D133,IF(S135=2,E133,IF(S135=3,F133,IF(S135=4,G133,IF(S135=5,H133,IF(S135=6,I133,IF(S135=7,J133,IF(S135=8,K133,IF(S135=9,L133,IF(S135=10,M133,IF(S135=11,N133,IF(S135=12,O133,IF(S135=13,P133,IF(S135=14,Q133,IF(S135=15,R133,0)))))))))))))))/SUM(D127:D133)</f>
        <v>2.2295414238662273E-2</v>
      </c>
    </row>
    <row r="134" spans="2:19" ht="18" thickBot="1" x14ac:dyDescent="0.35">
      <c r="B134" s="51" t="s">
        <v>23</v>
      </c>
      <c r="C134" s="68"/>
      <c r="D134" s="52">
        <v>0</v>
      </c>
      <c r="E134" s="52">
        <f>ROUND(SUM(D127:D133)-SUM(E127:E133),1)</f>
        <v>23.8</v>
      </c>
      <c r="F134" s="52">
        <f>ROUND(SUM(D127:D133)-SUM(F127:F133),1)</f>
        <v>35.6</v>
      </c>
      <c r="G134" s="52">
        <f>ROUND(SUM(D127:D133)-SUM(G127:G133),1)</f>
        <v>48.2</v>
      </c>
      <c r="H134" s="52">
        <f>ROUND(SUM(D127:D133)-SUM(H127:H133),1)</f>
        <v>77.5</v>
      </c>
      <c r="I134" s="52">
        <f>ROUND(SUM(D127:D133)-SUM(I127:I133),1)</f>
        <v>215.5</v>
      </c>
      <c r="J134" s="52">
        <f>ROUND(SUM(D127:D133)-SUM(J127:J133),1)</f>
        <v>567.5</v>
      </c>
      <c r="K134" s="52">
        <f>ROUND(SUM(D127:D133)-SUM(K127:K133),1)</f>
        <v>3947</v>
      </c>
      <c r="L134" s="52">
        <f>ROUND(SUM(D127:D133)-SUM(L127:L133),1)</f>
        <v>3947</v>
      </c>
      <c r="M134" s="52">
        <f>ROUND(SUM(D127:D133)-SUM(M127:M133),1)</f>
        <v>3947</v>
      </c>
      <c r="N134" s="52">
        <f>ROUND(SUM(D127:D133)-SUM(N127:N133),1)</f>
        <v>3947</v>
      </c>
      <c r="O134" s="52">
        <f>ROUND(SUM(D127:D133)-SUM(O127:O133),1)</f>
        <v>3947</v>
      </c>
      <c r="P134" s="52">
        <f>ROUND(SUM(D127:D133)-SUM(P127:P133),1)</f>
        <v>3947</v>
      </c>
      <c r="Q134" s="52">
        <f>ROUND(SUM(D127:D133)-SUM(Q127:Q133),1)</f>
        <v>3947</v>
      </c>
      <c r="R134" s="53">
        <f>ROUND(SUM(D127:D133)-SUM(R127:R133),1)</f>
        <v>3947</v>
      </c>
      <c r="S134" s="54">
        <f>IF(S135=1,D134,IF(S135=2,E134,IF(S135=3,F134,IF(S135=4,G134,IF(S135=5,H134,IF(S135=6,I134,IF(S135=7,J134,IF(S135=8,K134,IF(S135=9,L134,IF(S135=10,M134,IF(S135=11,N134,IF(S135=12,O134,IF(S135=13,P134,IF(S135=14,Q134,IF(S135=15,R134,0)))))))))))))))/SUM(D127:D133)</f>
        <v>0</v>
      </c>
    </row>
    <row r="135" spans="2:19" ht="18" thickBot="1" x14ac:dyDescent="0.35">
      <c r="B135" s="55" t="s">
        <v>49</v>
      </c>
      <c r="C135" s="69" t="s">
        <v>31</v>
      </c>
      <c r="D135" s="56">
        <v>7759</v>
      </c>
      <c r="E135" s="56" t="s">
        <v>26</v>
      </c>
      <c r="F135" s="56">
        <v>3947</v>
      </c>
      <c r="G135" s="56" t="s">
        <v>27</v>
      </c>
      <c r="H135" s="56">
        <v>55</v>
      </c>
      <c r="I135" s="56" t="s">
        <v>28</v>
      </c>
      <c r="J135" s="57">
        <f>(H135+F135)/D135</f>
        <v>0.51578811702538985</v>
      </c>
      <c r="K135" s="56" t="s">
        <v>29</v>
      </c>
      <c r="L135" s="57">
        <f>F135/(F135+H135)</f>
        <v>0.98625687156421793</v>
      </c>
      <c r="M135" s="56" t="s">
        <v>30</v>
      </c>
      <c r="N135" s="57">
        <f>H135/(F135+H135)</f>
        <v>1.3743128435782109E-2</v>
      </c>
      <c r="O135" s="56" t="s">
        <v>25</v>
      </c>
      <c r="P135" s="56">
        <v>790</v>
      </c>
      <c r="Q135" s="89" t="s">
        <v>24</v>
      </c>
      <c r="R135" s="90"/>
      <c r="S135" s="58">
        <v>1</v>
      </c>
    </row>
    <row r="136" spans="2:19" ht="18" thickBot="1" x14ac:dyDescent="0.35"/>
    <row r="137" spans="2:19" ht="18" thickBot="1" x14ac:dyDescent="0.35">
      <c r="B137" s="86" t="s">
        <v>228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8"/>
    </row>
    <row r="138" spans="2:19" ht="18" thickBot="1" x14ac:dyDescent="0.35">
      <c r="B138" s="86" t="s">
        <v>50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8"/>
    </row>
    <row r="139" spans="2:19" ht="18" thickBot="1" x14ac:dyDescent="0.35">
      <c r="B139" s="47" t="s">
        <v>0</v>
      </c>
      <c r="C139" s="49" t="s">
        <v>1</v>
      </c>
      <c r="D139" s="48" t="s">
        <v>2</v>
      </c>
      <c r="E139" s="48" t="s">
        <v>3</v>
      </c>
      <c r="F139" s="48" t="s">
        <v>4</v>
      </c>
      <c r="G139" s="48" t="s">
        <v>5</v>
      </c>
      <c r="H139" s="48" t="s">
        <v>6</v>
      </c>
      <c r="I139" s="48" t="s">
        <v>7</v>
      </c>
      <c r="J139" s="48" t="s">
        <v>8</v>
      </c>
      <c r="K139" s="48" t="s">
        <v>9</v>
      </c>
      <c r="L139" s="48" t="s">
        <v>10</v>
      </c>
      <c r="M139" s="48" t="s">
        <v>11</v>
      </c>
      <c r="N139" s="48" t="s">
        <v>12</v>
      </c>
      <c r="O139" s="48" t="s">
        <v>13</v>
      </c>
      <c r="P139" s="48" t="s">
        <v>14</v>
      </c>
      <c r="Q139" s="48" t="s">
        <v>15</v>
      </c>
      <c r="R139" s="49" t="s">
        <v>16</v>
      </c>
      <c r="S139" s="50"/>
    </row>
    <row r="140" spans="2:19" x14ac:dyDescent="0.3">
      <c r="B140" s="65" t="s">
        <v>19</v>
      </c>
      <c r="C140" s="66" t="s">
        <v>227</v>
      </c>
      <c r="D140" s="67">
        <v>854</v>
      </c>
      <c r="E140" s="67">
        <v>722</v>
      </c>
      <c r="F140" s="67">
        <v>722</v>
      </c>
      <c r="G140" s="67">
        <v>722</v>
      </c>
      <c r="H140" s="67">
        <v>722</v>
      </c>
      <c r="I140" s="67"/>
      <c r="J140" s="67"/>
      <c r="K140" s="67"/>
      <c r="L140" s="67"/>
      <c r="M140" s="67"/>
      <c r="N140" s="67"/>
      <c r="O140" s="67"/>
      <c r="P140" s="67"/>
      <c r="Q140" s="67"/>
      <c r="R140" s="79"/>
      <c r="S140" s="80">
        <f>IF(S146=1,D140,IF(S146=2,E140,IF(S146=3,F140,IF(S146=4,G140,IF(S146=5,H140,IF(S146=6,I140,IF(S146=7,J140,IF(S146=8,K140,IF(S146=9,L140,IF(S146=10,M140,IF(S146=11,N140,IF(S146=12,O140,IF(S146=13,P140,IF(S146=14,Q140,IF(S146=15,R140,0)))))))))))))))/SUM(D140:D144)</f>
        <v>0.29611650485436891</v>
      </c>
    </row>
    <row r="141" spans="2:19" x14ac:dyDescent="0.3">
      <c r="B141" s="65" t="s">
        <v>17</v>
      </c>
      <c r="C141" s="66" t="s">
        <v>223</v>
      </c>
      <c r="D141" s="67">
        <v>749</v>
      </c>
      <c r="E141" s="67">
        <v>749</v>
      </c>
      <c r="F141" s="67">
        <v>722</v>
      </c>
      <c r="G141" s="67">
        <v>722</v>
      </c>
      <c r="H141" s="67">
        <v>722</v>
      </c>
      <c r="I141" s="67"/>
      <c r="J141" s="67"/>
      <c r="K141" s="67"/>
      <c r="L141" s="67"/>
      <c r="M141" s="67"/>
      <c r="N141" s="67"/>
      <c r="O141" s="67"/>
      <c r="P141" s="67"/>
      <c r="Q141" s="67"/>
      <c r="R141" s="79"/>
      <c r="S141" s="80">
        <f>IF(S146=1,D141,IF(S146=2,E141,IF(S146=3,F141,IF(S146=4,G141,IF(S146=5,H141,IF(S146=6,I141,IF(S146=7,J141,IF(S146=8,K141,IF(S146=9,L141,IF(S146=10,M141,IF(S146=11,N141,IF(S146=12,O141,IF(S146=13,P141,IF(S146=14,Q141,IF(S146=15,R141,0)))))))))))))))/SUM(D140:D144)</f>
        <v>0.25970873786407767</v>
      </c>
    </row>
    <row r="142" spans="2:19" x14ac:dyDescent="0.3">
      <c r="B142" s="65" t="s">
        <v>19</v>
      </c>
      <c r="C142" s="66" t="s">
        <v>226</v>
      </c>
      <c r="D142" s="67">
        <v>522</v>
      </c>
      <c r="E142" s="67">
        <v>633</v>
      </c>
      <c r="F142" s="67">
        <v>633.6</v>
      </c>
      <c r="G142" s="67">
        <v>647.4</v>
      </c>
      <c r="H142" s="67">
        <v>0</v>
      </c>
      <c r="I142" s="67"/>
      <c r="J142" s="67"/>
      <c r="K142" s="67"/>
      <c r="L142" s="67"/>
      <c r="M142" s="67"/>
      <c r="N142" s="67"/>
      <c r="O142" s="67"/>
      <c r="P142" s="67"/>
      <c r="Q142" s="67"/>
      <c r="R142" s="79"/>
      <c r="S142" s="80">
        <f>IF(S146=1,D142,IF(S146=2,E142,IF(S146=3,F142,IF(S146=4,G142,IF(S146=5,H142,IF(S146=6,I142,IF(S146=7,J142,IF(S146=8,K142,IF(S146=9,L142,IF(S146=10,M142,IF(S146=11,N142,IF(S146=12,O142,IF(S146=13,P142,IF(S146=14,Q142,IF(S146=15,R142,0)))))))))))))))/SUM(D140:D144)</f>
        <v>0.18099861303744799</v>
      </c>
    </row>
    <row r="143" spans="2:19" x14ac:dyDescent="0.3">
      <c r="B143" s="65" t="s">
        <v>21</v>
      </c>
      <c r="C143" s="66" t="s">
        <v>225</v>
      </c>
      <c r="D143" s="67">
        <v>512</v>
      </c>
      <c r="E143" s="67">
        <v>522.20000000000005</v>
      </c>
      <c r="F143" s="67">
        <v>525.79999999999995</v>
      </c>
      <c r="G143" s="67">
        <v>701.4</v>
      </c>
      <c r="H143" s="67">
        <v>1054.8</v>
      </c>
      <c r="I143" s="67"/>
      <c r="J143" s="67"/>
      <c r="K143" s="67"/>
      <c r="L143" s="67"/>
      <c r="M143" s="67"/>
      <c r="N143" s="67"/>
      <c r="O143" s="67"/>
      <c r="P143" s="67"/>
      <c r="Q143" s="67"/>
      <c r="R143" s="79"/>
      <c r="S143" s="80">
        <f>IF(S146=1,D143,IF(S146=2,E143,IF(S146=3,F143,IF(S146=4,G143,IF(S146=5,H143,IF(S146=6,I143,IF(S146=7,J143,IF(S146=8,K143,IF(S146=9,L143,IF(S146=10,M143,IF(S146=11,N143,IF(S146=12,O143,IF(S146=13,P143,IF(S146=14,Q143,IF(S146=15,R143,0)))))))))))))))/SUM(D140:D144)</f>
        <v>0.17753120665742025</v>
      </c>
    </row>
    <row r="144" spans="2:19" x14ac:dyDescent="0.3">
      <c r="B144" s="65" t="s">
        <v>22</v>
      </c>
      <c r="C144" s="66" t="s">
        <v>224</v>
      </c>
      <c r="D144" s="67">
        <v>247</v>
      </c>
      <c r="E144" s="67">
        <v>250.1</v>
      </c>
      <c r="F144" s="67">
        <v>268.5</v>
      </c>
      <c r="G144" s="67"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79"/>
      <c r="S144" s="80">
        <f>IF(S146=1,D144,IF(S146=2,E144,IF(S146=3,F144,IF(S146=4,G144,IF(S146=5,H144,IF(S146=6,I144,IF(S146=7,J144,IF(S146=8,K144,IF(S146=9,L144,IF(S146=10,M144,IF(S146=11,N144,IF(S146=12,O144,IF(S146=13,P144,IF(S146=14,Q144,IF(S146=15,R144,0)))))))))))))))/SUM(D140:D144)</f>
        <v>8.5644937586685163E-2</v>
      </c>
    </row>
    <row r="145" spans="2:19" ht="18" thickBot="1" x14ac:dyDescent="0.35">
      <c r="B145" s="51" t="s">
        <v>23</v>
      </c>
      <c r="C145" s="68"/>
      <c r="D145" s="52">
        <v>0</v>
      </c>
      <c r="E145" s="52">
        <f>ROUND(SUM(D140:D144)-SUM(E140:E144),1)</f>
        <v>7.7</v>
      </c>
      <c r="F145" s="52">
        <f>ROUND(SUM(D140:D144)-SUM(F140:F144),1)</f>
        <v>12.1</v>
      </c>
      <c r="G145" s="52">
        <f>ROUND(SUM(D140:D144)-SUM(G140:G144),1)</f>
        <v>91.2</v>
      </c>
      <c r="H145" s="52">
        <f>ROUND(SUM(D140:D144)-SUM(H140:H144),1)</f>
        <v>385.2</v>
      </c>
      <c r="I145" s="52">
        <f>ROUND(SUM(D140:D144)-SUM(I140:I144),1)</f>
        <v>2884</v>
      </c>
      <c r="J145" s="52">
        <f>ROUND(SUM(D140:D144)-SUM(J140:J144),1)</f>
        <v>2884</v>
      </c>
      <c r="K145" s="52">
        <f>ROUND(SUM(D140:D144)-SUM(K140:K144),1)</f>
        <v>2884</v>
      </c>
      <c r="L145" s="52">
        <f>ROUND(SUM(D140:D144)-SUM(L140:L144),1)</f>
        <v>2884</v>
      </c>
      <c r="M145" s="52">
        <f>ROUND(SUM(D140:D144)-SUM(M140:M144),1)</f>
        <v>2884</v>
      </c>
      <c r="N145" s="52">
        <f>ROUND(SUM(D140:D144)-SUM(N140:N144),1)</f>
        <v>2884</v>
      </c>
      <c r="O145" s="52">
        <f>ROUND(SUM(D140:D144)-SUM(O140:O144),1)</f>
        <v>2884</v>
      </c>
      <c r="P145" s="52">
        <f>ROUND(SUM(D140:D144)-SUM(P140:P144),1)</f>
        <v>2884</v>
      </c>
      <c r="Q145" s="52">
        <f>ROUND(SUM(D140:D144)-SUM(Q140:Q144),1)</f>
        <v>2884</v>
      </c>
      <c r="R145" s="53">
        <f>ROUND(SUM(D140:D144)-SUM(R140:R144),1)</f>
        <v>2884</v>
      </c>
      <c r="S145" s="54">
        <f>IF(S146=1,D145,IF(S146=2,E145,IF(S146=3,F145,IF(S146=4,G145,IF(S146=5,H145,IF(S146=6,I145,IF(S146=7,J145,IF(S146=8,K145,IF(S146=9,L145,IF(S146=10,M145,IF(S146=11,N145,IF(S146=12,O145,IF(S146=13,P145,IF(S146=14,Q145,IF(S146=15,R145,0)))))))))))))))/SUM(D140:D144)</f>
        <v>0</v>
      </c>
    </row>
    <row r="146" spans="2:19" ht="18" thickBot="1" x14ac:dyDescent="0.35">
      <c r="B146" s="55" t="s">
        <v>49</v>
      </c>
      <c r="C146" s="69" t="s">
        <v>31</v>
      </c>
      <c r="D146" s="56">
        <v>5800</v>
      </c>
      <c r="E146" s="56" t="s">
        <v>26</v>
      </c>
      <c r="F146" s="56">
        <v>2884</v>
      </c>
      <c r="G146" s="56" t="s">
        <v>27</v>
      </c>
      <c r="H146" s="56">
        <v>41</v>
      </c>
      <c r="I146" s="56" t="s">
        <v>28</v>
      </c>
      <c r="J146" s="57">
        <f>(H146+F146)/D146</f>
        <v>0.50431034482758619</v>
      </c>
      <c r="K146" s="56" t="s">
        <v>29</v>
      </c>
      <c r="L146" s="57">
        <f>F146/(F146+H146)</f>
        <v>0.98598290598290594</v>
      </c>
      <c r="M146" s="56" t="s">
        <v>30</v>
      </c>
      <c r="N146" s="57">
        <f>H146/(F146+H146)</f>
        <v>1.4017094017094018E-2</v>
      </c>
      <c r="O146" s="56" t="s">
        <v>25</v>
      </c>
      <c r="P146" s="56">
        <v>722</v>
      </c>
      <c r="Q146" s="89" t="s">
        <v>24</v>
      </c>
      <c r="R146" s="90"/>
      <c r="S146" s="58">
        <v>1</v>
      </c>
    </row>
  </sheetData>
  <sortState xmlns:xlrd2="http://schemas.microsoft.com/office/spreadsheetml/2017/richdata2" ref="B140:R144">
    <sortCondition descending="1" ref="D140:D144"/>
  </sortState>
  <mergeCells count="33">
    <mergeCell ref="Q122:R122"/>
    <mergeCell ref="B111:S111"/>
    <mergeCell ref="Q94:R94"/>
    <mergeCell ref="B97:S97"/>
    <mergeCell ref="Q109:R109"/>
    <mergeCell ref="B96:S96"/>
    <mergeCell ref="B112:S112"/>
    <mergeCell ref="B84:S84"/>
    <mergeCell ref="B83:S83"/>
    <mergeCell ref="B71:S71"/>
    <mergeCell ref="Q81:R81"/>
    <mergeCell ref="B70:S70"/>
    <mergeCell ref="B3:S3"/>
    <mergeCell ref="Q10:R10"/>
    <mergeCell ref="B2:S2"/>
    <mergeCell ref="B13:S13"/>
    <mergeCell ref="Q22:R22"/>
    <mergeCell ref="B12:S12"/>
    <mergeCell ref="B24:S24"/>
    <mergeCell ref="Q54:R54"/>
    <mergeCell ref="B39:S39"/>
    <mergeCell ref="B57:S57"/>
    <mergeCell ref="Q68:R68"/>
    <mergeCell ref="B56:S56"/>
    <mergeCell ref="B40:S40"/>
    <mergeCell ref="B25:S25"/>
    <mergeCell ref="Q37:R37"/>
    <mergeCell ref="B125:S125"/>
    <mergeCell ref="Q135:R135"/>
    <mergeCell ref="B124:S124"/>
    <mergeCell ref="B138:S138"/>
    <mergeCell ref="Q146:R146"/>
    <mergeCell ref="B137:S137"/>
  </mergeCells>
  <conditionalFormatting sqref="S7:S8 S61:S66 S116:S120 S142:S144">
    <cfRule type="expression" dxfId="2563" priority="14671">
      <formula>IF($B7="Independent",1,0)</formula>
    </cfRule>
    <cfRule type="expression" dxfId="2562" priority="14672">
      <formula>IF($B7="Family",1,0)</formula>
    </cfRule>
    <cfRule type="expression" dxfId="2561" priority="14673">
      <formula>IF($B7="Alba",1,0)</formula>
    </cfRule>
    <cfRule type="expression" dxfId="2560" priority="14674">
      <formula>IF($B7="Lib Dem",1,0)</formula>
    </cfRule>
    <cfRule type="expression" dxfId="2559" priority="14675">
      <formula>IF($B7="Conservative",1,0)</formula>
    </cfRule>
    <cfRule type="expression" dxfId="2558" priority="14676">
      <formula>IF($B7="Green",1,0)</formula>
    </cfRule>
    <cfRule type="expression" dxfId="2557" priority="14677">
      <formula>IF($B7="SNP",1,0)</formula>
    </cfRule>
    <cfRule type="expression" dxfId="2556" priority="14678">
      <formula>IF($B7="Labour",1,0)</formula>
    </cfRule>
  </conditionalFormatting>
  <conditionalFormatting sqref="D5:R5">
    <cfRule type="expression" dxfId="2555" priority="14663">
      <formula>IF($B5="Independent",1,0)</formula>
    </cfRule>
    <cfRule type="expression" dxfId="2554" priority="14664">
      <formula>IF($B5="Family",1,0)</formula>
    </cfRule>
    <cfRule type="expression" dxfId="2553" priority="14665">
      <formula>IF($B5="Alba",1,0)</formula>
    </cfRule>
    <cfRule type="expression" dxfId="2552" priority="14666">
      <formula>IF($B5="Lib Dem",1,0)</formula>
    </cfRule>
    <cfRule type="expression" dxfId="2551" priority="14667">
      <formula>IF($B5="Conservative",1,0)</formula>
    </cfRule>
    <cfRule type="expression" dxfId="2550" priority="14668">
      <formula>IF($B5="Green",1,0)</formula>
    </cfRule>
    <cfRule type="expression" dxfId="2549" priority="14669">
      <formula>IF($B5="SNP",1,0)</formula>
    </cfRule>
    <cfRule type="expression" dxfId="2548" priority="14670">
      <formula>IF($B5="Labour",1,0)</formula>
    </cfRule>
  </conditionalFormatting>
  <conditionalFormatting sqref="S5">
    <cfRule type="expression" dxfId="2547" priority="14655">
      <formula>IF($B5="Independent",1,0)</formula>
    </cfRule>
    <cfRule type="expression" dxfId="2546" priority="14656">
      <formula>IF($B5="Family",1,0)</formula>
    </cfRule>
    <cfRule type="expression" dxfId="2545" priority="14657">
      <formula>IF($B5="Alba",1,0)</formula>
    </cfRule>
    <cfRule type="expression" dxfId="2544" priority="14658">
      <formula>IF($B5="Lib Dem",1,0)</formula>
    </cfRule>
    <cfRule type="expression" dxfId="2543" priority="14659">
      <formula>IF($B5="Conservative",1,0)</formula>
    </cfRule>
    <cfRule type="expression" dxfId="2542" priority="14660">
      <formula>IF($B5="Green",1,0)</formula>
    </cfRule>
    <cfRule type="expression" dxfId="2541" priority="14661">
      <formula>IF($B5="SNP",1,0)</formula>
    </cfRule>
    <cfRule type="expression" dxfId="2540" priority="14662">
      <formula>IF($B5="Labour",1,0)</formula>
    </cfRule>
  </conditionalFormatting>
  <conditionalFormatting sqref="B5:C5">
    <cfRule type="expression" dxfId="2539" priority="14647">
      <formula>IF($B5="Independent",1,0)</formula>
    </cfRule>
    <cfRule type="expression" dxfId="2538" priority="14648">
      <formula>IF($B5="Family",1,0)</formula>
    </cfRule>
    <cfRule type="expression" dxfId="2537" priority="14649">
      <formula>IF($B5="Alba",1,0)</formula>
    </cfRule>
    <cfRule type="expression" dxfId="2536" priority="14650">
      <formula>IF($B5="Lib Dem",1,0)</formula>
    </cfRule>
    <cfRule type="expression" dxfId="2535" priority="14651">
      <formula>IF($B5="Conservative",1,0)</formula>
    </cfRule>
    <cfRule type="expression" dxfId="2534" priority="14652">
      <formula>IF($B5="Green",1,0)</formula>
    </cfRule>
    <cfRule type="expression" dxfId="2533" priority="14653">
      <formula>IF($B5="SNP",1,0)</formula>
    </cfRule>
    <cfRule type="expression" dxfId="2532" priority="14654">
      <formula>IF($B5="Labour",1,0)</formula>
    </cfRule>
  </conditionalFormatting>
  <conditionalFormatting sqref="D6:R6">
    <cfRule type="expression" dxfId="2531" priority="14639">
      <formula>IF($B6="Independent",1,0)</formula>
    </cfRule>
    <cfRule type="expression" dxfId="2530" priority="14640">
      <formula>IF($B6="Family",1,0)</formula>
    </cfRule>
    <cfRule type="expression" dxfId="2529" priority="14641">
      <formula>IF($B6="Alba",1,0)</formula>
    </cfRule>
    <cfRule type="expression" dxfId="2528" priority="14642">
      <formula>IF($B6="Lib Dem",1,0)</formula>
    </cfRule>
    <cfRule type="expression" dxfId="2527" priority="14643">
      <formula>IF($B6="Conservative",1,0)</formula>
    </cfRule>
    <cfRule type="expression" dxfId="2526" priority="14644">
      <formula>IF($B6="Green",1,0)</formula>
    </cfRule>
    <cfRule type="expression" dxfId="2525" priority="14645">
      <formula>IF($B6="SNP",1,0)</formula>
    </cfRule>
    <cfRule type="expression" dxfId="2524" priority="14646">
      <formula>IF($B6="Labour",1,0)</formula>
    </cfRule>
  </conditionalFormatting>
  <conditionalFormatting sqref="S6">
    <cfRule type="expression" dxfId="2523" priority="14631">
      <formula>IF($B6="Independent",1,0)</formula>
    </cfRule>
    <cfRule type="expression" dxfId="2522" priority="14632">
      <formula>IF($B6="Family",1,0)</formula>
    </cfRule>
    <cfRule type="expression" dxfId="2521" priority="14633">
      <formula>IF($B6="Alba",1,0)</formula>
    </cfRule>
    <cfRule type="expression" dxfId="2520" priority="14634">
      <formula>IF($B6="Lib Dem",1,0)</formula>
    </cfRule>
    <cfRule type="expression" dxfId="2519" priority="14635">
      <formula>IF($B6="Conservative",1,0)</formula>
    </cfRule>
    <cfRule type="expression" dxfId="2518" priority="14636">
      <formula>IF($B6="Green",1,0)</formula>
    </cfRule>
    <cfRule type="expression" dxfId="2517" priority="14637">
      <formula>IF($B6="SNP",1,0)</formula>
    </cfRule>
    <cfRule type="expression" dxfId="2516" priority="14638">
      <formula>IF($B6="Labour",1,0)</formula>
    </cfRule>
  </conditionalFormatting>
  <conditionalFormatting sqref="B6:C6">
    <cfRule type="expression" dxfId="2515" priority="14623">
      <formula>IF($B6="Independent",1,0)</formula>
    </cfRule>
    <cfRule type="expression" dxfId="2514" priority="14624">
      <formula>IF($B6="Family",1,0)</formula>
    </cfRule>
    <cfRule type="expression" dxfId="2513" priority="14625">
      <formula>IF($B6="Alba",1,0)</formula>
    </cfRule>
    <cfRule type="expression" dxfId="2512" priority="14626">
      <formula>IF($B6="Lib Dem",1,0)</formula>
    </cfRule>
    <cfRule type="expression" dxfId="2511" priority="14627">
      <formula>IF($B6="Conservative",1,0)</formula>
    </cfRule>
    <cfRule type="expression" dxfId="2510" priority="14628">
      <formula>IF($B6="Green",1,0)</formula>
    </cfRule>
    <cfRule type="expression" dxfId="2509" priority="14629">
      <formula>IF($B6="SNP",1,0)</formula>
    </cfRule>
    <cfRule type="expression" dxfId="2508" priority="14630">
      <formula>IF($B6="Labour",1,0)</formula>
    </cfRule>
  </conditionalFormatting>
  <conditionalFormatting sqref="D7:R7">
    <cfRule type="expression" dxfId="2507" priority="14615">
      <formula>IF($B7="Independent",1,0)</formula>
    </cfRule>
    <cfRule type="expression" dxfId="2506" priority="14616">
      <formula>IF($B7="Family",1,0)</formula>
    </cfRule>
    <cfRule type="expression" dxfId="2505" priority="14617">
      <formula>IF($B7="Alba",1,0)</formula>
    </cfRule>
    <cfRule type="expression" dxfId="2504" priority="14618">
      <formula>IF($B7="Lib Dem",1,0)</formula>
    </cfRule>
    <cfRule type="expression" dxfId="2503" priority="14619">
      <formula>IF($B7="Conservative",1,0)</formula>
    </cfRule>
    <cfRule type="expression" dxfId="2502" priority="14620">
      <formula>IF($B7="Green",1,0)</formula>
    </cfRule>
    <cfRule type="expression" dxfId="2501" priority="14621">
      <formula>IF($B7="SNP",1,0)</formula>
    </cfRule>
    <cfRule type="expression" dxfId="2500" priority="14622">
      <formula>IF($B7="Labour",1,0)</formula>
    </cfRule>
  </conditionalFormatting>
  <conditionalFormatting sqref="B7:C7">
    <cfRule type="expression" dxfId="2499" priority="14607">
      <formula>IF($B7="Independent",1,0)</formula>
    </cfRule>
    <cfRule type="expression" dxfId="2498" priority="14608">
      <formula>IF($B7="Family",1,0)</formula>
    </cfRule>
    <cfRule type="expression" dxfId="2497" priority="14609">
      <formula>IF($B7="Alba",1,0)</formula>
    </cfRule>
    <cfRule type="expression" dxfId="2496" priority="14610">
      <formula>IF($B7="Lib Dem",1,0)</formula>
    </cfRule>
    <cfRule type="expression" dxfId="2495" priority="14611">
      <formula>IF($B7="Conservative",1,0)</formula>
    </cfRule>
    <cfRule type="expression" dxfId="2494" priority="14612">
      <formula>IF($B7="Green",1,0)</formula>
    </cfRule>
    <cfRule type="expression" dxfId="2493" priority="14613">
      <formula>IF($B7="SNP",1,0)</formula>
    </cfRule>
    <cfRule type="expression" dxfId="2492" priority="14614">
      <formula>IF($B7="Labour",1,0)</formula>
    </cfRule>
  </conditionalFormatting>
  <conditionalFormatting sqref="D8:R8">
    <cfRule type="expression" dxfId="2491" priority="14599">
      <formula>IF($B8="Independent",1,0)</formula>
    </cfRule>
    <cfRule type="expression" dxfId="2490" priority="14600">
      <formula>IF($B8="Family",1,0)</formula>
    </cfRule>
    <cfRule type="expression" dxfId="2489" priority="14601">
      <formula>IF($B8="Alba",1,0)</formula>
    </cfRule>
    <cfRule type="expression" dxfId="2488" priority="14602">
      <formula>IF($B8="Lib Dem",1,0)</formula>
    </cfRule>
    <cfRule type="expression" dxfId="2487" priority="14603">
      <formula>IF($B8="Conservative",1,0)</formula>
    </cfRule>
    <cfRule type="expression" dxfId="2486" priority="14604">
      <formula>IF($B8="Green",1,0)</formula>
    </cfRule>
    <cfRule type="expression" dxfId="2485" priority="14605">
      <formula>IF($B8="SNP",1,0)</formula>
    </cfRule>
    <cfRule type="expression" dxfId="2484" priority="14606">
      <formula>IF($B8="Labour",1,0)</formula>
    </cfRule>
  </conditionalFormatting>
  <conditionalFormatting sqref="B8:C8">
    <cfRule type="expression" dxfId="2483" priority="14591">
      <formula>IF($B8="Independent",1,0)</formula>
    </cfRule>
    <cfRule type="expression" dxfId="2482" priority="14592">
      <formula>IF($B8="Family",1,0)</formula>
    </cfRule>
    <cfRule type="expression" dxfId="2481" priority="14593">
      <formula>IF($B8="Alba",1,0)</formula>
    </cfRule>
    <cfRule type="expression" dxfId="2480" priority="14594">
      <formula>IF($B8="Lib Dem",1,0)</formula>
    </cfRule>
    <cfRule type="expression" dxfId="2479" priority="14595">
      <formula>IF($B8="Conservative",1,0)</formula>
    </cfRule>
    <cfRule type="expression" dxfId="2478" priority="14596">
      <formula>IF($B8="Green",1,0)</formula>
    </cfRule>
    <cfRule type="expression" dxfId="2477" priority="14597">
      <formula>IF($B8="SNP",1,0)</formula>
    </cfRule>
    <cfRule type="expression" dxfId="2476" priority="14598">
      <formula>IF($B8="Labour",1,0)</formula>
    </cfRule>
  </conditionalFormatting>
  <conditionalFormatting sqref="D15:R15">
    <cfRule type="expression" dxfId="2475" priority="13276">
      <formula>IF($B15="Independent",1,0)</formula>
    </cfRule>
    <cfRule type="expression" dxfId="2474" priority="13277">
      <formula>IF($B15="Family",1,0)</formula>
    </cfRule>
    <cfRule type="expression" dxfId="2473" priority="13278">
      <formula>IF($B15="Alba",1,0)</formula>
    </cfRule>
    <cfRule type="expression" dxfId="2472" priority="13279">
      <formula>IF($B15="Lib Dem",1,0)</formula>
    </cfRule>
    <cfRule type="expression" dxfId="2471" priority="13280">
      <formula>IF($B15="Conservative",1,0)</formula>
    </cfRule>
    <cfRule type="expression" dxfId="2470" priority="13281">
      <formula>IF($B15="Green",1,0)</formula>
    </cfRule>
    <cfRule type="expression" dxfId="2469" priority="13282">
      <formula>IF($B15="SNP",1,0)</formula>
    </cfRule>
    <cfRule type="expression" dxfId="2468" priority="13283">
      <formula>IF($B15="Labour",1,0)</formula>
    </cfRule>
  </conditionalFormatting>
  <conditionalFormatting sqref="S15">
    <cfRule type="expression" dxfId="2467" priority="13268">
      <formula>IF($B15="Independent",1,0)</formula>
    </cfRule>
    <cfRule type="expression" dxfId="2466" priority="13269">
      <formula>IF($B15="Family",1,0)</formula>
    </cfRule>
    <cfRule type="expression" dxfId="2465" priority="13270">
      <formula>IF($B15="Alba",1,0)</formula>
    </cfRule>
    <cfRule type="expression" dxfId="2464" priority="13271">
      <formula>IF($B15="Lib Dem",1,0)</formula>
    </cfRule>
    <cfRule type="expression" dxfId="2463" priority="13272">
      <formula>IF($B15="Conservative",1,0)</formula>
    </cfRule>
    <cfRule type="expression" dxfId="2462" priority="13273">
      <formula>IF($B15="Green",1,0)</formula>
    </cfRule>
    <cfRule type="expression" dxfId="2461" priority="13274">
      <formula>IF($B15="SNP",1,0)</formula>
    </cfRule>
    <cfRule type="expression" dxfId="2460" priority="13275">
      <formula>IF($B15="Labour",1,0)</formula>
    </cfRule>
  </conditionalFormatting>
  <conditionalFormatting sqref="B15:C15">
    <cfRule type="expression" dxfId="2459" priority="13260">
      <formula>IF($B15="Independent",1,0)</formula>
    </cfRule>
    <cfRule type="expression" dxfId="2458" priority="13261">
      <formula>IF($B15="Family",1,0)</formula>
    </cfRule>
    <cfRule type="expression" dxfId="2457" priority="13262">
      <formula>IF($B15="Alba",1,0)</formula>
    </cfRule>
    <cfRule type="expression" dxfId="2456" priority="13263">
      <formula>IF($B15="Lib Dem",1,0)</formula>
    </cfRule>
    <cfRule type="expression" dxfId="2455" priority="13264">
      <formula>IF($B15="Conservative",1,0)</formula>
    </cfRule>
    <cfRule type="expression" dxfId="2454" priority="13265">
      <formula>IF($B15="Green",1,0)</formula>
    </cfRule>
    <cfRule type="expression" dxfId="2453" priority="13266">
      <formula>IF($B15="SNP",1,0)</formula>
    </cfRule>
    <cfRule type="expression" dxfId="2452" priority="13267">
      <formula>IF($B15="Labour",1,0)</formula>
    </cfRule>
  </conditionalFormatting>
  <conditionalFormatting sqref="S17:S20">
    <cfRule type="expression" dxfId="2451" priority="13252">
      <formula>IF($B17="Independent",1,0)</formula>
    </cfRule>
    <cfRule type="expression" dxfId="2450" priority="13253">
      <formula>IF($B17="Family",1,0)</formula>
    </cfRule>
    <cfRule type="expression" dxfId="2449" priority="13254">
      <formula>IF($B17="Alba",1,0)</formula>
    </cfRule>
    <cfRule type="expression" dxfId="2448" priority="13255">
      <formula>IF($B17="Lib Dem",1,0)</formula>
    </cfRule>
    <cfRule type="expression" dxfId="2447" priority="13256">
      <formula>IF($B17="Conservative",1,0)</formula>
    </cfRule>
    <cfRule type="expression" dxfId="2446" priority="13257">
      <formula>IF($B17="Green",1,0)</formula>
    </cfRule>
    <cfRule type="expression" dxfId="2445" priority="13258">
      <formula>IF($B17="SNP",1,0)</formula>
    </cfRule>
    <cfRule type="expression" dxfId="2444" priority="13259">
      <formula>IF($B17="Labour",1,0)</formula>
    </cfRule>
  </conditionalFormatting>
  <conditionalFormatting sqref="D16:R16">
    <cfRule type="expression" dxfId="2443" priority="13244">
      <formula>IF($B16="Independent",1,0)</formula>
    </cfRule>
    <cfRule type="expression" dxfId="2442" priority="13245">
      <formula>IF($B16="Family",1,0)</formula>
    </cfRule>
    <cfRule type="expression" dxfId="2441" priority="13246">
      <formula>IF($B16="Alba",1,0)</formula>
    </cfRule>
    <cfRule type="expression" dxfId="2440" priority="13247">
      <formula>IF($B16="Lib Dem",1,0)</formula>
    </cfRule>
    <cfRule type="expression" dxfId="2439" priority="13248">
      <formula>IF($B16="Conservative",1,0)</formula>
    </cfRule>
    <cfRule type="expression" dxfId="2438" priority="13249">
      <formula>IF($B16="Green",1,0)</formula>
    </cfRule>
    <cfRule type="expression" dxfId="2437" priority="13250">
      <formula>IF($B16="SNP",1,0)</formula>
    </cfRule>
    <cfRule type="expression" dxfId="2436" priority="13251">
      <formula>IF($B16="Labour",1,0)</formula>
    </cfRule>
  </conditionalFormatting>
  <conditionalFormatting sqref="S16">
    <cfRule type="expression" dxfId="2435" priority="13236">
      <formula>IF($B16="Independent",1,0)</formula>
    </cfRule>
    <cfRule type="expression" dxfId="2434" priority="13237">
      <formula>IF($B16="Family",1,0)</formula>
    </cfRule>
    <cfRule type="expression" dxfId="2433" priority="13238">
      <formula>IF($B16="Alba",1,0)</formula>
    </cfRule>
    <cfRule type="expression" dxfId="2432" priority="13239">
      <formula>IF($B16="Lib Dem",1,0)</formula>
    </cfRule>
    <cfRule type="expression" dxfId="2431" priority="13240">
      <formula>IF($B16="Conservative",1,0)</formula>
    </cfRule>
    <cfRule type="expression" dxfId="2430" priority="13241">
      <formula>IF($B16="Green",1,0)</formula>
    </cfRule>
    <cfRule type="expression" dxfId="2429" priority="13242">
      <formula>IF($B16="SNP",1,0)</formula>
    </cfRule>
    <cfRule type="expression" dxfId="2428" priority="13243">
      <formula>IF($B16="Labour",1,0)</formula>
    </cfRule>
  </conditionalFormatting>
  <conditionalFormatting sqref="B16:C16">
    <cfRule type="expression" dxfId="2427" priority="13228">
      <formula>IF($B16="Independent",1,0)</formula>
    </cfRule>
    <cfRule type="expression" dxfId="2426" priority="13229">
      <formula>IF($B16="Family",1,0)</formula>
    </cfRule>
    <cfRule type="expression" dxfId="2425" priority="13230">
      <formula>IF($B16="Alba",1,0)</formula>
    </cfRule>
    <cfRule type="expression" dxfId="2424" priority="13231">
      <formula>IF($B16="Lib Dem",1,0)</formula>
    </cfRule>
    <cfRule type="expression" dxfId="2423" priority="13232">
      <formula>IF($B16="Conservative",1,0)</formula>
    </cfRule>
    <cfRule type="expression" dxfId="2422" priority="13233">
      <formula>IF($B16="Green",1,0)</formula>
    </cfRule>
    <cfRule type="expression" dxfId="2421" priority="13234">
      <formula>IF($B16="SNP",1,0)</formula>
    </cfRule>
    <cfRule type="expression" dxfId="2420" priority="13235">
      <formula>IF($B16="Labour",1,0)</formula>
    </cfRule>
  </conditionalFormatting>
  <conditionalFormatting sqref="D17:R17">
    <cfRule type="expression" dxfId="2419" priority="13220">
      <formula>IF($B17="Independent",1,0)</formula>
    </cfRule>
    <cfRule type="expression" dxfId="2418" priority="13221">
      <formula>IF($B17="Family",1,0)</formula>
    </cfRule>
    <cfRule type="expression" dxfId="2417" priority="13222">
      <formula>IF($B17="Alba",1,0)</formula>
    </cfRule>
    <cfRule type="expression" dxfId="2416" priority="13223">
      <formula>IF($B17="Lib Dem",1,0)</formula>
    </cfRule>
    <cfRule type="expression" dxfId="2415" priority="13224">
      <formula>IF($B17="Conservative",1,0)</formula>
    </cfRule>
    <cfRule type="expression" dxfId="2414" priority="13225">
      <formula>IF($B17="Green",1,0)</formula>
    </cfRule>
    <cfRule type="expression" dxfId="2413" priority="13226">
      <formula>IF($B17="SNP",1,0)</formula>
    </cfRule>
    <cfRule type="expression" dxfId="2412" priority="13227">
      <formula>IF($B17="Labour",1,0)</formula>
    </cfRule>
  </conditionalFormatting>
  <conditionalFormatting sqref="B17:C17">
    <cfRule type="expression" dxfId="2411" priority="13212">
      <formula>IF($B17="Independent",1,0)</formula>
    </cfRule>
    <cfRule type="expression" dxfId="2410" priority="13213">
      <formula>IF($B17="Family",1,0)</formula>
    </cfRule>
    <cfRule type="expression" dxfId="2409" priority="13214">
      <formula>IF($B17="Alba",1,0)</formula>
    </cfRule>
    <cfRule type="expression" dxfId="2408" priority="13215">
      <formula>IF($B17="Lib Dem",1,0)</formula>
    </cfRule>
    <cfRule type="expression" dxfId="2407" priority="13216">
      <formula>IF($B17="Conservative",1,0)</formula>
    </cfRule>
    <cfRule type="expression" dxfId="2406" priority="13217">
      <formula>IF($B17="Green",1,0)</formula>
    </cfRule>
    <cfRule type="expression" dxfId="2405" priority="13218">
      <formula>IF($B17="SNP",1,0)</formula>
    </cfRule>
    <cfRule type="expression" dxfId="2404" priority="13219">
      <formula>IF($B17="Labour",1,0)</formula>
    </cfRule>
  </conditionalFormatting>
  <conditionalFormatting sqref="D18:R18">
    <cfRule type="expression" dxfId="2403" priority="13204">
      <formula>IF($B18="Independent",1,0)</formula>
    </cfRule>
    <cfRule type="expression" dxfId="2402" priority="13205">
      <formula>IF($B18="Family",1,0)</formula>
    </cfRule>
    <cfRule type="expression" dxfId="2401" priority="13206">
      <formula>IF($B18="Alba",1,0)</formula>
    </cfRule>
    <cfRule type="expression" dxfId="2400" priority="13207">
      <formula>IF($B18="Lib Dem",1,0)</formula>
    </cfRule>
    <cfRule type="expression" dxfId="2399" priority="13208">
      <formula>IF($B18="Conservative",1,0)</formula>
    </cfRule>
    <cfRule type="expression" dxfId="2398" priority="13209">
      <formula>IF($B18="Green",1,0)</formula>
    </cfRule>
    <cfRule type="expression" dxfId="2397" priority="13210">
      <formula>IF($B18="SNP",1,0)</formula>
    </cfRule>
    <cfRule type="expression" dxfId="2396" priority="13211">
      <formula>IF($B18="Labour",1,0)</formula>
    </cfRule>
  </conditionalFormatting>
  <conditionalFormatting sqref="B18:C18">
    <cfRule type="expression" dxfId="2395" priority="13196">
      <formula>IF($B18="Independent",1,0)</formula>
    </cfRule>
    <cfRule type="expression" dxfId="2394" priority="13197">
      <formula>IF($B18="Family",1,0)</formula>
    </cfRule>
    <cfRule type="expression" dxfId="2393" priority="13198">
      <formula>IF($B18="Alba",1,0)</formula>
    </cfRule>
    <cfRule type="expression" dxfId="2392" priority="13199">
      <formula>IF($B18="Lib Dem",1,0)</formula>
    </cfRule>
    <cfRule type="expression" dxfId="2391" priority="13200">
      <formula>IF($B18="Conservative",1,0)</formula>
    </cfRule>
    <cfRule type="expression" dxfId="2390" priority="13201">
      <formula>IF($B18="Green",1,0)</formula>
    </cfRule>
    <cfRule type="expression" dxfId="2389" priority="13202">
      <formula>IF($B18="SNP",1,0)</formula>
    </cfRule>
    <cfRule type="expression" dxfId="2388" priority="13203">
      <formula>IF($B18="Labour",1,0)</formula>
    </cfRule>
  </conditionalFormatting>
  <conditionalFormatting sqref="D19:R19">
    <cfRule type="expression" dxfId="2387" priority="13188">
      <formula>IF($B19="Independent",1,0)</formula>
    </cfRule>
    <cfRule type="expression" dxfId="2386" priority="13189">
      <formula>IF($B19="Family",1,0)</formula>
    </cfRule>
    <cfRule type="expression" dxfId="2385" priority="13190">
      <formula>IF($B19="Alba",1,0)</formula>
    </cfRule>
    <cfRule type="expression" dxfId="2384" priority="13191">
      <formula>IF($B19="Lib Dem",1,0)</formula>
    </cfRule>
    <cfRule type="expression" dxfId="2383" priority="13192">
      <formula>IF($B19="Conservative",1,0)</formula>
    </cfRule>
    <cfRule type="expression" dxfId="2382" priority="13193">
      <formula>IF($B19="Green",1,0)</formula>
    </cfRule>
    <cfRule type="expression" dxfId="2381" priority="13194">
      <formula>IF($B19="SNP",1,0)</formula>
    </cfRule>
    <cfRule type="expression" dxfId="2380" priority="13195">
      <formula>IF($B19="Labour",1,0)</formula>
    </cfRule>
  </conditionalFormatting>
  <conditionalFormatting sqref="B19:C19">
    <cfRule type="expression" dxfId="2379" priority="13180">
      <formula>IF($B19="Independent",1,0)</formula>
    </cfRule>
    <cfRule type="expression" dxfId="2378" priority="13181">
      <formula>IF($B19="Family",1,0)</formula>
    </cfRule>
    <cfRule type="expression" dxfId="2377" priority="13182">
      <formula>IF($B19="Alba",1,0)</formula>
    </cfRule>
    <cfRule type="expression" dxfId="2376" priority="13183">
      <formula>IF($B19="Lib Dem",1,0)</formula>
    </cfRule>
    <cfRule type="expression" dxfId="2375" priority="13184">
      <formula>IF($B19="Conservative",1,0)</formula>
    </cfRule>
    <cfRule type="expression" dxfId="2374" priority="13185">
      <formula>IF($B19="Green",1,0)</formula>
    </cfRule>
    <cfRule type="expression" dxfId="2373" priority="13186">
      <formula>IF($B19="SNP",1,0)</formula>
    </cfRule>
    <cfRule type="expression" dxfId="2372" priority="13187">
      <formula>IF($B19="Labour",1,0)</formula>
    </cfRule>
  </conditionalFormatting>
  <conditionalFormatting sqref="D20:R20">
    <cfRule type="expression" dxfId="2371" priority="13172">
      <formula>IF($B20="Independent",1,0)</formula>
    </cfRule>
    <cfRule type="expression" dxfId="2370" priority="13173">
      <formula>IF($B20="Family",1,0)</formula>
    </cfRule>
    <cfRule type="expression" dxfId="2369" priority="13174">
      <formula>IF($B20="Alba",1,0)</formula>
    </cfRule>
    <cfRule type="expression" dxfId="2368" priority="13175">
      <formula>IF($B20="Lib Dem",1,0)</formula>
    </cfRule>
    <cfRule type="expression" dxfId="2367" priority="13176">
      <formula>IF($B20="Conservative",1,0)</formula>
    </cfRule>
    <cfRule type="expression" dxfId="2366" priority="13177">
      <formula>IF($B20="Green",1,0)</formula>
    </cfRule>
    <cfRule type="expression" dxfId="2365" priority="13178">
      <formula>IF($B20="SNP",1,0)</formula>
    </cfRule>
    <cfRule type="expression" dxfId="2364" priority="13179">
      <formula>IF($B20="Labour",1,0)</formula>
    </cfRule>
  </conditionalFormatting>
  <conditionalFormatting sqref="B20:C20">
    <cfRule type="expression" dxfId="2363" priority="13164">
      <formula>IF($B20="Independent",1,0)</formula>
    </cfRule>
    <cfRule type="expression" dxfId="2362" priority="13165">
      <formula>IF($B20="Family",1,0)</formula>
    </cfRule>
    <cfRule type="expression" dxfId="2361" priority="13166">
      <formula>IF($B20="Alba",1,0)</formula>
    </cfRule>
    <cfRule type="expression" dxfId="2360" priority="13167">
      <formula>IF($B20="Lib Dem",1,0)</formula>
    </cfRule>
    <cfRule type="expression" dxfId="2359" priority="13168">
      <formula>IF($B20="Conservative",1,0)</formula>
    </cfRule>
    <cfRule type="expression" dxfId="2358" priority="13169">
      <formula>IF($B20="Green",1,0)</formula>
    </cfRule>
    <cfRule type="expression" dxfId="2357" priority="13170">
      <formula>IF($B20="SNP",1,0)</formula>
    </cfRule>
    <cfRule type="expression" dxfId="2356" priority="13171">
      <formula>IF($B20="Labour",1,0)</formula>
    </cfRule>
  </conditionalFormatting>
  <conditionalFormatting sqref="D27:R27">
    <cfRule type="expression" dxfId="2355" priority="11849">
      <formula>IF($B27="Independent",1,0)</formula>
    </cfRule>
    <cfRule type="expression" dxfId="2354" priority="11850">
      <formula>IF($B27="Family",1,0)</formula>
    </cfRule>
    <cfRule type="expression" dxfId="2353" priority="11851">
      <formula>IF($B27="Alba",1,0)</formula>
    </cfRule>
    <cfRule type="expression" dxfId="2352" priority="11852">
      <formula>IF($B27="Lib Dem",1,0)</formula>
    </cfRule>
    <cfRule type="expression" dxfId="2351" priority="11853">
      <formula>IF($B27="Conservative",1,0)</formula>
    </cfRule>
    <cfRule type="expression" dxfId="2350" priority="11854">
      <formula>IF($B27="Green",1,0)</formula>
    </cfRule>
    <cfRule type="expression" dxfId="2349" priority="11855">
      <formula>IF($B27="SNP",1,0)</formula>
    </cfRule>
    <cfRule type="expression" dxfId="2348" priority="11856">
      <formula>IF($B27="Labour",1,0)</formula>
    </cfRule>
  </conditionalFormatting>
  <conditionalFormatting sqref="S27">
    <cfRule type="expression" dxfId="2347" priority="11841">
      <formula>IF($B27="Independent",1,0)</formula>
    </cfRule>
    <cfRule type="expression" dxfId="2346" priority="11842">
      <formula>IF($B27="Family",1,0)</formula>
    </cfRule>
    <cfRule type="expression" dxfId="2345" priority="11843">
      <formula>IF($B27="Alba",1,0)</formula>
    </cfRule>
    <cfRule type="expression" dxfId="2344" priority="11844">
      <formula>IF($B27="Lib Dem",1,0)</formula>
    </cfRule>
    <cfRule type="expression" dxfId="2343" priority="11845">
      <formula>IF($B27="Conservative",1,0)</formula>
    </cfRule>
    <cfRule type="expression" dxfId="2342" priority="11846">
      <formula>IF($B27="Green",1,0)</formula>
    </cfRule>
    <cfRule type="expression" dxfId="2341" priority="11847">
      <formula>IF($B27="SNP",1,0)</formula>
    </cfRule>
    <cfRule type="expression" dxfId="2340" priority="11848">
      <formula>IF($B27="Labour",1,0)</formula>
    </cfRule>
  </conditionalFormatting>
  <conditionalFormatting sqref="B27:C27">
    <cfRule type="expression" dxfId="2339" priority="11833">
      <formula>IF($B27="Independent",1,0)</formula>
    </cfRule>
    <cfRule type="expression" dxfId="2338" priority="11834">
      <formula>IF($B27="Family",1,0)</formula>
    </cfRule>
    <cfRule type="expression" dxfId="2337" priority="11835">
      <formula>IF($B27="Alba",1,0)</formula>
    </cfRule>
    <cfRule type="expression" dxfId="2336" priority="11836">
      <formula>IF($B27="Lib Dem",1,0)</formula>
    </cfRule>
    <cfRule type="expression" dxfId="2335" priority="11837">
      <formula>IF($B27="Conservative",1,0)</formula>
    </cfRule>
    <cfRule type="expression" dxfId="2334" priority="11838">
      <formula>IF($B27="Green",1,0)</formula>
    </cfRule>
    <cfRule type="expression" dxfId="2333" priority="11839">
      <formula>IF($B27="SNP",1,0)</formula>
    </cfRule>
    <cfRule type="expression" dxfId="2332" priority="11840">
      <formula>IF($B27="Labour",1,0)</formula>
    </cfRule>
  </conditionalFormatting>
  <conditionalFormatting sqref="S29:S35">
    <cfRule type="expression" dxfId="2331" priority="11825">
      <formula>IF($B29="Independent",1,0)</formula>
    </cfRule>
    <cfRule type="expression" dxfId="2330" priority="11826">
      <formula>IF($B29="Family",1,0)</formula>
    </cfRule>
    <cfRule type="expression" dxfId="2329" priority="11827">
      <formula>IF($B29="Alba",1,0)</formula>
    </cfRule>
    <cfRule type="expression" dxfId="2328" priority="11828">
      <formula>IF($B29="Lib Dem",1,0)</formula>
    </cfRule>
    <cfRule type="expression" dxfId="2327" priority="11829">
      <formula>IF($B29="Conservative",1,0)</formula>
    </cfRule>
    <cfRule type="expression" dxfId="2326" priority="11830">
      <formula>IF($B29="Green",1,0)</formula>
    </cfRule>
    <cfRule type="expression" dxfId="2325" priority="11831">
      <formula>IF($B29="SNP",1,0)</formula>
    </cfRule>
    <cfRule type="expression" dxfId="2324" priority="11832">
      <formula>IF($B29="Labour",1,0)</formula>
    </cfRule>
  </conditionalFormatting>
  <conditionalFormatting sqref="D28:R28">
    <cfRule type="expression" dxfId="2323" priority="11817">
      <formula>IF($B28="Independent",1,0)</formula>
    </cfRule>
    <cfRule type="expression" dxfId="2322" priority="11818">
      <formula>IF($B28="Family",1,0)</formula>
    </cfRule>
    <cfRule type="expression" dxfId="2321" priority="11819">
      <formula>IF($B28="Alba",1,0)</formula>
    </cfRule>
    <cfRule type="expression" dxfId="2320" priority="11820">
      <formula>IF($B28="Lib Dem",1,0)</formula>
    </cfRule>
    <cfRule type="expression" dxfId="2319" priority="11821">
      <formula>IF($B28="Conservative",1,0)</formula>
    </cfRule>
    <cfRule type="expression" dxfId="2318" priority="11822">
      <formula>IF($B28="Green",1,0)</formula>
    </cfRule>
    <cfRule type="expression" dxfId="2317" priority="11823">
      <formula>IF($B28="SNP",1,0)</formula>
    </cfRule>
    <cfRule type="expression" dxfId="2316" priority="11824">
      <formula>IF($B28="Labour",1,0)</formula>
    </cfRule>
  </conditionalFormatting>
  <conditionalFormatting sqref="S28">
    <cfRule type="expression" dxfId="2315" priority="11809">
      <formula>IF($B28="Independent",1,0)</formula>
    </cfRule>
    <cfRule type="expression" dxfId="2314" priority="11810">
      <formula>IF($B28="Family",1,0)</formula>
    </cfRule>
    <cfRule type="expression" dxfId="2313" priority="11811">
      <formula>IF($B28="Alba",1,0)</formula>
    </cfRule>
    <cfRule type="expression" dxfId="2312" priority="11812">
      <formula>IF($B28="Lib Dem",1,0)</formula>
    </cfRule>
    <cfRule type="expression" dxfId="2311" priority="11813">
      <formula>IF($B28="Conservative",1,0)</formula>
    </cfRule>
    <cfRule type="expression" dxfId="2310" priority="11814">
      <formula>IF($B28="Green",1,0)</formula>
    </cfRule>
    <cfRule type="expression" dxfId="2309" priority="11815">
      <formula>IF($B28="SNP",1,0)</formula>
    </cfRule>
    <cfRule type="expression" dxfId="2308" priority="11816">
      <formula>IF($B28="Labour",1,0)</formula>
    </cfRule>
  </conditionalFormatting>
  <conditionalFormatting sqref="B28:C28">
    <cfRule type="expression" dxfId="2307" priority="11801">
      <formula>IF($B28="Independent",1,0)</formula>
    </cfRule>
    <cfRule type="expression" dxfId="2306" priority="11802">
      <formula>IF($B28="Family",1,0)</formula>
    </cfRule>
    <cfRule type="expression" dxfId="2305" priority="11803">
      <formula>IF($B28="Alba",1,0)</formula>
    </cfRule>
    <cfRule type="expression" dxfId="2304" priority="11804">
      <formula>IF($B28="Lib Dem",1,0)</formula>
    </cfRule>
    <cfRule type="expression" dxfId="2303" priority="11805">
      <formula>IF($B28="Conservative",1,0)</formula>
    </cfRule>
    <cfRule type="expression" dxfId="2302" priority="11806">
      <formula>IF($B28="Green",1,0)</formula>
    </cfRule>
    <cfRule type="expression" dxfId="2301" priority="11807">
      <formula>IF($B28="SNP",1,0)</formula>
    </cfRule>
    <cfRule type="expression" dxfId="2300" priority="11808">
      <formula>IF($B28="Labour",1,0)</formula>
    </cfRule>
  </conditionalFormatting>
  <conditionalFormatting sqref="D29:R29">
    <cfRule type="expression" dxfId="2299" priority="11793">
      <formula>IF($B29="Independent",1,0)</formula>
    </cfRule>
    <cfRule type="expression" dxfId="2298" priority="11794">
      <formula>IF($B29="Family",1,0)</formula>
    </cfRule>
    <cfRule type="expression" dxfId="2297" priority="11795">
      <formula>IF($B29="Alba",1,0)</formula>
    </cfRule>
    <cfRule type="expression" dxfId="2296" priority="11796">
      <formula>IF($B29="Lib Dem",1,0)</formula>
    </cfRule>
    <cfRule type="expression" dxfId="2295" priority="11797">
      <formula>IF($B29="Conservative",1,0)</formula>
    </cfRule>
    <cfRule type="expression" dxfId="2294" priority="11798">
      <formula>IF($B29="Green",1,0)</formula>
    </cfRule>
    <cfRule type="expression" dxfId="2293" priority="11799">
      <formula>IF($B29="SNP",1,0)</formula>
    </cfRule>
    <cfRule type="expression" dxfId="2292" priority="11800">
      <formula>IF($B29="Labour",1,0)</formula>
    </cfRule>
  </conditionalFormatting>
  <conditionalFormatting sqref="B29:C29">
    <cfRule type="expression" dxfId="2291" priority="11785">
      <formula>IF($B29="Independent",1,0)</formula>
    </cfRule>
    <cfRule type="expression" dxfId="2290" priority="11786">
      <formula>IF($B29="Family",1,0)</formula>
    </cfRule>
    <cfRule type="expression" dxfId="2289" priority="11787">
      <formula>IF($B29="Alba",1,0)</formula>
    </cfRule>
    <cfRule type="expression" dxfId="2288" priority="11788">
      <formula>IF($B29="Lib Dem",1,0)</formula>
    </cfRule>
    <cfRule type="expression" dxfId="2287" priority="11789">
      <formula>IF($B29="Conservative",1,0)</formula>
    </cfRule>
    <cfRule type="expression" dxfId="2286" priority="11790">
      <formula>IF($B29="Green",1,0)</formula>
    </cfRule>
    <cfRule type="expression" dxfId="2285" priority="11791">
      <formula>IF($B29="SNP",1,0)</formula>
    </cfRule>
    <cfRule type="expression" dxfId="2284" priority="11792">
      <formula>IF($B29="Labour",1,0)</formula>
    </cfRule>
  </conditionalFormatting>
  <conditionalFormatting sqref="D30:R30">
    <cfRule type="expression" dxfId="2283" priority="11777">
      <formula>IF($B30="Independent",1,0)</formula>
    </cfRule>
    <cfRule type="expression" dxfId="2282" priority="11778">
      <formula>IF($B30="Family",1,0)</formula>
    </cfRule>
    <cfRule type="expression" dxfId="2281" priority="11779">
      <formula>IF($B30="Alba",1,0)</formula>
    </cfRule>
    <cfRule type="expression" dxfId="2280" priority="11780">
      <formula>IF($B30="Lib Dem",1,0)</formula>
    </cfRule>
    <cfRule type="expression" dxfId="2279" priority="11781">
      <formula>IF($B30="Conservative",1,0)</formula>
    </cfRule>
    <cfRule type="expression" dxfId="2278" priority="11782">
      <formula>IF($B30="Green",1,0)</formula>
    </cfRule>
    <cfRule type="expression" dxfId="2277" priority="11783">
      <formula>IF($B30="SNP",1,0)</formula>
    </cfRule>
    <cfRule type="expression" dxfId="2276" priority="11784">
      <formula>IF($B30="Labour",1,0)</formula>
    </cfRule>
  </conditionalFormatting>
  <conditionalFormatting sqref="B30:C30">
    <cfRule type="expression" dxfId="2275" priority="11769">
      <formula>IF($B30="Independent",1,0)</formula>
    </cfRule>
    <cfRule type="expression" dxfId="2274" priority="11770">
      <formula>IF($B30="Family",1,0)</formula>
    </cfRule>
    <cfRule type="expression" dxfId="2273" priority="11771">
      <formula>IF($B30="Alba",1,0)</formula>
    </cfRule>
    <cfRule type="expression" dxfId="2272" priority="11772">
      <formula>IF($B30="Lib Dem",1,0)</formula>
    </cfRule>
    <cfRule type="expression" dxfId="2271" priority="11773">
      <formula>IF($B30="Conservative",1,0)</formula>
    </cfRule>
    <cfRule type="expression" dxfId="2270" priority="11774">
      <formula>IF($B30="Green",1,0)</formula>
    </cfRule>
    <cfRule type="expression" dxfId="2269" priority="11775">
      <formula>IF($B30="SNP",1,0)</formula>
    </cfRule>
    <cfRule type="expression" dxfId="2268" priority="11776">
      <formula>IF($B30="Labour",1,0)</formula>
    </cfRule>
  </conditionalFormatting>
  <conditionalFormatting sqref="D31:R31">
    <cfRule type="expression" dxfId="2267" priority="11761">
      <formula>IF($B31="Independent",1,0)</formula>
    </cfRule>
    <cfRule type="expression" dxfId="2266" priority="11762">
      <formula>IF($B31="Family",1,0)</formula>
    </cfRule>
    <cfRule type="expression" dxfId="2265" priority="11763">
      <formula>IF($B31="Alba",1,0)</formula>
    </cfRule>
    <cfRule type="expression" dxfId="2264" priority="11764">
      <formula>IF($B31="Lib Dem",1,0)</formula>
    </cfRule>
    <cfRule type="expression" dxfId="2263" priority="11765">
      <formula>IF($B31="Conservative",1,0)</formula>
    </cfRule>
    <cfRule type="expression" dxfId="2262" priority="11766">
      <formula>IF($B31="Green",1,0)</formula>
    </cfRule>
    <cfRule type="expression" dxfId="2261" priority="11767">
      <formula>IF($B31="SNP",1,0)</formula>
    </cfRule>
    <cfRule type="expression" dxfId="2260" priority="11768">
      <formula>IF($B31="Labour",1,0)</formula>
    </cfRule>
  </conditionalFormatting>
  <conditionalFormatting sqref="B31:C31">
    <cfRule type="expression" dxfId="2259" priority="11753">
      <formula>IF($B31="Independent",1,0)</formula>
    </cfRule>
    <cfRule type="expression" dxfId="2258" priority="11754">
      <formula>IF($B31="Family",1,0)</formula>
    </cfRule>
    <cfRule type="expression" dxfId="2257" priority="11755">
      <formula>IF($B31="Alba",1,0)</formula>
    </cfRule>
    <cfRule type="expression" dxfId="2256" priority="11756">
      <formula>IF($B31="Lib Dem",1,0)</formula>
    </cfRule>
    <cfRule type="expression" dxfId="2255" priority="11757">
      <formula>IF($B31="Conservative",1,0)</formula>
    </cfRule>
    <cfRule type="expression" dxfId="2254" priority="11758">
      <formula>IF($B31="Green",1,0)</formula>
    </cfRule>
    <cfRule type="expression" dxfId="2253" priority="11759">
      <formula>IF($B31="SNP",1,0)</formula>
    </cfRule>
    <cfRule type="expression" dxfId="2252" priority="11760">
      <formula>IF($B31="Labour",1,0)</formula>
    </cfRule>
  </conditionalFormatting>
  <conditionalFormatting sqref="D32:R32">
    <cfRule type="expression" dxfId="2251" priority="11745">
      <formula>IF($B32="Independent",1,0)</formula>
    </cfRule>
    <cfRule type="expression" dxfId="2250" priority="11746">
      <formula>IF($B32="Family",1,0)</formula>
    </cfRule>
    <cfRule type="expression" dxfId="2249" priority="11747">
      <formula>IF($B32="Alba",1,0)</formula>
    </cfRule>
    <cfRule type="expression" dxfId="2248" priority="11748">
      <formula>IF($B32="Lib Dem",1,0)</formula>
    </cfRule>
    <cfRule type="expression" dxfId="2247" priority="11749">
      <formula>IF($B32="Conservative",1,0)</formula>
    </cfRule>
    <cfRule type="expression" dxfId="2246" priority="11750">
      <formula>IF($B32="Green",1,0)</formula>
    </cfRule>
    <cfRule type="expression" dxfId="2245" priority="11751">
      <formula>IF($B32="SNP",1,0)</formula>
    </cfRule>
    <cfRule type="expression" dxfId="2244" priority="11752">
      <formula>IF($B32="Labour",1,0)</formula>
    </cfRule>
  </conditionalFormatting>
  <conditionalFormatting sqref="B32:C32">
    <cfRule type="expression" dxfId="2243" priority="11737">
      <formula>IF($B32="Independent",1,0)</formula>
    </cfRule>
    <cfRule type="expression" dxfId="2242" priority="11738">
      <formula>IF($B32="Family",1,0)</formula>
    </cfRule>
    <cfRule type="expression" dxfId="2241" priority="11739">
      <formula>IF($B32="Alba",1,0)</formula>
    </cfRule>
    <cfRule type="expression" dxfId="2240" priority="11740">
      <formula>IF($B32="Lib Dem",1,0)</formula>
    </cfRule>
    <cfRule type="expression" dxfId="2239" priority="11741">
      <formula>IF($B32="Conservative",1,0)</formula>
    </cfRule>
    <cfRule type="expression" dxfId="2238" priority="11742">
      <formula>IF($B32="Green",1,0)</formula>
    </cfRule>
    <cfRule type="expression" dxfId="2237" priority="11743">
      <formula>IF($B32="SNP",1,0)</formula>
    </cfRule>
    <cfRule type="expression" dxfId="2236" priority="11744">
      <formula>IF($B32="Labour",1,0)</formula>
    </cfRule>
  </conditionalFormatting>
  <conditionalFormatting sqref="D33:R33">
    <cfRule type="expression" dxfId="2235" priority="11729">
      <formula>IF($B33="Independent",1,0)</formula>
    </cfRule>
    <cfRule type="expression" dxfId="2234" priority="11730">
      <formula>IF($B33="Family",1,0)</formula>
    </cfRule>
    <cfRule type="expression" dxfId="2233" priority="11731">
      <formula>IF($B33="Alba",1,0)</formula>
    </cfRule>
    <cfRule type="expression" dxfId="2232" priority="11732">
      <formula>IF($B33="Lib Dem",1,0)</formula>
    </cfRule>
    <cfRule type="expression" dxfId="2231" priority="11733">
      <formula>IF($B33="Conservative",1,0)</formula>
    </cfRule>
    <cfRule type="expression" dxfId="2230" priority="11734">
      <formula>IF($B33="Green",1,0)</formula>
    </cfRule>
    <cfRule type="expression" dxfId="2229" priority="11735">
      <formula>IF($B33="SNP",1,0)</formula>
    </cfRule>
    <cfRule type="expression" dxfId="2228" priority="11736">
      <formula>IF($B33="Labour",1,0)</formula>
    </cfRule>
  </conditionalFormatting>
  <conditionalFormatting sqref="B33:C33">
    <cfRule type="expression" dxfId="2227" priority="11721">
      <formula>IF($B33="Independent",1,0)</formula>
    </cfRule>
    <cfRule type="expression" dxfId="2226" priority="11722">
      <formula>IF($B33="Family",1,0)</formula>
    </cfRule>
    <cfRule type="expression" dxfId="2225" priority="11723">
      <formula>IF($B33="Alba",1,0)</formula>
    </cfRule>
    <cfRule type="expression" dxfId="2224" priority="11724">
      <formula>IF($B33="Lib Dem",1,0)</formula>
    </cfRule>
    <cfRule type="expression" dxfId="2223" priority="11725">
      <formula>IF($B33="Conservative",1,0)</formula>
    </cfRule>
    <cfRule type="expression" dxfId="2222" priority="11726">
      <formula>IF($B33="Green",1,0)</formula>
    </cfRule>
    <cfRule type="expression" dxfId="2221" priority="11727">
      <formula>IF($B33="SNP",1,0)</formula>
    </cfRule>
    <cfRule type="expression" dxfId="2220" priority="11728">
      <formula>IF($B33="Labour",1,0)</formula>
    </cfRule>
  </conditionalFormatting>
  <conditionalFormatting sqref="D34:R34">
    <cfRule type="expression" dxfId="2219" priority="11713">
      <formula>IF($B34="Independent",1,0)</formula>
    </cfRule>
    <cfRule type="expression" dxfId="2218" priority="11714">
      <formula>IF($B34="Family",1,0)</formula>
    </cfRule>
    <cfRule type="expression" dxfId="2217" priority="11715">
      <formula>IF($B34="Alba",1,0)</formula>
    </cfRule>
    <cfRule type="expression" dxfId="2216" priority="11716">
      <formula>IF($B34="Lib Dem",1,0)</formula>
    </cfRule>
    <cfRule type="expression" dxfId="2215" priority="11717">
      <formula>IF($B34="Conservative",1,0)</formula>
    </cfRule>
    <cfRule type="expression" dxfId="2214" priority="11718">
      <formula>IF($B34="Green",1,0)</formula>
    </cfRule>
    <cfRule type="expression" dxfId="2213" priority="11719">
      <formula>IF($B34="SNP",1,0)</formula>
    </cfRule>
    <cfRule type="expression" dxfId="2212" priority="11720">
      <formula>IF($B34="Labour",1,0)</formula>
    </cfRule>
  </conditionalFormatting>
  <conditionalFormatting sqref="B34:C34">
    <cfRule type="expression" dxfId="2211" priority="11705">
      <formula>IF($B34="Independent",1,0)</formula>
    </cfRule>
    <cfRule type="expression" dxfId="2210" priority="11706">
      <formula>IF($B34="Family",1,0)</formula>
    </cfRule>
    <cfRule type="expression" dxfId="2209" priority="11707">
      <formula>IF($B34="Alba",1,0)</formula>
    </cfRule>
    <cfRule type="expression" dxfId="2208" priority="11708">
      <formula>IF($B34="Lib Dem",1,0)</formula>
    </cfRule>
    <cfRule type="expression" dxfId="2207" priority="11709">
      <formula>IF($B34="Conservative",1,0)</formula>
    </cfRule>
    <cfRule type="expression" dxfId="2206" priority="11710">
      <formula>IF($B34="Green",1,0)</formula>
    </cfRule>
    <cfRule type="expression" dxfId="2205" priority="11711">
      <formula>IF($B34="SNP",1,0)</formula>
    </cfRule>
    <cfRule type="expression" dxfId="2204" priority="11712">
      <formula>IF($B34="Labour",1,0)</formula>
    </cfRule>
  </conditionalFormatting>
  <conditionalFormatting sqref="D35:R35">
    <cfRule type="expression" dxfId="2203" priority="11697">
      <formula>IF($B35="Independent",1,0)</formula>
    </cfRule>
    <cfRule type="expression" dxfId="2202" priority="11698">
      <formula>IF($B35="Family",1,0)</formula>
    </cfRule>
    <cfRule type="expression" dxfId="2201" priority="11699">
      <formula>IF($B35="Alba",1,0)</formula>
    </cfRule>
    <cfRule type="expression" dxfId="2200" priority="11700">
      <formula>IF($B35="Lib Dem",1,0)</formula>
    </cfRule>
    <cfRule type="expression" dxfId="2199" priority="11701">
      <formula>IF($B35="Conservative",1,0)</formula>
    </cfRule>
    <cfRule type="expression" dxfId="2198" priority="11702">
      <formula>IF($B35="Green",1,0)</formula>
    </cfRule>
    <cfRule type="expression" dxfId="2197" priority="11703">
      <formula>IF($B35="SNP",1,0)</formula>
    </cfRule>
    <cfRule type="expression" dxfId="2196" priority="11704">
      <formula>IF($B35="Labour",1,0)</formula>
    </cfRule>
  </conditionalFormatting>
  <conditionalFormatting sqref="B35:C35">
    <cfRule type="expression" dxfId="2195" priority="11689">
      <formula>IF($B35="Independent",1,0)</formula>
    </cfRule>
    <cfRule type="expression" dxfId="2194" priority="11690">
      <formula>IF($B35="Family",1,0)</formula>
    </cfRule>
    <cfRule type="expression" dxfId="2193" priority="11691">
      <formula>IF($B35="Alba",1,0)</formula>
    </cfRule>
    <cfRule type="expression" dxfId="2192" priority="11692">
      <formula>IF($B35="Lib Dem",1,0)</formula>
    </cfRule>
    <cfRule type="expression" dxfId="2191" priority="11693">
      <formula>IF($B35="Conservative",1,0)</formula>
    </cfRule>
    <cfRule type="expression" dxfId="2190" priority="11694">
      <formula>IF($B35="Green",1,0)</formula>
    </cfRule>
    <cfRule type="expression" dxfId="2189" priority="11695">
      <formula>IF($B35="SNP",1,0)</formula>
    </cfRule>
    <cfRule type="expression" dxfId="2188" priority="11696">
      <formula>IF($B35="Labour",1,0)</formula>
    </cfRule>
  </conditionalFormatting>
  <conditionalFormatting sqref="D42:R42">
    <cfRule type="expression" dxfId="2187" priority="10374">
      <formula>IF($B42="Independent",1,0)</formula>
    </cfRule>
    <cfRule type="expression" dxfId="2186" priority="10375">
      <formula>IF($B42="Family",1,0)</formula>
    </cfRule>
    <cfRule type="expression" dxfId="2185" priority="10376">
      <formula>IF($B42="Alba",1,0)</formula>
    </cfRule>
    <cfRule type="expression" dxfId="2184" priority="10377">
      <formula>IF($B42="Lib Dem",1,0)</formula>
    </cfRule>
    <cfRule type="expression" dxfId="2183" priority="10378">
      <formula>IF($B42="Conservative",1,0)</formula>
    </cfRule>
    <cfRule type="expression" dxfId="2182" priority="10379">
      <formula>IF($B42="Green",1,0)</formula>
    </cfRule>
    <cfRule type="expression" dxfId="2181" priority="10380">
      <formula>IF($B42="SNP",1,0)</formula>
    </cfRule>
    <cfRule type="expression" dxfId="2180" priority="10381">
      <formula>IF($B42="Labour",1,0)</formula>
    </cfRule>
  </conditionalFormatting>
  <conditionalFormatting sqref="S42">
    <cfRule type="expression" dxfId="2179" priority="10366">
      <formula>IF($B42="Independent",1,0)</formula>
    </cfRule>
    <cfRule type="expression" dxfId="2178" priority="10367">
      <formula>IF($B42="Family",1,0)</formula>
    </cfRule>
    <cfRule type="expression" dxfId="2177" priority="10368">
      <formula>IF($B42="Alba",1,0)</formula>
    </cfRule>
    <cfRule type="expression" dxfId="2176" priority="10369">
      <formula>IF($B42="Lib Dem",1,0)</formula>
    </cfRule>
    <cfRule type="expression" dxfId="2175" priority="10370">
      <formula>IF($B42="Conservative",1,0)</formula>
    </cfRule>
    <cfRule type="expression" dxfId="2174" priority="10371">
      <formula>IF($B42="Green",1,0)</formula>
    </cfRule>
    <cfRule type="expression" dxfId="2173" priority="10372">
      <formula>IF($B42="SNP",1,0)</formula>
    </cfRule>
    <cfRule type="expression" dxfId="2172" priority="10373">
      <formula>IF($B42="Labour",1,0)</formula>
    </cfRule>
  </conditionalFormatting>
  <conditionalFormatting sqref="B42:C42">
    <cfRule type="expression" dxfId="2171" priority="10358">
      <formula>IF($B42="Independent",1,0)</formula>
    </cfRule>
    <cfRule type="expression" dxfId="2170" priority="10359">
      <formula>IF($B42="Family",1,0)</formula>
    </cfRule>
    <cfRule type="expression" dxfId="2169" priority="10360">
      <formula>IF($B42="Alba",1,0)</formula>
    </cfRule>
    <cfRule type="expression" dxfId="2168" priority="10361">
      <formula>IF($B42="Lib Dem",1,0)</formula>
    </cfRule>
    <cfRule type="expression" dxfId="2167" priority="10362">
      <formula>IF($B42="Conservative",1,0)</formula>
    </cfRule>
    <cfRule type="expression" dxfId="2166" priority="10363">
      <formula>IF($B42="Green",1,0)</formula>
    </cfRule>
    <cfRule type="expression" dxfId="2165" priority="10364">
      <formula>IF($B42="SNP",1,0)</formula>
    </cfRule>
    <cfRule type="expression" dxfId="2164" priority="10365">
      <formula>IF($B42="Labour",1,0)</formula>
    </cfRule>
  </conditionalFormatting>
  <conditionalFormatting sqref="S44:S52">
    <cfRule type="expression" dxfId="2163" priority="10350">
      <formula>IF($B44="Independent",1,0)</formula>
    </cfRule>
    <cfRule type="expression" dxfId="2162" priority="10351">
      <formula>IF($B44="Family",1,0)</formula>
    </cfRule>
    <cfRule type="expression" dxfId="2161" priority="10352">
      <formula>IF($B44="Alba",1,0)</formula>
    </cfRule>
    <cfRule type="expression" dxfId="2160" priority="10353">
      <formula>IF($B44="Lib Dem",1,0)</formula>
    </cfRule>
    <cfRule type="expression" dxfId="2159" priority="10354">
      <formula>IF($B44="Conservative",1,0)</formula>
    </cfRule>
    <cfRule type="expression" dxfId="2158" priority="10355">
      <formula>IF($B44="Green",1,0)</formula>
    </cfRule>
    <cfRule type="expression" dxfId="2157" priority="10356">
      <formula>IF($B44="SNP",1,0)</formula>
    </cfRule>
    <cfRule type="expression" dxfId="2156" priority="10357">
      <formula>IF($B44="Labour",1,0)</formula>
    </cfRule>
  </conditionalFormatting>
  <conditionalFormatting sqref="D43:R43">
    <cfRule type="expression" dxfId="2155" priority="10342">
      <formula>IF($B43="Independent",1,0)</formula>
    </cfRule>
    <cfRule type="expression" dxfId="2154" priority="10343">
      <formula>IF($B43="Family",1,0)</formula>
    </cfRule>
    <cfRule type="expression" dxfId="2153" priority="10344">
      <formula>IF($B43="Alba",1,0)</formula>
    </cfRule>
    <cfRule type="expression" dxfId="2152" priority="10345">
      <formula>IF($B43="Lib Dem",1,0)</formula>
    </cfRule>
    <cfRule type="expression" dxfId="2151" priority="10346">
      <formula>IF($B43="Conservative",1,0)</formula>
    </cfRule>
    <cfRule type="expression" dxfId="2150" priority="10347">
      <formula>IF($B43="Green",1,0)</formula>
    </cfRule>
    <cfRule type="expression" dxfId="2149" priority="10348">
      <formula>IF($B43="SNP",1,0)</formula>
    </cfRule>
    <cfRule type="expression" dxfId="2148" priority="10349">
      <formula>IF($B43="Labour",1,0)</formula>
    </cfRule>
  </conditionalFormatting>
  <conditionalFormatting sqref="S43">
    <cfRule type="expression" dxfId="2147" priority="10334">
      <formula>IF($B43="Independent",1,0)</formula>
    </cfRule>
    <cfRule type="expression" dxfId="2146" priority="10335">
      <formula>IF($B43="Family",1,0)</formula>
    </cfRule>
    <cfRule type="expression" dxfId="2145" priority="10336">
      <formula>IF($B43="Alba",1,0)</formula>
    </cfRule>
    <cfRule type="expression" dxfId="2144" priority="10337">
      <formula>IF($B43="Lib Dem",1,0)</formula>
    </cfRule>
    <cfRule type="expression" dxfId="2143" priority="10338">
      <formula>IF($B43="Conservative",1,0)</formula>
    </cfRule>
    <cfRule type="expression" dxfId="2142" priority="10339">
      <formula>IF($B43="Green",1,0)</formula>
    </cfRule>
    <cfRule type="expression" dxfId="2141" priority="10340">
      <formula>IF($B43="SNP",1,0)</formula>
    </cfRule>
    <cfRule type="expression" dxfId="2140" priority="10341">
      <formula>IF($B43="Labour",1,0)</formula>
    </cfRule>
  </conditionalFormatting>
  <conditionalFormatting sqref="B43:C43">
    <cfRule type="expression" dxfId="2139" priority="10326">
      <formula>IF($B43="Independent",1,0)</formula>
    </cfRule>
    <cfRule type="expression" dxfId="2138" priority="10327">
      <formula>IF($B43="Family",1,0)</formula>
    </cfRule>
    <cfRule type="expression" dxfId="2137" priority="10328">
      <formula>IF($B43="Alba",1,0)</formula>
    </cfRule>
    <cfRule type="expression" dxfId="2136" priority="10329">
      <formula>IF($B43="Lib Dem",1,0)</formula>
    </cfRule>
    <cfRule type="expression" dxfId="2135" priority="10330">
      <formula>IF($B43="Conservative",1,0)</formula>
    </cfRule>
    <cfRule type="expression" dxfId="2134" priority="10331">
      <formula>IF($B43="Green",1,0)</formula>
    </cfRule>
    <cfRule type="expression" dxfId="2133" priority="10332">
      <formula>IF($B43="SNP",1,0)</formula>
    </cfRule>
    <cfRule type="expression" dxfId="2132" priority="10333">
      <formula>IF($B43="Labour",1,0)</formula>
    </cfRule>
  </conditionalFormatting>
  <conditionalFormatting sqref="D44:R44">
    <cfRule type="expression" dxfId="2131" priority="10318">
      <formula>IF($B44="Independent",1,0)</formula>
    </cfRule>
    <cfRule type="expression" dxfId="2130" priority="10319">
      <formula>IF($B44="Family",1,0)</formula>
    </cfRule>
    <cfRule type="expression" dxfId="2129" priority="10320">
      <formula>IF($B44="Alba",1,0)</formula>
    </cfRule>
    <cfRule type="expression" dxfId="2128" priority="10321">
      <formula>IF($B44="Lib Dem",1,0)</formula>
    </cfRule>
    <cfRule type="expression" dxfId="2127" priority="10322">
      <formula>IF($B44="Conservative",1,0)</formula>
    </cfRule>
    <cfRule type="expression" dxfId="2126" priority="10323">
      <formula>IF($B44="Green",1,0)</formula>
    </cfRule>
    <cfRule type="expression" dxfId="2125" priority="10324">
      <formula>IF($B44="SNP",1,0)</formula>
    </cfRule>
    <cfRule type="expression" dxfId="2124" priority="10325">
      <formula>IF($B44="Labour",1,0)</formula>
    </cfRule>
  </conditionalFormatting>
  <conditionalFormatting sqref="B44:C44">
    <cfRule type="expression" dxfId="2123" priority="10310">
      <formula>IF($B44="Independent",1,0)</formula>
    </cfRule>
    <cfRule type="expression" dxfId="2122" priority="10311">
      <formula>IF($B44="Family",1,0)</formula>
    </cfRule>
    <cfRule type="expression" dxfId="2121" priority="10312">
      <formula>IF($B44="Alba",1,0)</formula>
    </cfRule>
    <cfRule type="expression" dxfId="2120" priority="10313">
      <formula>IF($B44="Lib Dem",1,0)</formula>
    </cfRule>
    <cfRule type="expression" dxfId="2119" priority="10314">
      <formula>IF($B44="Conservative",1,0)</formula>
    </cfRule>
    <cfRule type="expression" dxfId="2118" priority="10315">
      <formula>IF($B44="Green",1,0)</formula>
    </cfRule>
    <cfRule type="expression" dxfId="2117" priority="10316">
      <formula>IF($B44="SNP",1,0)</formula>
    </cfRule>
    <cfRule type="expression" dxfId="2116" priority="10317">
      <formula>IF($B44="Labour",1,0)</formula>
    </cfRule>
  </conditionalFormatting>
  <conditionalFormatting sqref="D45:R45">
    <cfRule type="expression" dxfId="2115" priority="10302">
      <formula>IF($B45="Independent",1,0)</formula>
    </cfRule>
    <cfRule type="expression" dxfId="2114" priority="10303">
      <formula>IF($B45="Family",1,0)</formula>
    </cfRule>
    <cfRule type="expression" dxfId="2113" priority="10304">
      <formula>IF($B45="Alba",1,0)</formula>
    </cfRule>
    <cfRule type="expression" dxfId="2112" priority="10305">
      <formula>IF($B45="Lib Dem",1,0)</formula>
    </cfRule>
    <cfRule type="expression" dxfId="2111" priority="10306">
      <formula>IF($B45="Conservative",1,0)</formula>
    </cfRule>
    <cfRule type="expression" dxfId="2110" priority="10307">
      <formula>IF($B45="Green",1,0)</formula>
    </cfRule>
    <cfRule type="expression" dxfId="2109" priority="10308">
      <formula>IF($B45="SNP",1,0)</formula>
    </cfRule>
    <cfRule type="expression" dxfId="2108" priority="10309">
      <formula>IF($B45="Labour",1,0)</formula>
    </cfRule>
  </conditionalFormatting>
  <conditionalFormatting sqref="B45:C45">
    <cfRule type="expression" dxfId="2107" priority="10294">
      <formula>IF($B45="Independent",1,0)</formula>
    </cfRule>
    <cfRule type="expression" dxfId="2106" priority="10295">
      <formula>IF($B45="Family",1,0)</formula>
    </cfRule>
    <cfRule type="expression" dxfId="2105" priority="10296">
      <formula>IF($B45="Alba",1,0)</formula>
    </cfRule>
    <cfRule type="expression" dxfId="2104" priority="10297">
      <formula>IF($B45="Lib Dem",1,0)</formula>
    </cfRule>
    <cfRule type="expression" dxfId="2103" priority="10298">
      <formula>IF($B45="Conservative",1,0)</formula>
    </cfRule>
    <cfRule type="expression" dxfId="2102" priority="10299">
      <formula>IF($B45="Green",1,0)</formula>
    </cfRule>
    <cfRule type="expression" dxfId="2101" priority="10300">
      <formula>IF($B45="SNP",1,0)</formula>
    </cfRule>
    <cfRule type="expression" dxfId="2100" priority="10301">
      <formula>IF($B45="Labour",1,0)</formula>
    </cfRule>
  </conditionalFormatting>
  <conditionalFormatting sqref="D46:R46">
    <cfRule type="expression" dxfId="2099" priority="10286">
      <formula>IF($B46="Independent",1,0)</formula>
    </cfRule>
    <cfRule type="expression" dxfId="2098" priority="10287">
      <formula>IF($B46="Family",1,0)</formula>
    </cfRule>
    <cfRule type="expression" dxfId="2097" priority="10288">
      <formula>IF($B46="Alba",1,0)</formula>
    </cfRule>
    <cfRule type="expression" dxfId="2096" priority="10289">
      <formula>IF($B46="Lib Dem",1,0)</formula>
    </cfRule>
    <cfRule type="expression" dxfId="2095" priority="10290">
      <formula>IF($B46="Conservative",1,0)</formula>
    </cfRule>
    <cfRule type="expression" dxfId="2094" priority="10291">
      <formula>IF($B46="Green",1,0)</formula>
    </cfRule>
    <cfRule type="expression" dxfId="2093" priority="10292">
      <formula>IF($B46="SNP",1,0)</formula>
    </cfRule>
    <cfRule type="expression" dxfId="2092" priority="10293">
      <formula>IF($B46="Labour",1,0)</formula>
    </cfRule>
  </conditionalFormatting>
  <conditionalFormatting sqref="B46:C46">
    <cfRule type="expression" dxfId="2091" priority="10278">
      <formula>IF($B46="Independent",1,0)</formula>
    </cfRule>
    <cfRule type="expression" dxfId="2090" priority="10279">
      <formula>IF($B46="Family",1,0)</formula>
    </cfRule>
    <cfRule type="expression" dxfId="2089" priority="10280">
      <formula>IF($B46="Alba",1,0)</formula>
    </cfRule>
    <cfRule type="expression" dxfId="2088" priority="10281">
      <formula>IF($B46="Lib Dem",1,0)</formula>
    </cfRule>
    <cfRule type="expression" dxfId="2087" priority="10282">
      <formula>IF($B46="Conservative",1,0)</formula>
    </cfRule>
    <cfRule type="expression" dxfId="2086" priority="10283">
      <formula>IF($B46="Green",1,0)</formula>
    </cfRule>
    <cfRule type="expression" dxfId="2085" priority="10284">
      <formula>IF($B46="SNP",1,0)</formula>
    </cfRule>
    <cfRule type="expression" dxfId="2084" priority="10285">
      <formula>IF($B46="Labour",1,0)</formula>
    </cfRule>
  </conditionalFormatting>
  <conditionalFormatting sqref="D47:R47">
    <cfRule type="expression" dxfId="2083" priority="10270">
      <formula>IF($B47="Independent",1,0)</formula>
    </cfRule>
    <cfRule type="expression" dxfId="2082" priority="10271">
      <formula>IF($B47="Family",1,0)</formula>
    </cfRule>
    <cfRule type="expression" dxfId="2081" priority="10272">
      <formula>IF($B47="Alba",1,0)</formula>
    </cfRule>
    <cfRule type="expression" dxfId="2080" priority="10273">
      <formula>IF($B47="Lib Dem",1,0)</formula>
    </cfRule>
    <cfRule type="expression" dxfId="2079" priority="10274">
      <formula>IF($B47="Conservative",1,0)</formula>
    </cfRule>
    <cfRule type="expression" dxfId="2078" priority="10275">
      <formula>IF($B47="Green",1,0)</formula>
    </cfRule>
    <cfRule type="expression" dxfId="2077" priority="10276">
      <formula>IF($B47="SNP",1,0)</formula>
    </cfRule>
    <cfRule type="expression" dxfId="2076" priority="10277">
      <formula>IF($B47="Labour",1,0)</formula>
    </cfRule>
  </conditionalFormatting>
  <conditionalFormatting sqref="B47:C47">
    <cfRule type="expression" dxfId="2075" priority="10262">
      <formula>IF($B47="Independent",1,0)</formula>
    </cfRule>
    <cfRule type="expression" dxfId="2074" priority="10263">
      <formula>IF($B47="Family",1,0)</formula>
    </cfRule>
    <cfRule type="expression" dxfId="2073" priority="10264">
      <formula>IF($B47="Alba",1,0)</formula>
    </cfRule>
    <cfRule type="expression" dxfId="2072" priority="10265">
      <formula>IF($B47="Lib Dem",1,0)</formula>
    </cfRule>
    <cfRule type="expression" dxfId="2071" priority="10266">
      <formula>IF($B47="Conservative",1,0)</formula>
    </cfRule>
    <cfRule type="expression" dxfId="2070" priority="10267">
      <formula>IF($B47="Green",1,0)</formula>
    </cfRule>
    <cfRule type="expression" dxfId="2069" priority="10268">
      <formula>IF($B47="SNP",1,0)</formula>
    </cfRule>
    <cfRule type="expression" dxfId="2068" priority="10269">
      <formula>IF($B47="Labour",1,0)</formula>
    </cfRule>
  </conditionalFormatting>
  <conditionalFormatting sqref="D48:R48">
    <cfRule type="expression" dxfId="2067" priority="10254">
      <formula>IF($B48="Independent",1,0)</formula>
    </cfRule>
    <cfRule type="expression" dxfId="2066" priority="10255">
      <formula>IF($B48="Family",1,0)</formula>
    </cfRule>
    <cfRule type="expression" dxfId="2065" priority="10256">
      <formula>IF($B48="Alba",1,0)</formula>
    </cfRule>
    <cfRule type="expression" dxfId="2064" priority="10257">
      <formula>IF($B48="Lib Dem",1,0)</formula>
    </cfRule>
    <cfRule type="expression" dxfId="2063" priority="10258">
      <formula>IF($B48="Conservative",1,0)</formula>
    </cfRule>
    <cfRule type="expression" dxfId="2062" priority="10259">
      <formula>IF($B48="Green",1,0)</formula>
    </cfRule>
    <cfRule type="expression" dxfId="2061" priority="10260">
      <formula>IF($B48="SNP",1,0)</formula>
    </cfRule>
    <cfRule type="expression" dxfId="2060" priority="10261">
      <formula>IF($B48="Labour",1,0)</formula>
    </cfRule>
  </conditionalFormatting>
  <conditionalFormatting sqref="B48:C48">
    <cfRule type="expression" dxfId="2059" priority="10246">
      <formula>IF($B48="Independent",1,0)</formula>
    </cfRule>
    <cfRule type="expression" dxfId="2058" priority="10247">
      <formula>IF($B48="Family",1,0)</formula>
    </cfRule>
    <cfRule type="expression" dxfId="2057" priority="10248">
      <formula>IF($B48="Alba",1,0)</formula>
    </cfRule>
    <cfRule type="expression" dxfId="2056" priority="10249">
      <formula>IF($B48="Lib Dem",1,0)</formula>
    </cfRule>
    <cfRule type="expression" dxfId="2055" priority="10250">
      <formula>IF($B48="Conservative",1,0)</formula>
    </cfRule>
    <cfRule type="expression" dxfId="2054" priority="10251">
      <formula>IF($B48="Green",1,0)</formula>
    </cfRule>
    <cfRule type="expression" dxfId="2053" priority="10252">
      <formula>IF($B48="SNP",1,0)</formula>
    </cfRule>
    <cfRule type="expression" dxfId="2052" priority="10253">
      <formula>IF($B48="Labour",1,0)</formula>
    </cfRule>
  </conditionalFormatting>
  <conditionalFormatting sqref="D49:R49">
    <cfRule type="expression" dxfId="2051" priority="10238">
      <formula>IF($B49="Independent",1,0)</formula>
    </cfRule>
    <cfRule type="expression" dxfId="2050" priority="10239">
      <formula>IF($B49="Family",1,0)</formula>
    </cfRule>
    <cfRule type="expression" dxfId="2049" priority="10240">
      <formula>IF($B49="Alba",1,0)</formula>
    </cfRule>
    <cfRule type="expression" dxfId="2048" priority="10241">
      <formula>IF($B49="Lib Dem",1,0)</formula>
    </cfRule>
    <cfRule type="expression" dxfId="2047" priority="10242">
      <formula>IF($B49="Conservative",1,0)</formula>
    </cfRule>
    <cfRule type="expression" dxfId="2046" priority="10243">
      <formula>IF($B49="Green",1,0)</formula>
    </cfRule>
    <cfRule type="expression" dxfId="2045" priority="10244">
      <formula>IF($B49="SNP",1,0)</formula>
    </cfRule>
    <cfRule type="expression" dxfId="2044" priority="10245">
      <formula>IF($B49="Labour",1,0)</formula>
    </cfRule>
  </conditionalFormatting>
  <conditionalFormatting sqref="B49:C49">
    <cfRule type="expression" dxfId="2043" priority="10230">
      <formula>IF($B49="Independent",1,0)</formula>
    </cfRule>
    <cfRule type="expression" dxfId="2042" priority="10231">
      <formula>IF($B49="Family",1,0)</formula>
    </cfRule>
    <cfRule type="expression" dxfId="2041" priority="10232">
      <formula>IF($B49="Alba",1,0)</formula>
    </cfRule>
    <cfRule type="expression" dxfId="2040" priority="10233">
      <formula>IF($B49="Lib Dem",1,0)</formula>
    </cfRule>
    <cfRule type="expression" dxfId="2039" priority="10234">
      <formula>IF($B49="Conservative",1,0)</formula>
    </cfRule>
    <cfRule type="expression" dxfId="2038" priority="10235">
      <formula>IF($B49="Green",1,0)</formula>
    </cfRule>
    <cfRule type="expression" dxfId="2037" priority="10236">
      <formula>IF($B49="SNP",1,0)</formula>
    </cfRule>
    <cfRule type="expression" dxfId="2036" priority="10237">
      <formula>IF($B49="Labour",1,0)</formula>
    </cfRule>
  </conditionalFormatting>
  <conditionalFormatting sqref="D50:R50">
    <cfRule type="expression" dxfId="2035" priority="10222">
      <formula>IF($B50="Independent",1,0)</formula>
    </cfRule>
    <cfRule type="expression" dxfId="2034" priority="10223">
      <formula>IF($B50="Family",1,0)</formula>
    </cfRule>
    <cfRule type="expression" dxfId="2033" priority="10224">
      <formula>IF($B50="Alba",1,0)</formula>
    </cfRule>
    <cfRule type="expression" dxfId="2032" priority="10225">
      <formula>IF($B50="Lib Dem",1,0)</formula>
    </cfRule>
    <cfRule type="expression" dxfId="2031" priority="10226">
      <formula>IF($B50="Conservative",1,0)</formula>
    </cfRule>
    <cfRule type="expression" dxfId="2030" priority="10227">
      <formula>IF($B50="Green",1,0)</formula>
    </cfRule>
    <cfRule type="expression" dxfId="2029" priority="10228">
      <formula>IF($B50="SNP",1,0)</formula>
    </cfRule>
    <cfRule type="expression" dxfId="2028" priority="10229">
      <formula>IF($B50="Labour",1,0)</formula>
    </cfRule>
  </conditionalFormatting>
  <conditionalFormatting sqref="B50:C50">
    <cfRule type="expression" dxfId="2027" priority="10214">
      <formula>IF($B50="Independent",1,0)</formula>
    </cfRule>
    <cfRule type="expression" dxfId="2026" priority="10215">
      <formula>IF($B50="Family",1,0)</formula>
    </cfRule>
    <cfRule type="expression" dxfId="2025" priority="10216">
      <formula>IF($B50="Alba",1,0)</formula>
    </cfRule>
    <cfRule type="expression" dxfId="2024" priority="10217">
      <formula>IF($B50="Lib Dem",1,0)</formula>
    </cfRule>
    <cfRule type="expression" dxfId="2023" priority="10218">
      <formula>IF($B50="Conservative",1,0)</formula>
    </cfRule>
    <cfRule type="expression" dxfId="2022" priority="10219">
      <formula>IF($B50="Green",1,0)</formula>
    </cfRule>
    <cfRule type="expression" dxfId="2021" priority="10220">
      <formula>IF($B50="SNP",1,0)</formula>
    </cfRule>
    <cfRule type="expression" dxfId="2020" priority="10221">
      <formula>IF($B50="Labour",1,0)</formula>
    </cfRule>
  </conditionalFormatting>
  <conditionalFormatting sqref="D51:R51">
    <cfRule type="expression" dxfId="2019" priority="10206">
      <formula>IF($B51="Independent",1,0)</formula>
    </cfRule>
    <cfRule type="expression" dxfId="2018" priority="10207">
      <formula>IF($B51="Family",1,0)</formula>
    </cfRule>
    <cfRule type="expression" dxfId="2017" priority="10208">
      <formula>IF($B51="Alba",1,0)</formula>
    </cfRule>
    <cfRule type="expression" dxfId="2016" priority="10209">
      <formula>IF($B51="Lib Dem",1,0)</formula>
    </cfRule>
    <cfRule type="expression" dxfId="2015" priority="10210">
      <formula>IF($B51="Conservative",1,0)</formula>
    </cfRule>
    <cfRule type="expression" dxfId="2014" priority="10211">
      <formula>IF($B51="Green",1,0)</formula>
    </cfRule>
    <cfRule type="expression" dxfId="2013" priority="10212">
      <formula>IF($B51="SNP",1,0)</formula>
    </cfRule>
    <cfRule type="expression" dxfId="2012" priority="10213">
      <formula>IF($B51="Labour",1,0)</formula>
    </cfRule>
  </conditionalFormatting>
  <conditionalFormatting sqref="B51:C51">
    <cfRule type="expression" dxfId="2011" priority="10198">
      <formula>IF($B51="Independent",1,0)</formula>
    </cfRule>
    <cfRule type="expression" dxfId="2010" priority="10199">
      <formula>IF($B51="Family",1,0)</formula>
    </cfRule>
    <cfRule type="expression" dxfId="2009" priority="10200">
      <formula>IF($B51="Alba",1,0)</formula>
    </cfRule>
    <cfRule type="expression" dxfId="2008" priority="10201">
      <formula>IF($B51="Lib Dem",1,0)</formula>
    </cfRule>
    <cfRule type="expression" dxfId="2007" priority="10202">
      <formula>IF($B51="Conservative",1,0)</formula>
    </cfRule>
    <cfRule type="expression" dxfId="2006" priority="10203">
      <formula>IF($B51="Green",1,0)</formula>
    </cfRule>
    <cfRule type="expression" dxfId="2005" priority="10204">
      <formula>IF($B51="SNP",1,0)</formula>
    </cfRule>
    <cfRule type="expression" dxfId="2004" priority="10205">
      <formula>IF($B51="Labour",1,0)</formula>
    </cfRule>
  </conditionalFormatting>
  <conditionalFormatting sqref="D52:R52">
    <cfRule type="expression" dxfId="2003" priority="10190">
      <formula>IF($B52="Independent",1,0)</formula>
    </cfRule>
    <cfRule type="expression" dxfId="2002" priority="10191">
      <formula>IF($B52="Family",1,0)</formula>
    </cfRule>
    <cfRule type="expression" dxfId="2001" priority="10192">
      <formula>IF($B52="Alba",1,0)</formula>
    </cfRule>
    <cfRule type="expression" dxfId="2000" priority="10193">
      <formula>IF($B52="Lib Dem",1,0)</formula>
    </cfRule>
    <cfRule type="expression" dxfId="1999" priority="10194">
      <formula>IF($B52="Conservative",1,0)</formula>
    </cfRule>
    <cfRule type="expression" dxfId="1998" priority="10195">
      <formula>IF($B52="Green",1,0)</formula>
    </cfRule>
    <cfRule type="expression" dxfId="1997" priority="10196">
      <formula>IF($B52="SNP",1,0)</formula>
    </cfRule>
    <cfRule type="expression" dxfId="1996" priority="10197">
      <formula>IF($B52="Labour",1,0)</formula>
    </cfRule>
  </conditionalFormatting>
  <conditionalFormatting sqref="B52:C52">
    <cfRule type="expression" dxfId="1995" priority="10182">
      <formula>IF($B52="Independent",1,0)</formula>
    </cfRule>
    <cfRule type="expression" dxfId="1994" priority="10183">
      <formula>IF($B52="Family",1,0)</formula>
    </cfRule>
    <cfRule type="expression" dxfId="1993" priority="10184">
      <formula>IF($B52="Alba",1,0)</formula>
    </cfRule>
    <cfRule type="expression" dxfId="1992" priority="10185">
      <formula>IF($B52="Lib Dem",1,0)</formula>
    </cfRule>
    <cfRule type="expression" dxfId="1991" priority="10186">
      <formula>IF($B52="Conservative",1,0)</formula>
    </cfRule>
    <cfRule type="expression" dxfId="1990" priority="10187">
      <formula>IF($B52="Green",1,0)</formula>
    </cfRule>
    <cfRule type="expression" dxfId="1989" priority="10188">
      <formula>IF($B52="SNP",1,0)</formula>
    </cfRule>
    <cfRule type="expression" dxfId="1988" priority="10189">
      <formula>IF($B52="Labour",1,0)</formula>
    </cfRule>
  </conditionalFormatting>
  <conditionalFormatting sqref="D59:R59">
    <cfRule type="expression" dxfId="1987" priority="8867">
      <formula>IF($B59="Independent",1,0)</formula>
    </cfRule>
    <cfRule type="expression" dxfId="1986" priority="8868">
      <formula>IF($B59="Family",1,0)</formula>
    </cfRule>
    <cfRule type="expression" dxfId="1985" priority="8869">
      <formula>IF($B59="Alba",1,0)</formula>
    </cfRule>
    <cfRule type="expression" dxfId="1984" priority="8870">
      <formula>IF($B59="Lib Dem",1,0)</formula>
    </cfRule>
    <cfRule type="expression" dxfId="1983" priority="8871">
      <formula>IF($B59="Conservative",1,0)</formula>
    </cfRule>
    <cfRule type="expression" dxfId="1982" priority="8872">
      <formula>IF($B59="Green",1,0)</formula>
    </cfRule>
    <cfRule type="expression" dxfId="1981" priority="8873">
      <formula>IF($B59="SNP",1,0)</formula>
    </cfRule>
    <cfRule type="expression" dxfId="1980" priority="8874">
      <formula>IF($B59="Labour",1,0)</formula>
    </cfRule>
  </conditionalFormatting>
  <conditionalFormatting sqref="S59">
    <cfRule type="expression" dxfId="1979" priority="8859">
      <formula>IF($B59="Independent",1,0)</formula>
    </cfRule>
    <cfRule type="expression" dxfId="1978" priority="8860">
      <formula>IF($B59="Family",1,0)</formula>
    </cfRule>
    <cfRule type="expression" dxfId="1977" priority="8861">
      <formula>IF($B59="Alba",1,0)</formula>
    </cfRule>
    <cfRule type="expression" dxfId="1976" priority="8862">
      <formula>IF($B59="Lib Dem",1,0)</formula>
    </cfRule>
    <cfRule type="expression" dxfId="1975" priority="8863">
      <formula>IF($B59="Conservative",1,0)</formula>
    </cfRule>
    <cfRule type="expression" dxfId="1974" priority="8864">
      <formula>IF($B59="Green",1,0)</formula>
    </cfRule>
    <cfRule type="expression" dxfId="1973" priority="8865">
      <formula>IF($B59="SNP",1,0)</formula>
    </cfRule>
    <cfRule type="expression" dxfId="1972" priority="8866">
      <formula>IF($B59="Labour",1,0)</formula>
    </cfRule>
  </conditionalFormatting>
  <conditionalFormatting sqref="B59:C59">
    <cfRule type="expression" dxfId="1971" priority="8851">
      <formula>IF($B59="Independent",1,0)</formula>
    </cfRule>
    <cfRule type="expression" dxfId="1970" priority="8852">
      <formula>IF($B59="Family",1,0)</formula>
    </cfRule>
    <cfRule type="expression" dxfId="1969" priority="8853">
      <formula>IF($B59="Alba",1,0)</formula>
    </cfRule>
    <cfRule type="expression" dxfId="1968" priority="8854">
      <formula>IF($B59="Lib Dem",1,0)</formula>
    </cfRule>
    <cfRule type="expression" dxfId="1967" priority="8855">
      <formula>IF($B59="Conservative",1,0)</formula>
    </cfRule>
    <cfRule type="expression" dxfId="1966" priority="8856">
      <formula>IF($B59="Green",1,0)</formula>
    </cfRule>
    <cfRule type="expression" dxfId="1965" priority="8857">
      <formula>IF($B59="SNP",1,0)</formula>
    </cfRule>
    <cfRule type="expression" dxfId="1964" priority="8858">
      <formula>IF($B59="Labour",1,0)</formula>
    </cfRule>
  </conditionalFormatting>
  <conditionalFormatting sqref="D60:R60">
    <cfRule type="expression" dxfId="1963" priority="8835">
      <formula>IF($B60="Independent",1,0)</formula>
    </cfRule>
    <cfRule type="expression" dxfId="1962" priority="8836">
      <formula>IF($B60="Family",1,0)</formula>
    </cfRule>
    <cfRule type="expression" dxfId="1961" priority="8837">
      <formula>IF($B60="Alba",1,0)</formula>
    </cfRule>
    <cfRule type="expression" dxfId="1960" priority="8838">
      <formula>IF($B60="Lib Dem",1,0)</formula>
    </cfRule>
    <cfRule type="expression" dxfId="1959" priority="8839">
      <formula>IF($B60="Conservative",1,0)</formula>
    </cfRule>
    <cfRule type="expression" dxfId="1958" priority="8840">
      <formula>IF($B60="Green",1,0)</formula>
    </cfRule>
    <cfRule type="expression" dxfId="1957" priority="8841">
      <formula>IF($B60="SNP",1,0)</formula>
    </cfRule>
    <cfRule type="expression" dxfId="1956" priority="8842">
      <formula>IF($B60="Labour",1,0)</formula>
    </cfRule>
  </conditionalFormatting>
  <conditionalFormatting sqref="S60">
    <cfRule type="expression" dxfId="1955" priority="8827">
      <formula>IF($B60="Independent",1,0)</formula>
    </cfRule>
    <cfRule type="expression" dxfId="1954" priority="8828">
      <formula>IF($B60="Family",1,0)</formula>
    </cfRule>
    <cfRule type="expression" dxfId="1953" priority="8829">
      <formula>IF($B60="Alba",1,0)</formula>
    </cfRule>
    <cfRule type="expression" dxfId="1952" priority="8830">
      <formula>IF($B60="Lib Dem",1,0)</formula>
    </cfRule>
    <cfRule type="expression" dxfId="1951" priority="8831">
      <formula>IF($B60="Conservative",1,0)</formula>
    </cfRule>
    <cfRule type="expression" dxfId="1950" priority="8832">
      <formula>IF($B60="Green",1,0)</formula>
    </cfRule>
    <cfRule type="expression" dxfId="1949" priority="8833">
      <formula>IF($B60="SNP",1,0)</formula>
    </cfRule>
    <cfRule type="expression" dxfId="1948" priority="8834">
      <formula>IF($B60="Labour",1,0)</formula>
    </cfRule>
  </conditionalFormatting>
  <conditionalFormatting sqref="B60:C60">
    <cfRule type="expression" dxfId="1947" priority="8819">
      <formula>IF($B60="Independent",1,0)</formula>
    </cfRule>
    <cfRule type="expression" dxfId="1946" priority="8820">
      <formula>IF($B60="Family",1,0)</formula>
    </cfRule>
    <cfRule type="expression" dxfId="1945" priority="8821">
      <formula>IF($B60="Alba",1,0)</formula>
    </cfRule>
    <cfRule type="expression" dxfId="1944" priority="8822">
      <formula>IF($B60="Lib Dem",1,0)</formula>
    </cfRule>
    <cfRule type="expression" dxfId="1943" priority="8823">
      <formula>IF($B60="Conservative",1,0)</formula>
    </cfRule>
    <cfRule type="expression" dxfId="1942" priority="8824">
      <formula>IF($B60="Green",1,0)</formula>
    </cfRule>
    <cfRule type="expression" dxfId="1941" priority="8825">
      <formula>IF($B60="SNP",1,0)</formula>
    </cfRule>
    <cfRule type="expression" dxfId="1940" priority="8826">
      <formula>IF($B60="Labour",1,0)</formula>
    </cfRule>
  </conditionalFormatting>
  <conditionalFormatting sqref="D61:R61">
    <cfRule type="expression" dxfId="1939" priority="8811">
      <formula>IF($B61="Independent",1,0)</formula>
    </cfRule>
    <cfRule type="expression" dxfId="1938" priority="8812">
      <formula>IF($B61="Family",1,0)</formula>
    </cfRule>
    <cfRule type="expression" dxfId="1937" priority="8813">
      <formula>IF($B61="Alba",1,0)</formula>
    </cfRule>
    <cfRule type="expression" dxfId="1936" priority="8814">
      <formula>IF($B61="Lib Dem",1,0)</formula>
    </cfRule>
    <cfRule type="expression" dxfId="1935" priority="8815">
      <formula>IF($B61="Conservative",1,0)</formula>
    </cfRule>
    <cfRule type="expression" dxfId="1934" priority="8816">
      <formula>IF($B61="Green",1,0)</formula>
    </cfRule>
    <cfRule type="expression" dxfId="1933" priority="8817">
      <formula>IF($B61="SNP",1,0)</formula>
    </cfRule>
    <cfRule type="expression" dxfId="1932" priority="8818">
      <formula>IF($B61="Labour",1,0)</formula>
    </cfRule>
  </conditionalFormatting>
  <conditionalFormatting sqref="B61:C61">
    <cfRule type="expression" dxfId="1931" priority="8803">
      <formula>IF($B61="Independent",1,0)</formula>
    </cfRule>
    <cfRule type="expression" dxfId="1930" priority="8804">
      <formula>IF($B61="Family",1,0)</formula>
    </cfRule>
    <cfRule type="expression" dxfId="1929" priority="8805">
      <formula>IF($B61="Alba",1,0)</formula>
    </cfRule>
    <cfRule type="expression" dxfId="1928" priority="8806">
      <formula>IF($B61="Lib Dem",1,0)</formula>
    </cfRule>
    <cfRule type="expression" dxfId="1927" priority="8807">
      <formula>IF($B61="Conservative",1,0)</formula>
    </cfRule>
    <cfRule type="expression" dxfId="1926" priority="8808">
      <formula>IF($B61="Green",1,0)</formula>
    </cfRule>
    <cfRule type="expression" dxfId="1925" priority="8809">
      <formula>IF($B61="SNP",1,0)</formula>
    </cfRule>
    <cfRule type="expression" dxfId="1924" priority="8810">
      <formula>IF($B61="Labour",1,0)</formula>
    </cfRule>
  </conditionalFormatting>
  <conditionalFormatting sqref="D62:R62">
    <cfRule type="expression" dxfId="1923" priority="8795">
      <formula>IF($B62="Independent",1,0)</formula>
    </cfRule>
    <cfRule type="expression" dxfId="1922" priority="8796">
      <formula>IF($B62="Family",1,0)</formula>
    </cfRule>
    <cfRule type="expression" dxfId="1921" priority="8797">
      <formula>IF($B62="Alba",1,0)</formula>
    </cfRule>
    <cfRule type="expression" dxfId="1920" priority="8798">
      <formula>IF($B62="Lib Dem",1,0)</formula>
    </cfRule>
    <cfRule type="expression" dxfId="1919" priority="8799">
      <formula>IF($B62="Conservative",1,0)</formula>
    </cfRule>
    <cfRule type="expression" dxfId="1918" priority="8800">
      <formula>IF($B62="Green",1,0)</formula>
    </cfRule>
    <cfRule type="expression" dxfId="1917" priority="8801">
      <formula>IF($B62="SNP",1,0)</formula>
    </cfRule>
    <cfRule type="expression" dxfId="1916" priority="8802">
      <formula>IF($B62="Labour",1,0)</formula>
    </cfRule>
  </conditionalFormatting>
  <conditionalFormatting sqref="B62:C62">
    <cfRule type="expression" dxfId="1915" priority="8787">
      <formula>IF($B62="Independent",1,0)</formula>
    </cfRule>
    <cfRule type="expression" dxfId="1914" priority="8788">
      <formula>IF($B62="Family",1,0)</formula>
    </cfRule>
    <cfRule type="expression" dxfId="1913" priority="8789">
      <formula>IF($B62="Alba",1,0)</formula>
    </cfRule>
    <cfRule type="expression" dxfId="1912" priority="8790">
      <formula>IF($B62="Lib Dem",1,0)</formula>
    </cfRule>
    <cfRule type="expression" dxfId="1911" priority="8791">
      <formula>IF($B62="Conservative",1,0)</formula>
    </cfRule>
    <cfRule type="expression" dxfId="1910" priority="8792">
      <formula>IF($B62="Green",1,0)</formula>
    </cfRule>
    <cfRule type="expression" dxfId="1909" priority="8793">
      <formula>IF($B62="SNP",1,0)</formula>
    </cfRule>
    <cfRule type="expression" dxfId="1908" priority="8794">
      <formula>IF($B62="Labour",1,0)</formula>
    </cfRule>
  </conditionalFormatting>
  <conditionalFormatting sqref="D63:R63">
    <cfRule type="expression" dxfId="1907" priority="8779">
      <formula>IF($B63="Independent",1,0)</formula>
    </cfRule>
    <cfRule type="expression" dxfId="1906" priority="8780">
      <formula>IF($B63="Family",1,0)</formula>
    </cfRule>
    <cfRule type="expression" dxfId="1905" priority="8781">
      <formula>IF($B63="Alba",1,0)</formula>
    </cfRule>
    <cfRule type="expression" dxfId="1904" priority="8782">
      <formula>IF($B63="Lib Dem",1,0)</formula>
    </cfRule>
    <cfRule type="expression" dxfId="1903" priority="8783">
      <formula>IF($B63="Conservative",1,0)</formula>
    </cfRule>
    <cfRule type="expression" dxfId="1902" priority="8784">
      <formula>IF($B63="Green",1,0)</formula>
    </cfRule>
    <cfRule type="expression" dxfId="1901" priority="8785">
      <formula>IF($B63="SNP",1,0)</formula>
    </cfRule>
    <cfRule type="expression" dxfId="1900" priority="8786">
      <formula>IF($B63="Labour",1,0)</formula>
    </cfRule>
  </conditionalFormatting>
  <conditionalFormatting sqref="B63:C63">
    <cfRule type="expression" dxfId="1899" priority="8771">
      <formula>IF($B63="Independent",1,0)</formula>
    </cfRule>
    <cfRule type="expression" dxfId="1898" priority="8772">
      <formula>IF($B63="Family",1,0)</formula>
    </cfRule>
    <cfRule type="expression" dxfId="1897" priority="8773">
      <formula>IF($B63="Alba",1,0)</formula>
    </cfRule>
    <cfRule type="expression" dxfId="1896" priority="8774">
      <formula>IF($B63="Lib Dem",1,0)</formula>
    </cfRule>
    <cfRule type="expression" dxfId="1895" priority="8775">
      <formula>IF($B63="Conservative",1,0)</formula>
    </cfRule>
    <cfRule type="expression" dxfId="1894" priority="8776">
      <formula>IF($B63="Green",1,0)</formula>
    </cfRule>
    <cfRule type="expression" dxfId="1893" priority="8777">
      <formula>IF($B63="SNP",1,0)</formula>
    </cfRule>
    <cfRule type="expression" dxfId="1892" priority="8778">
      <formula>IF($B63="Labour",1,0)</formula>
    </cfRule>
  </conditionalFormatting>
  <conditionalFormatting sqref="D64:R64">
    <cfRule type="expression" dxfId="1891" priority="8763">
      <formula>IF($B64="Independent",1,0)</formula>
    </cfRule>
    <cfRule type="expression" dxfId="1890" priority="8764">
      <formula>IF($B64="Family",1,0)</formula>
    </cfRule>
    <cfRule type="expression" dxfId="1889" priority="8765">
      <formula>IF($B64="Alba",1,0)</formula>
    </cfRule>
    <cfRule type="expression" dxfId="1888" priority="8766">
      <formula>IF($B64="Lib Dem",1,0)</formula>
    </cfRule>
    <cfRule type="expression" dxfId="1887" priority="8767">
      <formula>IF($B64="Conservative",1,0)</formula>
    </cfRule>
    <cfRule type="expression" dxfId="1886" priority="8768">
      <formula>IF($B64="Green",1,0)</formula>
    </cfRule>
    <cfRule type="expression" dxfId="1885" priority="8769">
      <formula>IF($B64="SNP",1,0)</formula>
    </cfRule>
    <cfRule type="expression" dxfId="1884" priority="8770">
      <formula>IF($B64="Labour",1,0)</formula>
    </cfRule>
  </conditionalFormatting>
  <conditionalFormatting sqref="B64:C64">
    <cfRule type="expression" dxfId="1883" priority="8755">
      <formula>IF($B64="Independent",1,0)</formula>
    </cfRule>
    <cfRule type="expression" dxfId="1882" priority="8756">
      <formula>IF($B64="Family",1,0)</formula>
    </cfRule>
    <cfRule type="expression" dxfId="1881" priority="8757">
      <formula>IF($B64="Alba",1,0)</formula>
    </cfRule>
    <cfRule type="expression" dxfId="1880" priority="8758">
      <formula>IF($B64="Lib Dem",1,0)</formula>
    </cfRule>
    <cfRule type="expression" dxfId="1879" priority="8759">
      <formula>IF($B64="Conservative",1,0)</formula>
    </cfRule>
    <cfRule type="expression" dxfId="1878" priority="8760">
      <formula>IF($B64="Green",1,0)</formula>
    </cfRule>
    <cfRule type="expression" dxfId="1877" priority="8761">
      <formula>IF($B64="SNP",1,0)</formula>
    </cfRule>
    <cfRule type="expression" dxfId="1876" priority="8762">
      <formula>IF($B64="Labour",1,0)</formula>
    </cfRule>
  </conditionalFormatting>
  <conditionalFormatting sqref="D65:R65">
    <cfRule type="expression" dxfId="1875" priority="8747">
      <formula>IF($B65="Independent",1,0)</formula>
    </cfRule>
    <cfRule type="expression" dxfId="1874" priority="8748">
      <formula>IF($B65="Family",1,0)</formula>
    </cfRule>
    <cfRule type="expression" dxfId="1873" priority="8749">
      <formula>IF($B65="Alba",1,0)</formula>
    </cfRule>
    <cfRule type="expression" dxfId="1872" priority="8750">
      <formula>IF($B65="Lib Dem",1,0)</formula>
    </cfRule>
    <cfRule type="expression" dxfId="1871" priority="8751">
      <formula>IF($B65="Conservative",1,0)</formula>
    </cfRule>
    <cfRule type="expression" dxfId="1870" priority="8752">
      <formula>IF($B65="Green",1,0)</formula>
    </cfRule>
    <cfRule type="expression" dxfId="1869" priority="8753">
      <formula>IF($B65="SNP",1,0)</formula>
    </cfRule>
    <cfRule type="expression" dxfId="1868" priority="8754">
      <formula>IF($B65="Labour",1,0)</formula>
    </cfRule>
  </conditionalFormatting>
  <conditionalFormatting sqref="B65:C65">
    <cfRule type="expression" dxfId="1867" priority="8739">
      <formula>IF($B65="Independent",1,0)</formula>
    </cfRule>
    <cfRule type="expression" dxfId="1866" priority="8740">
      <formula>IF($B65="Family",1,0)</formula>
    </cfRule>
    <cfRule type="expression" dxfId="1865" priority="8741">
      <formula>IF($B65="Alba",1,0)</formula>
    </cfRule>
    <cfRule type="expression" dxfId="1864" priority="8742">
      <formula>IF($B65="Lib Dem",1,0)</formula>
    </cfRule>
    <cfRule type="expression" dxfId="1863" priority="8743">
      <formula>IF($B65="Conservative",1,0)</formula>
    </cfRule>
    <cfRule type="expression" dxfId="1862" priority="8744">
      <formula>IF($B65="Green",1,0)</formula>
    </cfRule>
    <cfRule type="expression" dxfId="1861" priority="8745">
      <formula>IF($B65="SNP",1,0)</formula>
    </cfRule>
    <cfRule type="expression" dxfId="1860" priority="8746">
      <formula>IF($B65="Labour",1,0)</formula>
    </cfRule>
  </conditionalFormatting>
  <conditionalFormatting sqref="D66:R66">
    <cfRule type="expression" dxfId="1859" priority="8731">
      <formula>IF($B66="Independent",1,0)</formula>
    </cfRule>
    <cfRule type="expression" dxfId="1858" priority="8732">
      <formula>IF($B66="Family",1,0)</formula>
    </cfRule>
    <cfRule type="expression" dxfId="1857" priority="8733">
      <formula>IF($B66="Alba",1,0)</formula>
    </cfRule>
    <cfRule type="expression" dxfId="1856" priority="8734">
      <formula>IF($B66="Lib Dem",1,0)</formula>
    </cfRule>
    <cfRule type="expression" dxfId="1855" priority="8735">
      <formula>IF($B66="Conservative",1,0)</formula>
    </cfRule>
    <cfRule type="expression" dxfId="1854" priority="8736">
      <formula>IF($B66="Green",1,0)</formula>
    </cfRule>
    <cfRule type="expression" dxfId="1853" priority="8737">
      <formula>IF($B66="SNP",1,0)</formula>
    </cfRule>
    <cfRule type="expression" dxfId="1852" priority="8738">
      <formula>IF($B66="Labour",1,0)</formula>
    </cfRule>
  </conditionalFormatting>
  <conditionalFormatting sqref="B66:C66">
    <cfRule type="expression" dxfId="1851" priority="8723">
      <formula>IF($B66="Independent",1,0)</formula>
    </cfRule>
    <cfRule type="expression" dxfId="1850" priority="8724">
      <formula>IF($B66="Family",1,0)</formula>
    </cfRule>
    <cfRule type="expression" dxfId="1849" priority="8725">
      <formula>IF($B66="Alba",1,0)</formula>
    </cfRule>
    <cfRule type="expression" dxfId="1848" priority="8726">
      <formula>IF($B66="Lib Dem",1,0)</formula>
    </cfRule>
    <cfRule type="expression" dxfId="1847" priority="8727">
      <formula>IF($B66="Conservative",1,0)</formula>
    </cfRule>
    <cfRule type="expression" dxfId="1846" priority="8728">
      <formula>IF($B66="Green",1,0)</formula>
    </cfRule>
    <cfRule type="expression" dxfId="1845" priority="8729">
      <formula>IF($B66="SNP",1,0)</formula>
    </cfRule>
    <cfRule type="expression" dxfId="1844" priority="8730">
      <formula>IF($B66="Labour",1,0)</formula>
    </cfRule>
  </conditionalFormatting>
  <conditionalFormatting sqref="S75:S79">
    <cfRule type="expression" dxfId="1843" priority="7392">
      <formula>IF($B75="Independent",1,0)</formula>
    </cfRule>
    <cfRule type="expression" dxfId="1842" priority="7393">
      <formula>IF($B75="Family",1,0)</formula>
    </cfRule>
    <cfRule type="expression" dxfId="1841" priority="7394">
      <formula>IF($B75="Alba",1,0)</formula>
    </cfRule>
    <cfRule type="expression" dxfId="1840" priority="7395">
      <formula>IF($B75="Lib Dem",1,0)</formula>
    </cfRule>
    <cfRule type="expression" dxfId="1839" priority="7396">
      <formula>IF($B75="Conservative",1,0)</formula>
    </cfRule>
    <cfRule type="expression" dxfId="1838" priority="7397">
      <formula>IF($B75="Green",1,0)</formula>
    </cfRule>
    <cfRule type="expression" dxfId="1837" priority="7398">
      <formula>IF($B75="SNP",1,0)</formula>
    </cfRule>
    <cfRule type="expression" dxfId="1836" priority="7399">
      <formula>IF($B75="Labour",1,0)</formula>
    </cfRule>
  </conditionalFormatting>
  <conditionalFormatting sqref="D73:R73">
    <cfRule type="expression" dxfId="1835" priority="7384">
      <formula>IF($B73="Independent",1,0)</formula>
    </cfRule>
    <cfRule type="expression" dxfId="1834" priority="7385">
      <formula>IF($B73="Family",1,0)</formula>
    </cfRule>
    <cfRule type="expression" dxfId="1833" priority="7386">
      <formula>IF($B73="Alba",1,0)</formula>
    </cfRule>
    <cfRule type="expression" dxfId="1832" priority="7387">
      <formula>IF($B73="Lib Dem",1,0)</formula>
    </cfRule>
    <cfRule type="expression" dxfId="1831" priority="7388">
      <formula>IF($B73="Conservative",1,0)</formula>
    </cfRule>
    <cfRule type="expression" dxfId="1830" priority="7389">
      <formula>IF($B73="Green",1,0)</formula>
    </cfRule>
    <cfRule type="expression" dxfId="1829" priority="7390">
      <formula>IF($B73="SNP",1,0)</formula>
    </cfRule>
    <cfRule type="expression" dxfId="1828" priority="7391">
      <formula>IF($B73="Labour",1,0)</formula>
    </cfRule>
  </conditionalFormatting>
  <conditionalFormatting sqref="S73">
    <cfRule type="expression" dxfId="1827" priority="7376">
      <formula>IF($B73="Independent",1,0)</formula>
    </cfRule>
    <cfRule type="expression" dxfId="1826" priority="7377">
      <formula>IF($B73="Family",1,0)</formula>
    </cfRule>
    <cfRule type="expression" dxfId="1825" priority="7378">
      <formula>IF($B73="Alba",1,0)</formula>
    </cfRule>
    <cfRule type="expression" dxfId="1824" priority="7379">
      <formula>IF($B73="Lib Dem",1,0)</formula>
    </cfRule>
    <cfRule type="expression" dxfId="1823" priority="7380">
      <formula>IF($B73="Conservative",1,0)</formula>
    </cfRule>
    <cfRule type="expression" dxfId="1822" priority="7381">
      <formula>IF($B73="Green",1,0)</formula>
    </cfRule>
    <cfRule type="expression" dxfId="1821" priority="7382">
      <formula>IF($B73="SNP",1,0)</formula>
    </cfRule>
    <cfRule type="expression" dxfId="1820" priority="7383">
      <formula>IF($B73="Labour",1,0)</formula>
    </cfRule>
  </conditionalFormatting>
  <conditionalFormatting sqref="B73:C73">
    <cfRule type="expression" dxfId="1819" priority="7368">
      <formula>IF($B73="Independent",1,0)</formula>
    </cfRule>
    <cfRule type="expression" dxfId="1818" priority="7369">
      <formula>IF($B73="Family",1,0)</formula>
    </cfRule>
    <cfRule type="expression" dxfId="1817" priority="7370">
      <formula>IF($B73="Alba",1,0)</formula>
    </cfRule>
    <cfRule type="expression" dxfId="1816" priority="7371">
      <formula>IF($B73="Lib Dem",1,0)</formula>
    </cfRule>
    <cfRule type="expression" dxfId="1815" priority="7372">
      <formula>IF($B73="Conservative",1,0)</formula>
    </cfRule>
    <cfRule type="expression" dxfId="1814" priority="7373">
      <formula>IF($B73="Green",1,0)</formula>
    </cfRule>
    <cfRule type="expression" dxfId="1813" priority="7374">
      <formula>IF($B73="SNP",1,0)</formula>
    </cfRule>
    <cfRule type="expression" dxfId="1812" priority="7375">
      <formula>IF($B73="Labour",1,0)</formula>
    </cfRule>
  </conditionalFormatting>
  <conditionalFormatting sqref="D74:R74">
    <cfRule type="expression" dxfId="1811" priority="7360">
      <formula>IF($B74="Independent",1,0)</formula>
    </cfRule>
    <cfRule type="expression" dxfId="1810" priority="7361">
      <formula>IF($B74="Family",1,0)</formula>
    </cfRule>
    <cfRule type="expression" dxfId="1809" priority="7362">
      <formula>IF($B74="Alba",1,0)</formula>
    </cfRule>
    <cfRule type="expression" dxfId="1808" priority="7363">
      <formula>IF($B74="Lib Dem",1,0)</formula>
    </cfRule>
    <cfRule type="expression" dxfId="1807" priority="7364">
      <formula>IF($B74="Conservative",1,0)</formula>
    </cfRule>
    <cfRule type="expression" dxfId="1806" priority="7365">
      <formula>IF($B74="Green",1,0)</formula>
    </cfRule>
    <cfRule type="expression" dxfId="1805" priority="7366">
      <formula>IF($B74="SNP",1,0)</formula>
    </cfRule>
    <cfRule type="expression" dxfId="1804" priority="7367">
      <formula>IF($B74="Labour",1,0)</formula>
    </cfRule>
  </conditionalFormatting>
  <conditionalFormatting sqref="S74">
    <cfRule type="expression" dxfId="1803" priority="7352">
      <formula>IF($B74="Independent",1,0)</formula>
    </cfRule>
    <cfRule type="expression" dxfId="1802" priority="7353">
      <formula>IF($B74="Family",1,0)</formula>
    </cfRule>
    <cfRule type="expression" dxfId="1801" priority="7354">
      <formula>IF($B74="Alba",1,0)</formula>
    </cfRule>
    <cfRule type="expression" dxfId="1800" priority="7355">
      <formula>IF($B74="Lib Dem",1,0)</formula>
    </cfRule>
    <cfRule type="expression" dxfId="1799" priority="7356">
      <formula>IF($B74="Conservative",1,0)</formula>
    </cfRule>
    <cfRule type="expression" dxfId="1798" priority="7357">
      <formula>IF($B74="Green",1,0)</formula>
    </cfRule>
    <cfRule type="expression" dxfId="1797" priority="7358">
      <formula>IF($B74="SNP",1,0)</formula>
    </cfRule>
    <cfRule type="expression" dxfId="1796" priority="7359">
      <formula>IF($B74="Labour",1,0)</formula>
    </cfRule>
  </conditionalFormatting>
  <conditionalFormatting sqref="B74:C74">
    <cfRule type="expression" dxfId="1795" priority="7344">
      <formula>IF($B74="Independent",1,0)</formula>
    </cfRule>
    <cfRule type="expression" dxfId="1794" priority="7345">
      <formula>IF($B74="Family",1,0)</formula>
    </cfRule>
    <cfRule type="expression" dxfId="1793" priority="7346">
      <formula>IF($B74="Alba",1,0)</formula>
    </cfRule>
    <cfRule type="expression" dxfId="1792" priority="7347">
      <formula>IF($B74="Lib Dem",1,0)</formula>
    </cfRule>
    <cfRule type="expression" dxfId="1791" priority="7348">
      <formula>IF($B74="Conservative",1,0)</formula>
    </cfRule>
    <cfRule type="expression" dxfId="1790" priority="7349">
      <formula>IF($B74="Green",1,0)</formula>
    </cfRule>
    <cfRule type="expression" dxfId="1789" priority="7350">
      <formula>IF($B74="SNP",1,0)</formula>
    </cfRule>
    <cfRule type="expression" dxfId="1788" priority="7351">
      <formula>IF($B74="Labour",1,0)</formula>
    </cfRule>
  </conditionalFormatting>
  <conditionalFormatting sqref="D75:R75">
    <cfRule type="expression" dxfId="1787" priority="7336">
      <formula>IF($B75="Independent",1,0)</formula>
    </cfRule>
    <cfRule type="expression" dxfId="1786" priority="7337">
      <formula>IF($B75="Family",1,0)</formula>
    </cfRule>
    <cfRule type="expression" dxfId="1785" priority="7338">
      <formula>IF($B75="Alba",1,0)</formula>
    </cfRule>
    <cfRule type="expression" dxfId="1784" priority="7339">
      <formula>IF($B75="Lib Dem",1,0)</formula>
    </cfRule>
    <cfRule type="expression" dxfId="1783" priority="7340">
      <formula>IF($B75="Conservative",1,0)</formula>
    </cfRule>
    <cfRule type="expression" dxfId="1782" priority="7341">
      <formula>IF($B75="Green",1,0)</formula>
    </cfRule>
    <cfRule type="expression" dxfId="1781" priority="7342">
      <formula>IF($B75="SNP",1,0)</formula>
    </cfRule>
    <cfRule type="expression" dxfId="1780" priority="7343">
      <formula>IF($B75="Labour",1,0)</formula>
    </cfRule>
  </conditionalFormatting>
  <conditionalFormatting sqref="B75:C75">
    <cfRule type="expression" dxfId="1779" priority="7328">
      <formula>IF($B75="Independent",1,0)</formula>
    </cfRule>
    <cfRule type="expression" dxfId="1778" priority="7329">
      <formula>IF($B75="Family",1,0)</formula>
    </cfRule>
    <cfRule type="expression" dxfId="1777" priority="7330">
      <formula>IF($B75="Alba",1,0)</formula>
    </cfRule>
    <cfRule type="expression" dxfId="1776" priority="7331">
      <formula>IF($B75="Lib Dem",1,0)</formula>
    </cfRule>
    <cfRule type="expression" dxfId="1775" priority="7332">
      <formula>IF($B75="Conservative",1,0)</formula>
    </cfRule>
    <cfRule type="expression" dxfId="1774" priority="7333">
      <formula>IF($B75="Green",1,0)</formula>
    </cfRule>
    <cfRule type="expression" dxfId="1773" priority="7334">
      <formula>IF($B75="SNP",1,0)</formula>
    </cfRule>
    <cfRule type="expression" dxfId="1772" priority="7335">
      <formula>IF($B75="Labour",1,0)</formula>
    </cfRule>
  </conditionalFormatting>
  <conditionalFormatting sqref="D76:R76">
    <cfRule type="expression" dxfId="1771" priority="7320">
      <formula>IF($B76="Independent",1,0)</formula>
    </cfRule>
    <cfRule type="expression" dxfId="1770" priority="7321">
      <formula>IF($B76="Family",1,0)</formula>
    </cfRule>
    <cfRule type="expression" dxfId="1769" priority="7322">
      <formula>IF($B76="Alba",1,0)</formula>
    </cfRule>
    <cfRule type="expression" dxfId="1768" priority="7323">
      <formula>IF($B76="Lib Dem",1,0)</formula>
    </cfRule>
    <cfRule type="expression" dxfId="1767" priority="7324">
      <formula>IF($B76="Conservative",1,0)</formula>
    </cfRule>
    <cfRule type="expression" dxfId="1766" priority="7325">
      <formula>IF($B76="Green",1,0)</formula>
    </cfRule>
    <cfRule type="expression" dxfId="1765" priority="7326">
      <formula>IF($B76="SNP",1,0)</formula>
    </cfRule>
    <cfRule type="expression" dxfId="1764" priority="7327">
      <formula>IF($B76="Labour",1,0)</formula>
    </cfRule>
  </conditionalFormatting>
  <conditionalFormatting sqref="B76:C76">
    <cfRule type="expression" dxfId="1763" priority="7312">
      <formula>IF($B76="Independent",1,0)</formula>
    </cfRule>
    <cfRule type="expression" dxfId="1762" priority="7313">
      <formula>IF($B76="Family",1,0)</formula>
    </cfRule>
    <cfRule type="expression" dxfId="1761" priority="7314">
      <formula>IF($B76="Alba",1,0)</formula>
    </cfRule>
    <cfRule type="expression" dxfId="1760" priority="7315">
      <formula>IF($B76="Lib Dem",1,0)</formula>
    </cfRule>
    <cfRule type="expression" dxfId="1759" priority="7316">
      <formula>IF($B76="Conservative",1,0)</formula>
    </cfRule>
    <cfRule type="expression" dxfId="1758" priority="7317">
      <formula>IF($B76="Green",1,0)</formula>
    </cfRule>
    <cfRule type="expression" dxfId="1757" priority="7318">
      <formula>IF($B76="SNP",1,0)</formula>
    </cfRule>
    <cfRule type="expression" dxfId="1756" priority="7319">
      <formula>IF($B76="Labour",1,0)</formula>
    </cfRule>
  </conditionalFormatting>
  <conditionalFormatting sqref="D77:R77">
    <cfRule type="expression" dxfId="1755" priority="7304">
      <formula>IF($B77="Independent",1,0)</formula>
    </cfRule>
    <cfRule type="expression" dxfId="1754" priority="7305">
      <formula>IF($B77="Family",1,0)</formula>
    </cfRule>
    <cfRule type="expression" dxfId="1753" priority="7306">
      <formula>IF($B77="Alba",1,0)</formula>
    </cfRule>
    <cfRule type="expression" dxfId="1752" priority="7307">
      <formula>IF($B77="Lib Dem",1,0)</formula>
    </cfRule>
    <cfRule type="expression" dxfId="1751" priority="7308">
      <formula>IF($B77="Conservative",1,0)</formula>
    </cfRule>
    <cfRule type="expression" dxfId="1750" priority="7309">
      <formula>IF($B77="Green",1,0)</formula>
    </cfRule>
    <cfRule type="expression" dxfId="1749" priority="7310">
      <formula>IF($B77="SNP",1,0)</formula>
    </cfRule>
    <cfRule type="expression" dxfId="1748" priority="7311">
      <formula>IF($B77="Labour",1,0)</formula>
    </cfRule>
  </conditionalFormatting>
  <conditionalFormatting sqref="B77:C77">
    <cfRule type="expression" dxfId="1747" priority="7296">
      <formula>IF($B77="Independent",1,0)</formula>
    </cfRule>
    <cfRule type="expression" dxfId="1746" priority="7297">
      <formula>IF($B77="Family",1,0)</formula>
    </cfRule>
    <cfRule type="expression" dxfId="1745" priority="7298">
      <formula>IF($B77="Alba",1,0)</formula>
    </cfRule>
    <cfRule type="expression" dxfId="1744" priority="7299">
      <formula>IF($B77="Lib Dem",1,0)</formula>
    </cfRule>
    <cfRule type="expression" dxfId="1743" priority="7300">
      <formula>IF($B77="Conservative",1,0)</formula>
    </cfRule>
    <cfRule type="expression" dxfId="1742" priority="7301">
      <formula>IF($B77="Green",1,0)</formula>
    </cfRule>
    <cfRule type="expression" dxfId="1741" priority="7302">
      <formula>IF($B77="SNP",1,0)</formula>
    </cfRule>
    <cfRule type="expression" dxfId="1740" priority="7303">
      <formula>IF($B77="Labour",1,0)</formula>
    </cfRule>
  </conditionalFormatting>
  <conditionalFormatting sqref="D78:R78">
    <cfRule type="expression" dxfId="1739" priority="7288">
      <formula>IF($B78="Independent",1,0)</formula>
    </cfRule>
    <cfRule type="expression" dxfId="1738" priority="7289">
      <formula>IF($B78="Family",1,0)</formula>
    </cfRule>
    <cfRule type="expression" dxfId="1737" priority="7290">
      <formula>IF($B78="Alba",1,0)</formula>
    </cfRule>
    <cfRule type="expression" dxfId="1736" priority="7291">
      <formula>IF($B78="Lib Dem",1,0)</formula>
    </cfRule>
    <cfRule type="expression" dxfId="1735" priority="7292">
      <formula>IF($B78="Conservative",1,0)</formula>
    </cfRule>
    <cfRule type="expression" dxfId="1734" priority="7293">
      <formula>IF($B78="Green",1,0)</formula>
    </cfRule>
    <cfRule type="expression" dxfId="1733" priority="7294">
      <formula>IF($B78="SNP",1,0)</formula>
    </cfRule>
    <cfRule type="expression" dxfId="1732" priority="7295">
      <formula>IF($B78="Labour",1,0)</formula>
    </cfRule>
  </conditionalFormatting>
  <conditionalFormatting sqref="B78:C78">
    <cfRule type="expression" dxfId="1731" priority="7280">
      <formula>IF($B78="Independent",1,0)</formula>
    </cfRule>
    <cfRule type="expression" dxfId="1730" priority="7281">
      <formula>IF($B78="Family",1,0)</formula>
    </cfRule>
    <cfRule type="expression" dxfId="1729" priority="7282">
      <formula>IF($B78="Alba",1,0)</formula>
    </cfRule>
    <cfRule type="expression" dxfId="1728" priority="7283">
      <formula>IF($B78="Lib Dem",1,0)</formula>
    </cfRule>
    <cfRule type="expression" dxfId="1727" priority="7284">
      <formula>IF($B78="Conservative",1,0)</formula>
    </cfRule>
    <cfRule type="expression" dxfId="1726" priority="7285">
      <formula>IF($B78="Green",1,0)</formula>
    </cfRule>
    <cfRule type="expression" dxfId="1725" priority="7286">
      <formula>IF($B78="SNP",1,0)</formula>
    </cfRule>
    <cfRule type="expression" dxfId="1724" priority="7287">
      <formula>IF($B78="Labour",1,0)</formula>
    </cfRule>
  </conditionalFormatting>
  <conditionalFormatting sqref="D79:R79">
    <cfRule type="expression" dxfId="1723" priority="7272">
      <formula>IF($B79="Independent",1,0)</formula>
    </cfRule>
    <cfRule type="expression" dxfId="1722" priority="7273">
      <formula>IF($B79="Family",1,0)</formula>
    </cfRule>
    <cfRule type="expression" dxfId="1721" priority="7274">
      <formula>IF($B79="Alba",1,0)</formula>
    </cfRule>
    <cfRule type="expression" dxfId="1720" priority="7275">
      <formula>IF($B79="Lib Dem",1,0)</formula>
    </cfRule>
    <cfRule type="expression" dxfId="1719" priority="7276">
      <formula>IF($B79="Conservative",1,0)</formula>
    </cfRule>
    <cfRule type="expression" dxfId="1718" priority="7277">
      <formula>IF($B79="Green",1,0)</formula>
    </cfRule>
    <cfRule type="expression" dxfId="1717" priority="7278">
      <formula>IF($B79="SNP",1,0)</formula>
    </cfRule>
    <cfRule type="expression" dxfId="1716" priority="7279">
      <formula>IF($B79="Labour",1,0)</formula>
    </cfRule>
  </conditionalFormatting>
  <conditionalFormatting sqref="B79:C79">
    <cfRule type="expression" dxfId="1715" priority="7264">
      <formula>IF($B79="Independent",1,0)</formula>
    </cfRule>
    <cfRule type="expression" dxfId="1714" priority="7265">
      <formula>IF($B79="Family",1,0)</formula>
    </cfRule>
    <cfRule type="expression" dxfId="1713" priority="7266">
      <formula>IF($B79="Alba",1,0)</formula>
    </cfRule>
    <cfRule type="expression" dxfId="1712" priority="7267">
      <formula>IF($B79="Lib Dem",1,0)</formula>
    </cfRule>
    <cfRule type="expression" dxfId="1711" priority="7268">
      <formula>IF($B79="Conservative",1,0)</formula>
    </cfRule>
    <cfRule type="expression" dxfId="1710" priority="7269">
      <formula>IF($B79="Green",1,0)</formula>
    </cfRule>
    <cfRule type="expression" dxfId="1709" priority="7270">
      <formula>IF($B79="SNP",1,0)</formula>
    </cfRule>
    <cfRule type="expression" dxfId="1708" priority="7271">
      <formula>IF($B79="Labour",1,0)</formula>
    </cfRule>
  </conditionalFormatting>
  <conditionalFormatting sqref="S88:S92">
    <cfRule type="expression" dxfId="1707" priority="5949">
      <formula>IF($B88="Independent",1,0)</formula>
    </cfRule>
    <cfRule type="expression" dxfId="1706" priority="5950">
      <formula>IF($B88="Family",1,0)</formula>
    </cfRule>
    <cfRule type="expression" dxfId="1705" priority="5951">
      <formula>IF($B88="Alba",1,0)</formula>
    </cfRule>
    <cfRule type="expression" dxfId="1704" priority="5952">
      <formula>IF($B88="Lib Dem",1,0)</formula>
    </cfRule>
    <cfRule type="expression" dxfId="1703" priority="5953">
      <formula>IF($B88="Conservative",1,0)</formula>
    </cfRule>
    <cfRule type="expression" dxfId="1702" priority="5954">
      <formula>IF($B88="Green",1,0)</formula>
    </cfRule>
    <cfRule type="expression" dxfId="1701" priority="5955">
      <formula>IF($B88="SNP",1,0)</formula>
    </cfRule>
    <cfRule type="expression" dxfId="1700" priority="5956">
      <formula>IF($B88="Labour",1,0)</formula>
    </cfRule>
  </conditionalFormatting>
  <conditionalFormatting sqref="D86:R86">
    <cfRule type="expression" dxfId="1699" priority="5941">
      <formula>IF($B86="Independent",1,0)</formula>
    </cfRule>
    <cfRule type="expression" dxfId="1698" priority="5942">
      <formula>IF($B86="Family",1,0)</formula>
    </cfRule>
    <cfRule type="expression" dxfId="1697" priority="5943">
      <formula>IF($B86="Alba",1,0)</formula>
    </cfRule>
    <cfRule type="expression" dxfId="1696" priority="5944">
      <formula>IF($B86="Lib Dem",1,0)</formula>
    </cfRule>
    <cfRule type="expression" dxfId="1695" priority="5945">
      <formula>IF($B86="Conservative",1,0)</formula>
    </cfRule>
    <cfRule type="expression" dxfId="1694" priority="5946">
      <formula>IF($B86="Green",1,0)</formula>
    </cfRule>
    <cfRule type="expression" dxfId="1693" priority="5947">
      <formula>IF($B86="SNP",1,0)</formula>
    </cfRule>
    <cfRule type="expression" dxfId="1692" priority="5948">
      <formula>IF($B86="Labour",1,0)</formula>
    </cfRule>
  </conditionalFormatting>
  <conditionalFormatting sqref="S86">
    <cfRule type="expression" dxfId="1691" priority="5933">
      <formula>IF($B86="Independent",1,0)</formula>
    </cfRule>
    <cfRule type="expression" dxfId="1690" priority="5934">
      <formula>IF($B86="Family",1,0)</formula>
    </cfRule>
    <cfRule type="expression" dxfId="1689" priority="5935">
      <formula>IF($B86="Alba",1,0)</formula>
    </cfRule>
    <cfRule type="expression" dxfId="1688" priority="5936">
      <formula>IF($B86="Lib Dem",1,0)</formula>
    </cfRule>
    <cfRule type="expression" dxfId="1687" priority="5937">
      <formula>IF($B86="Conservative",1,0)</formula>
    </cfRule>
    <cfRule type="expression" dxfId="1686" priority="5938">
      <formula>IF($B86="Green",1,0)</formula>
    </cfRule>
    <cfRule type="expression" dxfId="1685" priority="5939">
      <formula>IF($B86="SNP",1,0)</formula>
    </cfRule>
    <cfRule type="expression" dxfId="1684" priority="5940">
      <formula>IF($B86="Labour",1,0)</formula>
    </cfRule>
  </conditionalFormatting>
  <conditionalFormatting sqref="B86:C86">
    <cfRule type="expression" dxfId="1683" priority="5925">
      <formula>IF($B86="Independent",1,0)</formula>
    </cfRule>
    <cfRule type="expression" dxfId="1682" priority="5926">
      <formula>IF($B86="Family",1,0)</formula>
    </cfRule>
    <cfRule type="expression" dxfId="1681" priority="5927">
      <formula>IF($B86="Alba",1,0)</formula>
    </cfRule>
    <cfRule type="expression" dxfId="1680" priority="5928">
      <formula>IF($B86="Lib Dem",1,0)</formula>
    </cfRule>
    <cfRule type="expression" dxfId="1679" priority="5929">
      <formula>IF($B86="Conservative",1,0)</formula>
    </cfRule>
    <cfRule type="expression" dxfId="1678" priority="5930">
      <formula>IF($B86="Green",1,0)</formula>
    </cfRule>
    <cfRule type="expression" dxfId="1677" priority="5931">
      <formula>IF($B86="SNP",1,0)</formula>
    </cfRule>
    <cfRule type="expression" dxfId="1676" priority="5932">
      <formula>IF($B86="Labour",1,0)</formula>
    </cfRule>
  </conditionalFormatting>
  <conditionalFormatting sqref="D87:R87">
    <cfRule type="expression" dxfId="1675" priority="5917">
      <formula>IF($B87="Independent",1,0)</formula>
    </cfRule>
    <cfRule type="expression" dxfId="1674" priority="5918">
      <formula>IF($B87="Family",1,0)</formula>
    </cfRule>
    <cfRule type="expression" dxfId="1673" priority="5919">
      <formula>IF($B87="Alba",1,0)</formula>
    </cfRule>
    <cfRule type="expression" dxfId="1672" priority="5920">
      <formula>IF($B87="Lib Dem",1,0)</formula>
    </cfRule>
    <cfRule type="expression" dxfId="1671" priority="5921">
      <formula>IF($B87="Conservative",1,0)</formula>
    </cfRule>
    <cfRule type="expression" dxfId="1670" priority="5922">
      <formula>IF($B87="Green",1,0)</formula>
    </cfRule>
    <cfRule type="expression" dxfId="1669" priority="5923">
      <formula>IF($B87="SNP",1,0)</formula>
    </cfRule>
    <cfRule type="expression" dxfId="1668" priority="5924">
      <formula>IF($B87="Labour",1,0)</formula>
    </cfRule>
  </conditionalFormatting>
  <conditionalFormatting sqref="S87">
    <cfRule type="expression" dxfId="1667" priority="5909">
      <formula>IF($B87="Independent",1,0)</formula>
    </cfRule>
    <cfRule type="expression" dxfId="1666" priority="5910">
      <formula>IF($B87="Family",1,0)</formula>
    </cfRule>
    <cfRule type="expression" dxfId="1665" priority="5911">
      <formula>IF($B87="Alba",1,0)</formula>
    </cfRule>
    <cfRule type="expression" dxfId="1664" priority="5912">
      <formula>IF($B87="Lib Dem",1,0)</formula>
    </cfRule>
    <cfRule type="expression" dxfId="1663" priority="5913">
      <formula>IF($B87="Conservative",1,0)</formula>
    </cfRule>
    <cfRule type="expression" dxfId="1662" priority="5914">
      <formula>IF($B87="Green",1,0)</formula>
    </cfRule>
    <cfRule type="expression" dxfId="1661" priority="5915">
      <formula>IF($B87="SNP",1,0)</formula>
    </cfRule>
    <cfRule type="expression" dxfId="1660" priority="5916">
      <formula>IF($B87="Labour",1,0)</formula>
    </cfRule>
  </conditionalFormatting>
  <conditionalFormatting sqref="B87:C87">
    <cfRule type="expression" dxfId="1659" priority="5901">
      <formula>IF($B87="Independent",1,0)</formula>
    </cfRule>
    <cfRule type="expression" dxfId="1658" priority="5902">
      <formula>IF($B87="Family",1,0)</formula>
    </cfRule>
    <cfRule type="expression" dxfId="1657" priority="5903">
      <formula>IF($B87="Alba",1,0)</formula>
    </cfRule>
    <cfRule type="expression" dxfId="1656" priority="5904">
      <formula>IF($B87="Lib Dem",1,0)</formula>
    </cfRule>
    <cfRule type="expression" dxfId="1655" priority="5905">
      <formula>IF($B87="Conservative",1,0)</formula>
    </cfRule>
    <cfRule type="expression" dxfId="1654" priority="5906">
      <formula>IF($B87="Green",1,0)</formula>
    </cfRule>
    <cfRule type="expression" dxfId="1653" priority="5907">
      <formula>IF($B87="SNP",1,0)</formula>
    </cfRule>
    <cfRule type="expression" dxfId="1652" priority="5908">
      <formula>IF($B87="Labour",1,0)</formula>
    </cfRule>
  </conditionalFormatting>
  <conditionalFormatting sqref="D88:R88">
    <cfRule type="expression" dxfId="1651" priority="5893">
      <formula>IF($B88="Independent",1,0)</formula>
    </cfRule>
    <cfRule type="expression" dxfId="1650" priority="5894">
      <formula>IF($B88="Family",1,0)</formula>
    </cfRule>
    <cfRule type="expression" dxfId="1649" priority="5895">
      <formula>IF($B88="Alba",1,0)</formula>
    </cfRule>
    <cfRule type="expression" dxfId="1648" priority="5896">
      <formula>IF($B88="Lib Dem",1,0)</formula>
    </cfRule>
    <cfRule type="expression" dxfId="1647" priority="5897">
      <formula>IF($B88="Conservative",1,0)</formula>
    </cfRule>
    <cfRule type="expression" dxfId="1646" priority="5898">
      <formula>IF($B88="Green",1,0)</formula>
    </cfRule>
    <cfRule type="expression" dxfId="1645" priority="5899">
      <formula>IF($B88="SNP",1,0)</formula>
    </cfRule>
    <cfRule type="expression" dxfId="1644" priority="5900">
      <formula>IF($B88="Labour",1,0)</formula>
    </cfRule>
  </conditionalFormatting>
  <conditionalFormatting sqref="B88:C88">
    <cfRule type="expression" dxfId="1643" priority="5885">
      <formula>IF($B88="Independent",1,0)</formula>
    </cfRule>
    <cfRule type="expression" dxfId="1642" priority="5886">
      <formula>IF($B88="Family",1,0)</formula>
    </cfRule>
    <cfRule type="expression" dxfId="1641" priority="5887">
      <formula>IF($B88="Alba",1,0)</formula>
    </cfRule>
    <cfRule type="expression" dxfId="1640" priority="5888">
      <formula>IF($B88="Lib Dem",1,0)</formula>
    </cfRule>
    <cfRule type="expression" dxfId="1639" priority="5889">
      <formula>IF($B88="Conservative",1,0)</formula>
    </cfRule>
    <cfRule type="expression" dxfId="1638" priority="5890">
      <formula>IF($B88="Green",1,0)</formula>
    </cfRule>
    <cfRule type="expression" dxfId="1637" priority="5891">
      <formula>IF($B88="SNP",1,0)</formula>
    </cfRule>
    <cfRule type="expression" dxfId="1636" priority="5892">
      <formula>IF($B88="Labour",1,0)</formula>
    </cfRule>
  </conditionalFormatting>
  <conditionalFormatting sqref="D89:R89">
    <cfRule type="expression" dxfId="1635" priority="5877">
      <formula>IF($B89="Independent",1,0)</formula>
    </cfRule>
    <cfRule type="expression" dxfId="1634" priority="5878">
      <formula>IF($B89="Family",1,0)</formula>
    </cfRule>
    <cfRule type="expression" dxfId="1633" priority="5879">
      <formula>IF($B89="Alba",1,0)</formula>
    </cfRule>
    <cfRule type="expression" dxfId="1632" priority="5880">
      <formula>IF($B89="Lib Dem",1,0)</formula>
    </cfRule>
    <cfRule type="expression" dxfId="1631" priority="5881">
      <formula>IF($B89="Conservative",1,0)</formula>
    </cfRule>
    <cfRule type="expression" dxfId="1630" priority="5882">
      <formula>IF($B89="Green",1,0)</formula>
    </cfRule>
    <cfRule type="expression" dxfId="1629" priority="5883">
      <formula>IF($B89="SNP",1,0)</formula>
    </cfRule>
    <cfRule type="expression" dxfId="1628" priority="5884">
      <formula>IF($B89="Labour",1,0)</formula>
    </cfRule>
  </conditionalFormatting>
  <conditionalFormatting sqref="B89:C89">
    <cfRule type="expression" dxfId="1627" priority="5869">
      <formula>IF($B89="Independent",1,0)</formula>
    </cfRule>
    <cfRule type="expression" dxfId="1626" priority="5870">
      <formula>IF($B89="Family",1,0)</formula>
    </cfRule>
    <cfRule type="expression" dxfId="1625" priority="5871">
      <formula>IF($B89="Alba",1,0)</formula>
    </cfRule>
    <cfRule type="expression" dxfId="1624" priority="5872">
      <formula>IF($B89="Lib Dem",1,0)</formula>
    </cfRule>
    <cfRule type="expression" dxfId="1623" priority="5873">
      <formula>IF($B89="Conservative",1,0)</formula>
    </cfRule>
    <cfRule type="expression" dxfId="1622" priority="5874">
      <formula>IF($B89="Green",1,0)</formula>
    </cfRule>
    <cfRule type="expression" dxfId="1621" priority="5875">
      <formula>IF($B89="SNP",1,0)</formula>
    </cfRule>
    <cfRule type="expression" dxfId="1620" priority="5876">
      <formula>IF($B89="Labour",1,0)</formula>
    </cfRule>
  </conditionalFormatting>
  <conditionalFormatting sqref="D90:R90">
    <cfRule type="expression" dxfId="1619" priority="5861">
      <formula>IF($B90="Independent",1,0)</formula>
    </cfRule>
    <cfRule type="expression" dxfId="1618" priority="5862">
      <formula>IF($B90="Family",1,0)</formula>
    </cfRule>
    <cfRule type="expression" dxfId="1617" priority="5863">
      <formula>IF($B90="Alba",1,0)</formula>
    </cfRule>
    <cfRule type="expression" dxfId="1616" priority="5864">
      <formula>IF($B90="Lib Dem",1,0)</formula>
    </cfRule>
    <cfRule type="expression" dxfId="1615" priority="5865">
      <formula>IF($B90="Conservative",1,0)</formula>
    </cfRule>
    <cfRule type="expression" dxfId="1614" priority="5866">
      <formula>IF($B90="Green",1,0)</formula>
    </cfRule>
    <cfRule type="expression" dxfId="1613" priority="5867">
      <formula>IF($B90="SNP",1,0)</formula>
    </cfRule>
    <cfRule type="expression" dxfId="1612" priority="5868">
      <formula>IF($B90="Labour",1,0)</formula>
    </cfRule>
  </conditionalFormatting>
  <conditionalFormatting sqref="B90:C90">
    <cfRule type="expression" dxfId="1611" priority="5853">
      <formula>IF($B90="Independent",1,0)</formula>
    </cfRule>
    <cfRule type="expression" dxfId="1610" priority="5854">
      <formula>IF($B90="Family",1,0)</formula>
    </cfRule>
    <cfRule type="expression" dxfId="1609" priority="5855">
      <formula>IF($B90="Alba",1,0)</formula>
    </cfRule>
    <cfRule type="expression" dxfId="1608" priority="5856">
      <formula>IF($B90="Lib Dem",1,0)</formula>
    </cfRule>
    <cfRule type="expression" dxfId="1607" priority="5857">
      <formula>IF($B90="Conservative",1,0)</formula>
    </cfRule>
    <cfRule type="expression" dxfId="1606" priority="5858">
      <formula>IF($B90="Green",1,0)</formula>
    </cfRule>
    <cfRule type="expression" dxfId="1605" priority="5859">
      <formula>IF($B90="SNP",1,0)</formula>
    </cfRule>
    <cfRule type="expression" dxfId="1604" priority="5860">
      <formula>IF($B90="Labour",1,0)</formula>
    </cfRule>
  </conditionalFormatting>
  <conditionalFormatting sqref="D91:R91">
    <cfRule type="expression" dxfId="1603" priority="5845">
      <formula>IF($B91="Independent",1,0)</formula>
    </cfRule>
    <cfRule type="expression" dxfId="1602" priority="5846">
      <formula>IF($B91="Family",1,0)</formula>
    </cfRule>
    <cfRule type="expression" dxfId="1601" priority="5847">
      <formula>IF($B91="Alba",1,0)</formula>
    </cfRule>
    <cfRule type="expression" dxfId="1600" priority="5848">
      <formula>IF($B91="Lib Dem",1,0)</formula>
    </cfRule>
    <cfRule type="expression" dxfId="1599" priority="5849">
      <formula>IF($B91="Conservative",1,0)</formula>
    </cfRule>
    <cfRule type="expression" dxfId="1598" priority="5850">
      <formula>IF($B91="Green",1,0)</formula>
    </cfRule>
    <cfRule type="expression" dxfId="1597" priority="5851">
      <formula>IF($B91="SNP",1,0)</formula>
    </cfRule>
    <cfRule type="expression" dxfId="1596" priority="5852">
      <formula>IF($B91="Labour",1,0)</formula>
    </cfRule>
  </conditionalFormatting>
  <conditionalFormatting sqref="B91:C91">
    <cfRule type="expression" dxfId="1595" priority="5837">
      <formula>IF($B91="Independent",1,0)</formula>
    </cfRule>
    <cfRule type="expression" dxfId="1594" priority="5838">
      <formula>IF($B91="Family",1,0)</formula>
    </cfRule>
    <cfRule type="expression" dxfId="1593" priority="5839">
      <formula>IF($B91="Alba",1,0)</formula>
    </cfRule>
    <cfRule type="expression" dxfId="1592" priority="5840">
      <formula>IF($B91="Lib Dem",1,0)</formula>
    </cfRule>
    <cfRule type="expression" dxfId="1591" priority="5841">
      <formula>IF($B91="Conservative",1,0)</formula>
    </cfRule>
    <cfRule type="expression" dxfId="1590" priority="5842">
      <formula>IF($B91="Green",1,0)</formula>
    </cfRule>
    <cfRule type="expression" dxfId="1589" priority="5843">
      <formula>IF($B91="SNP",1,0)</formula>
    </cfRule>
    <cfRule type="expression" dxfId="1588" priority="5844">
      <formula>IF($B91="Labour",1,0)</formula>
    </cfRule>
  </conditionalFormatting>
  <conditionalFormatting sqref="D92:R92">
    <cfRule type="expression" dxfId="1587" priority="5829">
      <formula>IF($B92="Independent",1,0)</formula>
    </cfRule>
    <cfRule type="expression" dxfId="1586" priority="5830">
      <formula>IF($B92="Family",1,0)</formula>
    </cfRule>
    <cfRule type="expression" dxfId="1585" priority="5831">
      <formula>IF($B92="Alba",1,0)</formula>
    </cfRule>
    <cfRule type="expression" dxfId="1584" priority="5832">
      <formula>IF($B92="Lib Dem",1,0)</formula>
    </cfRule>
    <cfRule type="expression" dxfId="1583" priority="5833">
      <formula>IF($B92="Conservative",1,0)</formula>
    </cfRule>
    <cfRule type="expression" dxfId="1582" priority="5834">
      <formula>IF($B92="Green",1,0)</formula>
    </cfRule>
    <cfRule type="expression" dxfId="1581" priority="5835">
      <formula>IF($B92="SNP",1,0)</formula>
    </cfRule>
    <cfRule type="expression" dxfId="1580" priority="5836">
      <formula>IF($B92="Labour",1,0)</formula>
    </cfRule>
  </conditionalFormatting>
  <conditionalFormatting sqref="B92:C92">
    <cfRule type="expression" dxfId="1579" priority="5821">
      <formula>IF($B92="Independent",1,0)</formula>
    </cfRule>
    <cfRule type="expression" dxfId="1578" priority="5822">
      <formula>IF($B92="Family",1,0)</formula>
    </cfRule>
    <cfRule type="expression" dxfId="1577" priority="5823">
      <formula>IF($B92="Alba",1,0)</formula>
    </cfRule>
    <cfRule type="expression" dxfId="1576" priority="5824">
      <formula>IF($B92="Lib Dem",1,0)</formula>
    </cfRule>
    <cfRule type="expression" dxfId="1575" priority="5825">
      <formula>IF($B92="Conservative",1,0)</formula>
    </cfRule>
    <cfRule type="expression" dxfId="1574" priority="5826">
      <formula>IF($B92="Green",1,0)</formula>
    </cfRule>
    <cfRule type="expression" dxfId="1573" priority="5827">
      <formula>IF($B92="SNP",1,0)</formula>
    </cfRule>
    <cfRule type="expression" dxfId="1572" priority="5828">
      <formula>IF($B92="Labour",1,0)</formula>
    </cfRule>
  </conditionalFormatting>
  <conditionalFormatting sqref="S101:S107">
    <cfRule type="expression" dxfId="1571" priority="4506">
      <formula>IF($B101="Independent",1,0)</formula>
    </cfRule>
    <cfRule type="expression" dxfId="1570" priority="4507">
      <formula>IF($B101="Family",1,0)</formula>
    </cfRule>
    <cfRule type="expression" dxfId="1569" priority="4508">
      <formula>IF($B101="Alba",1,0)</formula>
    </cfRule>
    <cfRule type="expression" dxfId="1568" priority="4509">
      <formula>IF($B101="Lib Dem",1,0)</formula>
    </cfRule>
    <cfRule type="expression" dxfId="1567" priority="4510">
      <formula>IF($B101="Conservative",1,0)</formula>
    </cfRule>
    <cfRule type="expression" dxfId="1566" priority="4511">
      <formula>IF($B101="Green",1,0)</formula>
    </cfRule>
    <cfRule type="expression" dxfId="1565" priority="4512">
      <formula>IF($B101="SNP",1,0)</formula>
    </cfRule>
    <cfRule type="expression" dxfId="1564" priority="4513">
      <formula>IF($B101="Labour",1,0)</formula>
    </cfRule>
  </conditionalFormatting>
  <conditionalFormatting sqref="D99:R99">
    <cfRule type="expression" dxfId="1563" priority="4498">
      <formula>IF($B99="Independent",1,0)</formula>
    </cfRule>
    <cfRule type="expression" dxfId="1562" priority="4499">
      <formula>IF($B99="Family",1,0)</formula>
    </cfRule>
    <cfRule type="expression" dxfId="1561" priority="4500">
      <formula>IF($B99="Alba",1,0)</formula>
    </cfRule>
    <cfRule type="expression" dxfId="1560" priority="4501">
      <formula>IF($B99="Lib Dem",1,0)</formula>
    </cfRule>
    <cfRule type="expression" dxfId="1559" priority="4502">
      <formula>IF($B99="Conservative",1,0)</formula>
    </cfRule>
    <cfRule type="expression" dxfId="1558" priority="4503">
      <formula>IF($B99="Green",1,0)</formula>
    </cfRule>
    <cfRule type="expression" dxfId="1557" priority="4504">
      <formula>IF($B99="SNP",1,0)</formula>
    </cfRule>
    <cfRule type="expression" dxfId="1556" priority="4505">
      <formula>IF($B99="Labour",1,0)</formula>
    </cfRule>
  </conditionalFormatting>
  <conditionalFormatting sqref="S99">
    <cfRule type="expression" dxfId="1555" priority="4490">
      <formula>IF($B99="Independent",1,0)</formula>
    </cfRule>
    <cfRule type="expression" dxfId="1554" priority="4491">
      <formula>IF($B99="Family",1,0)</formula>
    </cfRule>
    <cfRule type="expression" dxfId="1553" priority="4492">
      <formula>IF($B99="Alba",1,0)</formula>
    </cfRule>
    <cfRule type="expression" dxfId="1552" priority="4493">
      <formula>IF($B99="Lib Dem",1,0)</formula>
    </cfRule>
    <cfRule type="expression" dxfId="1551" priority="4494">
      <formula>IF($B99="Conservative",1,0)</formula>
    </cfRule>
    <cfRule type="expression" dxfId="1550" priority="4495">
      <formula>IF($B99="Green",1,0)</formula>
    </cfRule>
    <cfRule type="expression" dxfId="1549" priority="4496">
      <formula>IF($B99="SNP",1,0)</formula>
    </cfRule>
    <cfRule type="expression" dxfId="1548" priority="4497">
      <formula>IF($B99="Labour",1,0)</formula>
    </cfRule>
  </conditionalFormatting>
  <conditionalFormatting sqref="B99:C99">
    <cfRule type="expression" dxfId="1547" priority="4482">
      <formula>IF($B99="Independent",1,0)</formula>
    </cfRule>
    <cfRule type="expression" dxfId="1546" priority="4483">
      <formula>IF($B99="Family",1,0)</formula>
    </cfRule>
    <cfRule type="expression" dxfId="1545" priority="4484">
      <formula>IF($B99="Alba",1,0)</formula>
    </cfRule>
    <cfRule type="expression" dxfId="1544" priority="4485">
      <formula>IF($B99="Lib Dem",1,0)</formula>
    </cfRule>
    <cfRule type="expression" dxfId="1543" priority="4486">
      <formula>IF($B99="Conservative",1,0)</formula>
    </cfRule>
    <cfRule type="expression" dxfId="1542" priority="4487">
      <formula>IF($B99="Green",1,0)</formula>
    </cfRule>
    <cfRule type="expression" dxfId="1541" priority="4488">
      <formula>IF($B99="SNP",1,0)</formula>
    </cfRule>
    <cfRule type="expression" dxfId="1540" priority="4489">
      <formula>IF($B99="Labour",1,0)</formula>
    </cfRule>
  </conditionalFormatting>
  <conditionalFormatting sqref="D100:R100">
    <cfRule type="expression" dxfId="1539" priority="4474">
      <formula>IF($B100="Independent",1,0)</formula>
    </cfRule>
    <cfRule type="expression" dxfId="1538" priority="4475">
      <formula>IF($B100="Family",1,0)</formula>
    </cfRule>
    <cfRule type="expression" dxfId="1537" priority="4476">
      <formula>IF($B100="Alba",1,0)</formula>
    </cfRule>
    <cfRule type="expression" dxfId="1536" priority="4477">
      <formula>IF($B100="Lib Dem",1,0)</formula>
    </cfRule>
    <cfRule type="expression" dxfId="1535" priority="4478">
      <formula>IF($B100="Conservative",1,0)</formula>
    </cfRule>
    <cfRule type="expression" dxfId="1534" priority="4479">
      <formula>IF($B100="Green",1,0)</formula>
    </cfRule>
    <cfRule type="expression" dxfId="1533" priority="4480">
      <formula>IF($B100="SNP",1,0)</formula>
    </cfRule>
    <cfRule type="expression" dxfId="1532" priority="4481">
      <formula>IF($B100="Labour",1,0)</formula>
    </cfRule>
  </conditionalFormatting>
  <conditionalFormatting sqref="S100">
    <cfRule type="expression" dxfId="1531" priority="4466">
      <formula>IF($B100="Independent",1,0)</formula>
    </cfRule>
    <cfRule type="expression" dxfId="1530" priority="4467">
      <formula>IF($B100="Family",1,0)</formula>
    </cfRule>
    <cfRule type="expression" dxfId="1529" priority="4468">
      <formula>IF($B100="Alba",1,0)</formula>
    </cfRule>
    <cfRule type="expression" dxfId="1528" priority="4469">
      <formula>IF($B100="Lib Dem",1,0)</formula>
    </cfRule>
    <cfRule type="expression" dxfId="1527" priority="4470">
      <formula>IF($B100="Conservative",1,0)</formula>
    </cfRule>
    <cfRule type="expression" dxfId="1526" priority="4471">
      <formula>IF($B100="Green",1,0)</formula>
    </cfRule>
    <cfRule type="expression" dxfId="1525" priority="4472">
      <formula>IF($B100="SNP",1,0)</formula>
    </cfRule>
    <cfRule type="expression" dxfId="1524" priority="4473">
      <formula>IF($B100="Labour",1,0)</formula>
    </cfRule>
  </conditionalFormatting>
  <conditionalFormatting sqref="B100:C100">
    <cfRule type="expression" dxfId="1523" priority="4458">
      <formula>IF($B100="Independent",1,0)</formula>
    </cfRule>
    <cfRule type="expression" dxfId="1522" priority="4459">
      <formula>IF($B100="Family",1,0)</formula>
    </cfRule>
    <cfRule type="expression" dxfId="1521" priority="4460">
      <formula>IF($B100="Alba",1,0)</formula>
    </cfRule>
    <cfRule type="expression" dxfId="1520" priority="4461">
      <formula>IF($B100="Lib Dem",1,0)</formula>
    </cfRule>
    <cfRule type="expression" dxfId="1519" priority="4462">
      <formula>IF($B100="Conservative",1,0)</formula>
    </cfRule>
    <cfRule type="expression" dxfId="1518" priority="4463">
      <formula>IF($B100="Green",1,0)</formula>
    </cfRule>
    <cfRule type="expression" dxfId="1517" priority="4464">
      <formula>IF($B100="SNP",1,0)</formula>
    </cfRule>
    <cfRule type="expression" dxfId="1516" priority="4465">
      <formula>IF($B100="Labour",1,0)</formula>
    </cfRule>
  </conditionalFormatting>
  <conditionalFormatting sqref="D101:R101">
    <cfRule type="expression" dxfId="1515" priority="4450">
      <formula>IF($B101="Independent",1,0)</formula>
    </cfRule>
    <cfRule type="expression" dxfId="1514" priority="4451">
      <formula>IF($B101="Family",1,0)</formula>
    </cfRule>
    <cfRule type="expression" dxfId="1513" priority="4452">
      <formula>IF($B101="Alba",1,0)</formula>
    </cfRule>
    <cfRule type="expression" dxfId="1512" priority="4453">
      <formula>IF($B101="Lib Dem",1,0)</formula>
    </cfRule>
    <cfRule type="expression" dxfId="1511" priority="4454">
      <formula>IF($B101="Conservative",1,0)</formula>
    </cfRule>
    <cfRule type="expression" dxfId="1510" priority="4455">
      <formula>IF($B101="Green",1,0)</formula>
    </cfRule>
    <cfRule type="expression" dxfId="1509" priority="4456">
      <formula>IF($B101="SNP",1,0)</formula>
    </cfRule>
    <cfRule type="expression" dxfId="1508" priority="4457">
      <formula>IF($B101="Labour",1,0)</formula>
    </cfRule>
  </conditionalFormatting>
  <conditionalFormatting sqref="B101:C101">
    <cfRule type="expression" dxfId="1507" priority="4442">
      <formula>IF($B101="Independent",1,0)</formula>
    </cfRule>
    <cfRule type="expression" dxfId="1506" priority="4443">
      <formula>IF($B101="Family",1,0)</formula>
    </cfRule>
    <cfRule type="expression" dxfId="1505" priority="4444">
      <formula>IF($B101="Alba",1,0)</formula>
    </cfRule>
    <cfRule type="expression" dxfId="1504" priority="4445">
      <formula>IF($B101="Lib Dem",1,0)</formula>
    </cfRule>
    <cfRule type="expression" dxfId="1503" priority="4446">
      <formula>IF($B101="Conservative",1,0)</formula>
    </cfRule>
    <cfRule type="expression" dxfId="1502" priority="4447">
      <formula>IF($B101="Green",1,0)</formula>
    </cfRule>
    <cfRule type="expression" dxfId="1501" priority="4448">
      <formula>IF($B101="SNP",1,0)</formula>
    </cfRule>
    <cfRule type="expression" dxfId="1500" priority="4449">
      <formula>IF($B101="Labour",1,0)</formula>
    </cfRule>
  </conditionalFormatting>
  <conditionalFormatting sqref="D102:R102">
    <cfRule type="expression" dxfId="1499" priority="4434">
      <formula>IF($B102="Independent",1,0)</formula>
    </cfRule>
    <cfRule type="expression" dxfId="1498" priority="4435">
      <formula>IF($B102="Family",1,0)</formula>
    </cfRule>
    <cfRule type="expression" dxfId="1497" priority="4436">
      <formula>IF($B102="Alba",1,0)</formula>
    </cfRule>
    <cfRule type="expression" dxfId="1496" priority="4437">
      <formula>IF($B102="Lib Dem",1,0)</formula>
    </cfRule>
    <cfRule type="expression" dxfId="1495" priority="4438">
      <formula>IF($B102="Conservative",1,0)</formula>
    </cfRule>
    <cfRule type="expression" dxfId="1494" priority="4439">
      <formula>IF($B102="Green",1,0)</formula>
    </cfRule>
    <cfRule type="expression" dxfId="1493" priority="4440">
      <formula>IF($B102="SNP",1,0)</formula>
    </cfRule>
    <cfRule type="expression" dxfId="1492" priority="4441">
      <formula>IF($B102="Labour",1,0)</formula>
    </cfRule>
  </conditionalFormatting>
  <conditionalFormatting sqref="B102:C102">
    <cfRule type="expression" dxfId="1491" priority="4426">
      <formula>IF($B102="Independent",1,0)</formula>
    </cfRule>
    <cfRule type="expression" dxfId="1490" priority="4427">
      <formula>IF($B102="Family",1,0)</formula>
    </cfRule>
    <cfRule type="expression" dxfId="1489" priority="4428">
      <formula>IF($B102="Alba",1,0)</formula>
    </cfRule>
    <cfRule type="expression" dxfId="1488" priority="4429">
      <formula>IF($B102="Lib Dem",1,0)</formula>
    </cfRule>
    <cfRule type="expression" dxfId="1487" priority="4430">
      <formula>IF($B102="Conservative",1,0)</formula>
    </cfRule>
    <cfRule type="expression" dxfId="1486" priority="4431">
      <formula>IF($B102="Green",1,0)</formula>
    </cfRule>
    <cfRule type="expression" dxfId="1485" priority="4432">
      <formula>IF($B102="SNP",1,0)</formula>
    </cfRule>
    <cfRule type="expression" dxfId="1484" priority="4433">
      <formula>IF($B102="Labour",1,0)</formula>
    </cfRule>
  </conditionalFormatting>
  <conditionalFormatting sqref="D103:R103">
    <cfRule type="expression" dxfId="1483" priority="4418">
      <formula>IF($B103="Independent",1,0)</formula>
    </cfRule>
    <cfRule type="expression" dxfId="1482" priority="4419">
      <formula>IF($B103="Family",1,0)</formula>
    </cfRule>
    <cfRule type="expression" dxfId="1481" priority="4420">
      <formula>IF($B103="Alba",1,0)</formula>
    </cfRule>
    <cfRule type="expression" dxfId="1480" priority="4421">
      <formula>IF($B103="Lib Dem",1,0)</formula>
    </cfRule>
    <cfRule type="expression" dxfId="1479" priority="4422">
      <formula>IF($B103="Conservative",1,0)</formula>
    </cfRule>
    <cfRule type="expression" dxfId="1478" priority="4423">
      <formula>IF($B103="Green",1,0)</formula>
    </cfRule>
    <cfRule type="expression" dxfId="1477" priority="4424">
      <formula>IF($B103="SNP",1,0)</formula>
    </cfRule>
    <cfRule type="expression" dxfId="1476" priority="4425">
      <formula>IF($B103="Labour",1,0)</formula>
    </cfRule>
  </conditionalFormatting>
  <conditionalFormatting sqref="B103:C103">
    <cfRule type="expression" dxfId="1475" priority="4410">
      <formula>IF($B103="Independent",1,0)</formula>
    </cfRule>
    <cfRule type="expression" dxfId="1474" priority="4411">
      <formula>IF($B103="Family",1,0)</formula>
    </cfRule>
    <cfRule type="expression" dxfId="1473" priority="4412">
      <formula>IF($B103="Alba",1,0)</formula>
    </cfRule>
    <cfRule type="expression" dxfId="1472" priority="4413">
      <formula>IF($B103="Lib Dem",1,0)</formula>
    </cfRule>
    <cfRule type="expression" dxfId="1471" priority="4414">
      <formula>IF($B103="Conservative",1,0)</formula>
    </cfRule>
    <cfRule type="expression" dxfId="1470" priority="4415">
      <formula>IF($B103="Green",1,0)</formula>
    </cfRule>
    <cfRule type="expression" dxfId="1469" priority="4416">
      <formula>IF($B103="SNP",1,0)</formula>
    </cfRule>
    <cfRule type="expression" dxfId="1468" priority="4417">
      <formula>IF($B103="Labour",1,0)</formula>
    </cfRule>
  </conditionalFormatting>
  <conditionalFormatting sqref="D104:R104">
    <cfRule type="expression" dxfId="1467" priority="4402">
      <formula>IF($B104="Independent",1,0)</formula>
    </cfRule>
    <cfRule type="expression" dxfId="1466" priority="4403">
      <formula>IF($B104="Family",1,0)</formula>
    </cfRule>
    <cfRule type="expression" dxfId="1465" priority="4404">
      <formula>IF($B104="Alba",1,0)</formula>
    </cfRule>
    <cfRule type="expression" dxfId="1464" priority="4405">
      <formula>IF($B104="Lib Dem",1,0)</formula>
    </cfRule>
    <cfRule type="expression" dxfId="1463" priority="4406">
      <formula>IF($B104="Conservative",1,0)</formula>
    </cfRule>
    <cfRule type="expression" dxfId="1462" priority="4407">
      <formula>IF($B104="Green",1,0)</formula>
    </cfRule>
    <cfRule type="expression" dxfId="1461" priority="4408">
      <formula>IF($B104="SNP",1,0)</formula>
    </cfRule>
    <cfRule type="expression" dxfId="1460" priority="4409">
      <formula>IF($B104="Labour",1,0)</formula>
    </cfRule>
  </conditionalFormatting>
  <conditionalFormatting sqref="B104:C104">
    <cfRule type="expression" dxfId="1459" priority="4394">
      <formula>IF($B104="Independent",1,0)</formula>
    </cfRule>
    <cfRule type="expression" dxfId="1458" priority="4395">
      <formula>IF($B104="Family",1,0)</formula>
    </cfRule>
    <cfRule type="expression" dxfId="1457" priority="4396">
      <formula>IF($B104="Alba",1,0)</formula>
    </cfRule>
    <cfRule type="expression" dxfId="1456" priority="4397">
      <formula>IF($B104="Lib Dem",1,0)</formula>
    </cfRule>
    <cfRule type="expression" dxfId="1455" priority="4398">
      <formula>IF($B104="Conservative",1,0)</formula>
    </cfRule>
    <cfRule type="expression" dxfId="1454" priority="4399">
      <formula>IF($B104="Green",1,0)</formula>
    </cfRule>
    <cfRule type="expression" dxfId="1453" priority="4400">
      <formula>IF($B104="SNP",1,0)</formula>
    </cfRule>
    <cfRule type="expression" dxfId="1452" priority="4401">
      <formula>IF($B104="Labour",1,0)</formula>
    </cfRule>
  </conditionalFormatting>
  <conditionalFormatting sqref="D105:R105">
    <cfRule type="expression" dxfId="1451" priority="4386">
      <formula>IF($B105="Independent",1,0)</formula>
    </cfRule>
    <cfRule type="expression" dxfId="1450" priority="4387">
      <formula>IF($B105="Family",1,0)</formula>
    </cfRule>
    <cfRule type="expression" dxfId="1449" priority="4388">
      <formula>IF($B105="Alba",1,0)</formula>
    </cfRule>
    <cfRule type="expression" dxfId="1448" priority="4389">
      <formula>IF($B105="Lib Dem",1,0)</formula>
    </cfRule>
    <cfRule type="expression" dxfId="1447" priority="4390">
      <formula>IF($B105="Conservative",1,0)</formula>
    </cfRule>
    <cfRule type="expression" dxfId="1446" priority="4391">
      <formula>IF($B105="Green",1,0)</formula>
    </cfRule>
    <cfRule type="expression" dxfId="1445" priority="4392">
      <formula>IF($B105="SNP",1,0)</formula>
    </cfRule>
    <cfRule type="expression" dxfId="1444" priority="4393">
      <formula>IF($B105="Labour",1,0)</formula>
    </cfRule>
  </conditionalFormatting>
  <conditionalFormatting sqref="B105:C105">
    <cfRule type="expression" dxfId="1443" priority="4378">
      <formula>IF($B105="Independent",1,0)</formula>
    </cfRule>
    <cfRule type="expression" dxfId="1442" priority="4379">
      <formula>IF($B105="Family",1,0)</formula>
    </cfRule>
    <cfRule type="expression" dxfId="1441" priority="4380">
      <formula>IF($B105="Alba",1,0)</formula>
    </cfRule>
    <cfRule type="expression" dxfId="1440" priority="4381">
      <formula>IF($B105="Lib Dem",1,0)</formula>
    </cfRule>
    <cfRule type="expression" dxfId="1439" priority="4382">
      <formula>IF($B105="Conservative",1,0)</formula>
    </cfRule>
    <cfRule type="expression" dxfId="1438" priority="4383">
      <formula>IF($B105="Green",1,0)</formula>
    </cfRule>
    <cfRule type="expression" dxfId="1437" priority="4384">
      <formula>IF($B105="SNP",1,0)</formula>
    </cfRule>
    <cfRule type="expression" dxfId="1436" priority="4385">
      <formula>IF($B105="Labour",1,0)</formula>
    </cfRule>
  </conditionalFormatting>
  <conditionalFormatting sqref="D106:R106">
    <cfRule type="expression" dxfId="1435" priority="4370">
      <formula>IF($B106="Independent",1,0)</formula>
    </cfRule>
    <cfRule type="expression" dxfId="1434" priority="4371">
      <formula>IF($B106="Family",1,0)</formula>
    </cfRule>
    <cfRule type="expression" dxfId="1433" priority="4372">
      <formula>IF($B106="Alba",1,0)</formula>
    </cfRule>
    <cfRule type="expression" dxfId="1432" priority="4373">
      <formula>IF($B106="Lib Dem",1,0)</formula>
    </cfRule>
    <cfRule type="expression" dxfId="1431" priority="4374">
      <formula>IF($B106="Conservative",1,0)</formula>
    </cfRule>
    <cfRule type="expression" dxfId="1430" priority="4375">
      <formula>IF($B106="Green",1,0)</formula>
    </cfRule>
    <cfRule type="expression" dxfId="1429" priority="4376">
      <formula>IF($B106="SNP",1,0)</formula>
    </cfRule>
    <cfRule type="expression" dxfId="1428" priority="4377">
      <formula>IF($B106="Labour",1,0)</formula>
    </cfRule>
  </conditionalFormatting>
  <conditionalFormatting sqref="B106:C106">
    <cfRule type="expression" dxfId="1427" priority="4362">
      <formula>IF($B106="Independent",1,0)</formula>
    </cfRule>
    <cfRule type="expression" dxfId="1426" priority="4363">
      <formula>IF($B106="Family",1,0)</formula>
    </cfRule>
    <cfRule type="expression" dxfId="1425" priority="4364">
      <formula>IF($B106="Alba",1,0)</formula>
    </cfRule>
    <cfRule type="expression" dxfId="1424" priority="4365">
      <formula>IF($B106="Lib Dem",1,0)</formula>
    </cfRule>
    <cfRule type="expression" dxfId="1423" priority="4366">
      <formula>IF($B106="Conservative",1,0)</formula>
    </cfRule>
    <cfRule type="expression" dxfId="1422" priority="4367">
      <formula>IF($B106="Green",1,0)</formula>
    </cfRule>
    <cfRule type="expression" dxfId="1421" priority="4368">
      <formula>IF($B106="SNP",1,0)</formula>
    </cfRule>
    <cfRule type="expression" dxfId="1420" priority="4369">
      <formula>IF($B106="Labour",1,0)</formula>
    </cfRule>
  </conditionalFormatting>
  <conditionalFormatting sqref="D107:R107">
    <cfRule type="expression" dxfId="1419" priority="4354">
      <formula>IF($B107="Independent",1,0)</formula>
    </cfRule>
    <cfRule type="expression" dxfId="1418" priority="4355">
      <formula>IF($B107="Family",1,0)</formula>
    </cfRule>
    <cfRule type="expression" dxfId="1417" priority="4356">
      <formula>IF($B107="Alba",1,0)</formula>
    </cfRule>
    <cfRule type="expression" dxfId="1416" priority="4357">
      <formula>IF($B107="Lib Dem",1,0)</formula>
    </cfRule>
    <cfRule type="expression" dxfId="1415" priority="4358">
      <formula>IF($B107="Conservative",1,0)</formula>
    </cfRule>
    <cfRule type="expression" dxfId="1414" priority="4359">
      <formula>IF($B107="Green",1,0)</formula>
    </cfRule>
    <cfRule type="expression" dxfId="1413" priority="4360">
      <formula>IF($B107="SNP",1,0)</formula>
    </cfRule>
    <cfRule type="expression" dxfId="1412" priority="4361">
      <formula>IF($B107="Labour",1,0)</formula>
    </cfRule>
  </conditionalFormatting>
  <conditionalFormatting sqref="B107:C107">
    <cfRule type="expression" dxfId="1411" priority="4346">
      <formula>IF($B107="Independent",1,0)</formula>
    </cfRule>
    <cfRule type="expression" dxfId="1410" priority="4347">
      <formula>IF($B107="Family",1,0)</formula>
    </cfRule>
    <cfRule type="expression" dxfId="1409" priority="4348">
      <formula>IF($B107="Alba",1,0)</formula>
    </cfRule>
    <cfRule type="expression" dxfId="1408" priority="4349">
      <formula>IF($B107="Lib Dem",1,0)</formula>
    </cfRule>
    <cfRule type="expression" dxfId="1407" priority="4350">
      <formula>IF($B107="Conservative",1,0)</formula>
    </cfRule>
    <cfRule type="expression" dxfId="1406" priority="4351">
      <formula>IF($B107="Green",1,0)</formula>
    </cfRule>
    <cfRule type="expression" dxfId="1405" priority="4352">
      <formula>IF($B107="SNP",1,0)</formula>
    </cfRule>
    <cfRule type="expression" dxfId="1404" priority="4353">
      <formula>IF($B107="Labour",1,0)</formula>
    </cfRule>
  </conditionalFormatting>
  <conditionalFormatting sqref="D114:R114">
    <cfRule type="expression" dxfId="1403" priority="3023">
      <formula>IF($B114="Independent",1,0)</formula>
    </cfRule>
    <cfRule type="expression" dxfId="1402" priority="3024">
      <formula>IF($B114="Family",1,0)</formula>
    </cfRule>
    <cfRule type="expression" dxfId="1401" priority="3025">
      <formula>IF($B114="Alba",1,0)</formula>
    </cfRule>
    <cfRule type="expression" dxfId="1400" priority="3026">
      <formula>IF($B114="Lib Dem",1,0)</formula>
    </cfRule>
    <cfRule type="expression" dxfId="1399" priority="3027">
      <formula>IF($B114="Conservative",1,0)</formula>
    </cfRule>
    <cfRule type="expression" dxfId="1398" priority="3028">
      <formula>IF($B114="Green",1,0)</formula>
    </cfRule>
    <cfRule type="expression" dxfId="1397" priority="3029">
      <formula>IF($B114="SNP",1,0)</formula>
    </cfRule>
    <cfRule type="expression" dxfId="1396" priority="3030">
      <formula>IF($B114="Labour",1,0)</formula>
    </cfRule>
  </conditionalFormatting>
  <conditionalFormatting sqref="S114">
    <cfRule type="expression" dxfId="1395" priority="3015">
      <formula>IF($B114="Independent",1,0)</formula>
    </cfRule>
    <cfRule type="expression" dxfId="1394" priority="3016">
      <formula>IF($B114="Family",1,0)</formula>
    </cfRule>
    <cfRule type="expression" dxfId="1393" priority="3017">
      <formula>IF($B114="Alba",1,0)</formula>
    </cfRule>
    <cfRule type="expression" dxfId="1392" priority="3018">
      <formula>IF($B114="Lib Dem",1,0)</formula>
    </cfRule>
    <cfRule type="expression" dxfId="1391" priority="3019">
      <formula>IF($B114="Conservative",1,0)</formula>
    </cfRule>
    <cfRule type="expression" dxfId="1390" priority="3020">
      <formula>IF($B114="Green",1,0)</formula>
    </cfRule>
    <cfRule type="expression" dxfId="1389" priority="3021">
      <formula>IF($B114="SNP",1,0)</formula>
    </cfRule>
    <cfRule type="expression" dxfId="1388" priority="3022">
      <formula>IF($B114="Labour",1,0)</formula>
    </cfRule>
  </conditionalFormatting>
  <conditionalFormatting sqref="B114:C114">
    <cfRule type="expression" dxfId="1387" priority="3007">
      <formula>IF($B114="Independent",1,0)</formula>
    </cfRule>
    <cfRule type="expression" dxfId="1386" priority="3008">
      <formula>IF($B114="Family",1,0)</formula>
    </cfRule>
    <cfRule type="expression" dxfId="1385" priority="3009">
      <formula>IF($B114="Alba",1,0)</formula>
    </cfRule>
    <cfRule type="expression" dxfId="1384" priority="3010">
      <formula>IF($B114="Lib Dem",1,0)</formula>
    </cfRule>
    <cfRule type="expression" dxfId="1383" priority="3011">
      <formula>IF($B114="Conservative",1,0)</formula>
    </cfRule>
    <cfRule type="expression" dxfId="1382" priority="3012">
      <formula>IF($B114="Green",1,0)</formula>
    </cfRule>
    <cfRule type="expression" dxfId="1381" priority="3013">
      <formula>IF($B114="SNP",1,0)</formula>
    </cfRule>
    <cfRule type="expression" dxfId="1380" priority="3014">
      <formula>IF($B114="Labour",1,0)</formula>
    </cfRule>
  </conditionalFormatting>
  <conditionalFormatting sqref="D115:R115">
    <cfRule type="expression" dxfId="1379" priority="2999">
      <formula>IF($B115="Independent",1,0)</formula>
    </cfRule>
    <cfRule type="expression" dxfId="1378" priority="3000">
      <formula>IF($B115="Family",1,0)</formula>
    </cfRule>
    <cfRule type="expression" dxfId="1377" priority="3001">
      <formula>IF($B115="Alba",1,0)</formula>
    </cfRule>
    <cfRule type="expression" dxfId="1376" priority="3002">
      <formula>IF($B115="Lib Dem",1,0)</formula>
    </cfRule>
    <cfRule type="expression" dxfId="1375" priority="3003">
      <formula>IF($B115="Conservative",1,0)</formula>
    </cfRule>
    <cfRule type="expression" dxfId="1374" priority="3004">
      <formula>IF($B115="Green",1,0)</formula>
    </cfRule>
    <cfRule type="expression" dxfId="1373" priority="3005">
      <formula>IF($B115="SNP",1,0)</formula>
    </cfRule>
    <cfRule type="expression" dxfId="1372" priority="3006">
      <formula>IF($B115="Labour",1,0)</formula>
    </cfRule>
  </conditionalFormatting>
  <conditionalFormatting sqref="S115">
    <cfRule type="expression" dxfId="1371" priority="2991">
      <formula>IF($B115="Independent",1,0)</formula>
    </cfRule>
    <cfRule type="expression" dxfId="1370" priority="2992">
      <formula>IF($B115="Family",1,0)</formula>
    </cfRule>
    <cfRule type="expression" dxfId="1369" priority="2993">
      <formula>IF($B115="Alba",1,0)</formula>
    </cfRule>
    <cfRule type="expression" dxfId="1368" priority="2994">
      <formula>IF($B115="Lib Dem",1,0)</formula>
    </cfRule>
    <cfRule type="expression" dxfId="1367" priority="2995">
      <formula>IF($B115="Conservative",1,0)</formula>
    </cfRule>
    <cfRule type="expression" dxfId="1366" priority="2996">
      <formula>IF($B115="Green",1,0)</formula>
    </cfRule>
    <cfRule type="expression" dxfId="1365" priority="2997">
      <formula>IF($B115="SNP",1,0)</formula>
    </cfRule>
    <cfRule type="expression" dxfId="1364" priority="2998">
      <formula>IF($B115="Labour",1,0)</formula>
    </cfRule>
  </conditionalFormatting>
  <conditionalFormatting sqref="B115:C115">
    <cfRule type="expression" dxfId="1363" priority="2983">
      <formula>IF($B115="Independent",1,0)</formula>
    </cfRule>
    <cfRule type="expression" dxfId="1362" priority="2984">
      <formula>IF($B115="Family",1,0)</formula>
    </cfRule>
    <cfRule type="expression" dxfId="1361" priority="2985">
      <formula>IF($B115="Alba",1,0)</formula>
    </cfRule>
    <cfRule type="expression" dxfId="1360" priority="2986">
      <formula>IF($B115="Lib Dem",1,0)</formula>
    </cfRule>
    <cfRule type="expression" dxfId="1359" priority="2987">
      <formula>IF($B115="Conservative",1,0)</formula>
    </cfRule>
    <cfRule type="expression" dxfId="1358" priority="2988">
      <formula>IF($B115="Green",1,0)</formula>
    </cfRule>
    <cfRule type="expression" dxfId="1357" priority="2989">
      <formula>IF($B115="SNP",1,0)</formula>
    </cfRule>
    <cfRule type="expression" dxfId="1356" priority="2990">
      <formula>IF($B115="Labour",1,0)</formula>
    </cfRule>
  </conditionalFormatting>
  <conditionalFormatting sqref="D116:R116">
    <cfRule type="expression" dxfId="1355" priority="2975">
      <formula>IF($B116="Independent",1,0)</formula>
    </cfRule>
    <cfRule type="expression" dxfId="1354" priority="2976">
      <formula>IF($B116="Family",1,0)</formula>
    </cfRule>
    <cfRule type="expression" dxfId="1353" priority="2977">
      <formula>IF($B116="Alba",1,0)</formula>
    </cfRule>
    <cfRule type="expression" dxfId="1352" priority="2978">
      <formula>IF($B116="Lib Dem",1,0)</formula>
    </cfRule>
    <cfRule type="expression" dxfId="1351" priority="2979">
      <formula>IF($B116="Conservative",1,0)</formula>
    </cfRule>
    <cfRule type="expression" dxfId="1350" priority="2980">
      <formula>IF($B116="Green",1,0)</formula>
    </cfRule>
    <cfRule type="expression" dxfId="1349" priority="2981">
      <formula>IF($B116="SNP",1,0)</formula>
    </cfRule>
    <cfRule type="expression" dxfId="1348" priority="2982">
      <formula>IF($B116="Labour",1,0)</formula>
    </cfRule>
  </conditionalFormatting>
  <conditionalFormatting sqref="B116:C116">
    <cfRule type="expression" dxfId="1347" priority="2967">
      <formula>IF($B116="Independent",1,0)</formula>
    </cfRule>
    <cfRule type="expression" dxfId="1346" priority="2968">
      <formula>IF($B116="Family",1,0)</formula>
    </cfRule>
    <cfRule type="expression" dxfId="1345" priority="2969">
      <formula>IF($B116="Alba",1,0)</formula>
    </cfRule>
    <cfRule type="expression" dxfId="1344" priority="2970">
      <formula>IF($B116="Lib Dem",1,0)</formula>
    </cfRule>
    <cfRule type="expression" dxfId="1343" priority="2971">
      <formula>IF($B116="Conservative",1,0)</formula>
    </cfRule>
    <cfRule type="expression" dxfId="1342" priority="2972">
      <formula>IF($B116="Green",1,0)</formula>
    </cfRule>
    <cfRule type="expression" dxfId="1341" priority="2973">
      <formula>IF($B116="SNP",1,0)</formula>
    </cfRule>
    <cfRule type="expression" dxfId="1340" priority="2974">
      <formula>IF($B116="Labour",1,0)</formula>
    </cfRule>
  </conditionalFormatting>
  <conditionalFormatting sqref="D117:R117">
    <cfRule type="expression" dxfId="1339" priority="2959">
      <formula>IF($B117="Independent",1,0)</formula>
    </cfRule>
    <cfRule type="expression" dxfId="1338" priority="2960">
      <formula>IF($B117="Family",1,0)</formula>
    </cfRule>
    <cfRule type="expression" dxfId="1337" priority="2961">
      <formula>IF($B117="Alba",1,0)</formula>
    </cfRule>
    <cfRule type="expression" dxfId="1336" priority="2962">
      <formula>IF($B117="Lib Dem",1,0)</formula>
    </cfRule>
    <cfRule type="expression" dxfId="1335" priority="2963">
      <formula>IF($B117="Conservative",1,0)</formula>
    </cfRule>
    <cfRule type="expression" dxfId="1334" priority="2964">
      <formula>IF($B117="Green",1,0)</formula>
    </cfRule>
    <cfRule type="expression" dxfId="1333" priority="2965">
      <formula>IF($B117="SNP",1,0)</formula>
    </cfRule>
    <cfRule type="expression" dxfId="1332" priority="2966">
      <formula>IF($B117="Labour",1,0)</formula>
    </cfRule>
  </conditionalFormatting>
  <conditionalFormatting sqref="B117:C117">
    <cfRule type="expression" dxfId="1331" priority="2951">
      <formula>IF($B117="Independent",1,0)</formula>
    </cfRule>
    <cfRule type="expression" dxfId="1330" priority="2952">
      <formula>IF($B117="Family",1,0)</formula>
    </cfRule>
    <cfRule type="expression" dxfId="1329" priority="2953">
      <formula>IF($B117="Alba",1,0)</formula>
    </cfRule>
    <cfRule type="expression" dxfId="1328" priority="2954">
      <formula>IF($B117="Lib Dem",1,0)</formula>
    </cfRule>
    <cfRule type="expression" dxfId="1327" priority="2955">
      <formula>IF($B117="Conservative",1,0)</formula>
    </cfRule>
    <cfRule type="expression" dxfId="1326" priority="2956">
      <formula>IF($B117="Green",1,0)</formula>
    </cfRule>
    <cfRule type="expression" dxfId="1325" priority="2957">
      <formula>IF($B117="SNP",1,0)</formula>
    </cfRule>
    <cfRule type="expression" dxfId="1324" priority="2958">
      <formula>IF($B117="Labour",1,0)</formula>
    </cfRule>
  </conditionalFormatting>
  <conditionalFormatting sqref="D118:R118">
    <cfRule type="expression" dxfId="1323" priority="2943">
      <formula>IF($B118="Independent",1,0)</formula>
    </cfRule>
    <cfRule type="expression" dxfId="1322" priority="2944">
      <formula>IF($B118="Family",1,0)</formula>
    </cfRule>
    <cfRule type="expression" dxfId="1321" priority="2945">
      <formula>IF($B118="Alba",1,0)</formula>
    </cfRule>
    <cfRule type="expression" dxfId="1320" priority="2946">
      <formula>IF($B118="Lib Dem",1,0)</formula>
    </cfRule>
    <cfRule type="expression" dxfId="1319" priority="2947">
      <formula>IF($B118="Conservative",1,0)</formula>
    </cfRule>
    <cfRule type="expression" dxfId="1318" priority="2948">
      <formula>IF($B118="Green",1,0)</formula>
    </cfRule>
    <cfRule type="expression" dxfId="1317" priority="2949">
      <formula>IF($B118="SNP",1,0)</formula>
    </cfRule>
    <cfRule type="expression" dxfId="1316" priority="2950">
      <formula>IF($B118="Labour",1,0)</formula>
    </cfRule>
  </conditionalFormatting>
  <conditionalFormatting sqref="B118:C118">
    <cfRule type="expression" dxfId="1315" priority="2935">
      <formula>IF($B118="Independent",1,0)</formula>
    </cfRule>
    <cfRule type="expression" dxfId="1314" priority="2936">
      <formula>IF($B118="Family",1,0)</formula>
    </cfRule>
    <cfRule type="expression" dxfId="1313" priority="2937">
      <formula>IF($B118="Alba",1,0)</formula>
    </cfRule>
    <cfRule type="expression" dxfId="1312" priority="2938">
      <formula>IF($B118="Lib Dem",1,0)</formula>
    </cfRule>
    <cfRule type="expression" dxfId="1311" priority="2939">
      <formula>IF($B118="Conservative",1,0)</formula>
    </cfRule>
    <cfRule type="expression" dxfId="1310" priority="2940">
      <formula>IF($B118="Green",1,0)</formula>
    </cfRule>
    <cfRule type="expression" dxfId="1309" priority="2941">
      <formula>IF($B118="SNP",1,0)</formula>
    </cfRule>
    <cfRule type="expression" dxfId="1308" priority="2942">
      <formula>IF($B118="Labour",1,0)</formula>
    </cfRule>
  </conditionalFormatting>
  <conditionalFormatting sqref="D119:R119">
    <cfRule type="expression" dxfId="1307" priority="2927">
      <formula>IF($B119="Independent",1,0)</formula>
    </cfRule>
    <cfRule type="expression" dxfId="1306" priority="2928">
      <formula>IF($B119="Family",1,0)</formula>
    </cfRule>
    <cfRule type="expression" dxfId="1305" priority="2929">
      <formula>IF($B119="Alba",1,0)</formula>
    </cfRule>
    <cfRule type="expression" dxfId="1304" priority="2930">
      <formula>IF($B119="Lib Dem",1,0)</formula>
    </cfRule>
    <cfRule type="expression" dxfId="1303" priority="2931">
      <formula>IF($B119="Conservative",1,0)</formula>
    </cfRule>
    <cfRule type="expression" dxfId="1302" priority="2932">
      <formula>IF($B119="Green",1,0)</formula>
    </cfRule>
    <cfRule type="expression" dxfId="1301" priority="2933">
      <formula>IF($B119="SNP",1,0)</formula>
    </cfRule>
    <cfRule type="expression" dxfId="1300" priority="2934">
      <formula>IF($B119="Labour",1,0)</formula>
    </cfRule>
  </conditionalFormatting>
  <conditionalFormatting sqref="B119:C119">
    <cfRule type="expression" dxfId="1299" priority="2919">
      <formula>IF($B119="Independent",1,0)</formula>
    </cfRule>
    <cfRule type="expression" dxfId="1298" priority="2920">
      <formula>IF($B119="Family",1,0)</formula>
    </cfRule>
    <cfRule type="expression" dxfId="1297" priority="2921">
      <formula>IF($B119="Alba",1,0)</formula>
    </cfRule>
    <cfRule type="expression" dxfId="1296" priority="2922">
      <formula>IF($B119="Lib Dem",1,0)</formula>
    </cfRule>
    <cfRule type="expression" dxfId="1295" priority="2923">
      <formula>IF($B119="Conservative",1,0)</formula>
    </cfRule>
    <cfRule type="expression" dxfId="1294" priority="2924">
      <formula>IF($B119="Green",1,0)</formula>
    </cfRule>
    <cfRule type="expression" dxfId="1293" priority="2925">
      <formula>IF($B119="SNP",1,0)</formula>
    </cfRule>
    <cfRule type="expression" dxfId="1292" priority="2926">
      <formula>IF($B119="Labour",1,0)</formula>
    </cfRule>
  </conditionalFormatting>
  <conditionalFormatting sqref="D120:R120">
    <cfRule type="expression" dxfId="1291" priority="2911">
      <formula>IF($B120="Independent",1,0)</formula>
    </cfRule>
    <cfRule type="expression" dxfId="1290" priority="2912">
      <formula>IF($B120="Family",1,0)</formula>
    </cfRule>
    <cfRule type="expression" dxfId="1289" priority="2913">
      <formula>IF($B120="Alba",1,0)</formula>
    </cfRule>
    <cfRule type="expression" dxfId="1288" priority="2914">
      <formula>IF($B120="Lib Dem",1,0)</formula>
    </cfRule>
    <cfRule type="expression" dxfId="1287" priority="2915">
      <formula>IF($B120="Conservative",1,0)</formula>
    </cfRule>
    <cfRule type="expression" dxfId="1286" priority="2916">
      <formula>IF($B120="Green",1,0)</formula>
    </cfRule>
    <cfRule type="expression" dxfId="1285" priority="2917">
      <formula>IF($B120="SNP",1,0)</formula>
    </cfRule>
    <cfRule type="expression" dxfId="1284" priority="2918">
      <formula>IF($B120="Labour",1,0)</formula>
    </cfRule>
  </conditionalFormatting>
  <conditionalFormatting sqref="B120:C120">
    <cfRule type="expression" dxfId="1283" priority="2903">
      <formula>IF($B120="Independent",1,0)</formula>
    </cfRule>
    <cfRule type="expression" dxfId="1282" priority="2904">
      <formula>IF($B120="Family",1,0)</formula>
    </cfRule>
    <cfRule type="expression" dxfId="1281" priority="2905">
      <formula>IF($B120="Alba",1,0)</formula>
    </cfRule>
    <cfRule type="expression" dxfId="1280" priority="2906">
      <formula>IF($B120="Lib Dem",1,0)</formula>
    </cfRule>
    <cfRule type="expression" dxfId="1279" priority="2907">
      <formula>IF($B120="Conservative",1,0)</formula>
    </cfRule>
    <cfRule type="expression" dxfId="1278" priority="2908">
      <formula>IF($B120="Green",1,0)</formula>
    </cfRule>
    <cfRule type="expression" dxfId="1277" priority="2909">
      <formula>IF($B120="SNP",1,0)</formula>
    </cfRule>
    <cfRule type="expression" dxfId="1276" priority="2910">
      <formula>IF($B120="Labour",1,0)</formula>
    </cfRule>
  </conditionalFormatting>
  <conditionalFormatting sqref="S129:S133">
    <cfRule type="expression" dxfId="1275" priority="1556">
      <formula>IF($B129="Independent",1,0)</formula>
    </cfRule>
    <cfRule type="expression" dxfId="1274" priority="1557">
      <formula>IF($B129="Family",1,0)</formula>
    </cfRule>
    <cfRule type="expression" dxfId="1273" priority="1558">
      <formula>IF($B129="Alba",1,0)</formula>
    </cfRule>
    <cfRule type="expression" dxfId="1272" priority="1559">
      <formula>IF($B129="Lib Dem",1,0)</formula>
    </cfRule>
    <cfRule type="expression" dxfId="1271" priority="1560">
      <formula>IF($B129="Conservative",1,0)</formula>
    </cfRule>
    <cfRule type="expression" dxfId="1270" priority="1561">
      <formula>IF($B129="Green",1,0)</formula>
    </cfRule>
    <cfRule type="expression" dxfId="1269" priority="1562">
      <formula>IF($B129="SNP",1,0)</formula>
    </cfRule>
    <cfRule type="expression" dxfId="1268" priority="1563">
      <formula>IF($B129="Labour",1,0)</formula>
    </cfRule>
  </conditionalFormatting>
  <conditionalFormatting sqref="D127:R127">
    <cfRule type="expression" dxfId="1267" priority="1548">
      <formula>IF($B127="Independent",1,0)</formula>
    </cfRule>
    <cfRule type="expression" dxfId="1266" priority="1549">
      <formula>IF($B127="Family",1,0)</formula>
    </cfRule>
    <cfRule type="expression" dxfId="1265" priority="1550">
      <formula>IF($B127="Alba",1,0)</formula>
    </cfRule>
    <cfRule type="expression" dxfId="1264" priority="1551">
      <formula>IF($B127="Lib Dem",1,0)</formula>
    </cfRule>
    <cfRule type="expression" dxfId="1263" priority="1552">
      <formula>IF($B127="Conservative",1,0)</formula>
    </cfRule>
    <cfRule type="expression" dxfId="1262" priority="1553">
      <formula>IF($B127="Green",1,0)</formula>
    </cfRule>
    <cfRule type="expression" dxfId="1261" priority="1554">
      <formula>IF($B127="SNP",1,0)</formula>
    </cfRule>
    <cfRule type="expression" dxfId="1260" priority="1555">
      <formula>IF($B127="Labour",1,0)</formula>
    </cfRule>
  </conditionalFormatting>
  <conditionalFormatting sqref="S127">
    <cfRule type="expression" dxfId="1259" priority="1540">
      <formula>IF($B127="Independent",1,0)</formula>
    </cfRule>
    <cfRule type="expression" dxfId="1258" priority="1541">
      <formula>IF($B127="Family",1,0)</formula>
    </cfRule>
    <cfRule type="expression" dxfId="1257" priority="1542">
      <formula>IF($B127="Alba",1,0)</formula>
    </cfRule>
    <cfRule type="expression" dxfId="1256" priority="1543">
      <formula>IF($B127="Lib Dem",1,0)</formula>
    </cfRule>
    <cfRule type="expression" dxfId="1255" priority="1544">
      <formula>IF($B127="Conservative",1,0)</formula>
    </cfRule>
    <cfRule type="expression" dxfId="1254" priority="1545">
      <formula>IF($B127="Green",1,0)</formula>
    </cfRule>
    <cfRule type="expression" dxfId="1253" priority="1546">
      <formula>IF($B127="SNP",1,0)</formula>
    </cfRule>
    <cfRule type="expression" dxfId="1252" priority="1547">
      <formula>IF($B127="Labour",1,0)</formula>
    </cfRule>
  </conditionalFormatting>
  <conditionalFormatting sqref="B127:C127">
    <cfRule type="expression" dxfId="1251" priority="1532">
      <formula>IF($B127="Independent",1,0)</formula>
    </cfRule>
    <cfRule type="expression" dxfId="1250" priority="1533">
      <formula>IF($B127="Family",1,0)</formula>
    </cfRule>
    <cfRule type="expression" dxfId="1249" priority="1534">
      <formula>IF($B127="Alba",1,0)</formula>
    </cfRule>
    <cfRule type="expression" dxfId="1248" priority="1535">
      <formula>IF($B127="Lib Dem",1,0)</formula>
    </cfRule>
    <cfRule type="expression" dxfId="1247" priority="1536">
      <formula>IF($B127="Conservative",1,0)</formula>
    </cfRule>
    <cfRule type="expression" dxfId="1246" priority="1537">
      <formula>IF($B127="Green",1,0)</formula>
    </cfRule>
    <cfRule type="expression" dxfId="1245" priority="1538">
      <formula>IF($B127="SNP",1,0)</formula>
    </cfRule>
    <cfRule type="expression" dxfId="1244" priority="1539">
      <formula>IF($B127="Labour",1,0)</formula>
    </cfRule>
  </conditionalFormatting>
  <conditionalFormatting sqref="D128:R128">
    <cfRule type="expression" dxfId="1243" priority="1524">
      <formula>IF($B128="Independent",1,0)</formula>
    </cfRule>
    <cfRule type="expression" dxfId="1242" priority="1525">
      <formula>IF($B128="Family",1,0)</formula>
    </cfRule>
    <cfRule type="expression" dxfId="1241" priority="1526">
      <formula>IF($B128="Alba",1,0)</formula>
    </cfRule>
    <cfRule type="expression" dxfId="1240" priority="1527">
      <formula>IF($B128="Lib Dem",1,0)</formula>
    </cfRule>
    <cfRule type="expression" dxfId="1239" priority="1528">
      <formula>IF($B128="Conservative",1,0)</formula>
    </cfRule>
    <cfRule type="expression" dxfId="1238" priority="1529">
      <formula>IF($B128="Green",1,0)</formula>
    </cfRule>
    <cfRule type="expression" dxfId="1237" priority="1530">
      <formula>IF($B128="SNP",1,0)</formula>
    </cfRule>
    <cfRule type="expression" dxfId="1236" priority="1531">
      <formula>IF($B128="Labour",1,0)</formula>
    </cfRule>
  </conditionalFormatting>
  <conditionalFormatting sqref="S128">
    <cfRule type="expression" dxfId="1235" priority="1516">
      <formula>IF($B128="Independent",1,0)</formula>
    </cfRule>
    <cfRule type="expression" dxfId="1234" priority="1517">
      <formula>IF($B128="Family",1,0)</formula>
    </cfRule>
    <cfRule type="expression" dxfId="1233" priority="1518">
      <formula>IF($B128="Alba",1,0)</formula>
    </cfRule>
    <cfRule type="expression" dxfId="1232" priority="1519">
      <formula>IF($B128="Lib Dem",1,0)</formula>
    </cfRule>
    <cfRule type="expression" dxfId="1231" priority="1520">
      <formula>IF($B128="Conservative",1,0)</formula>
    </cfRule>
    <cfRule type="expression" dxfId="1230" priority="1521">
      <formula>IF($B128="Green",1,0)</formula>
    </cfRule>
    <cfRule type="expression" dxfId="1229" priority="1522">
      <formula>IF($B128="SNP",1,0)</formula>
    </cfRule>
    <cfRule type="expression" dxfId="1228" priority="1523">
      <formula>IF($B128="Labour",1,0)</formula>
    </cfRule>
  </conditionalFormatting>
  <conditionalFormatting sqref="B128:C128">
    <cfRule type="expression" dxfId="1227" priority="1508">
      <formula>IF($B128="Independent",1,0)</formula>
    </cfRule>
    <cfRule type="expression" dxfId="1226" priority="1509">
      <formula>IF($B128="Family",1,0)</formula>
    </cfRule>
    <cfRule type="expression" dxfId="1225" priority="1510">
      <formula>IF($B128="Alba",1,0)</formula>
    </cfRule>
    <cfRule type="expression" dxfId="1224" priority="1511">
      <formula>IF($B128="Lib Dem",1,0)</formula>
    </cfRule>
    <cfRule type="expression" dxfId="1223" priority="1512">
      <formula>IF($B128="Conservative",1,0)</formula>
    </cfRule>
    <cfRule type="expression" dxfId="1222" priority="1513">
      <formula>IF($B128="Green",1,0)</formula>
    </cfRule>
    <cfRule type="expression" dxfId="1221" priority="1514">
      <formula>IF($B128="SNP",1,0)</formula>
    </cfRule>
    <cfRule type="expression" dxfId="1220" priority="1515">
      <formula>IF($B128="Labour",1,0)</formula>
    </cfRule>
  </conditionalFormatting>
  <conditionalFormatting sqref="D129:R129">
    <cfRule type="expression" dxfId="1219" priority="1500">
      <formula>IF($B129="Independent",1,0)</formula>
    </cfRule>
    <cfRule type="expression" dxfId="1218" priority="1501">
      <formula>IF($B129="Family",1,0)</formula>
    </cfRule>
    <cfRule type="expression" dxfId="1217" priority="1502">
      <formula>IF($B129="Alba",1,0)</formula>
    </cfRule>
    <cfRule type="expression" dxfId="1216" priority="1503">
      <formula>IF($B129="Lib Dem",1,0)</formula>
    </cfRule>
    <cfRule type="expression" dxfId="1215" priority="1504">
      <formula>IF($B129="Conservative",1,0)</formula>
    </cfRule>
    <cfRule type="expression" dxfId="1214" priority="1505">
      <formula>IF($B129="Green",1,0)</formula>
    </cfRule>
    <cfRule type="expression" dxfId="1213" priority="1506">
      <formula>IF($B129="SNP",1,0)</formula>
    </cfRule>
    <cfRule type="expression" dxfId="1212" priority="1507">
      <formula>IF($B129="Labour",1,0)</formula>
    </cfRule>
  </conditionalFormatting>
  <conditionalFormatting sqref="B129:C129">
    <cfRule type="expression" dxfId="1211" priority="1492">
      <formula>IF($B129="Independent",1,0)</formula>
    </cfRule>
    <cfRule type="expression" dxfId="1210" priority="1493">
      <formula>IF($B129="Family",1,0)</formula>
    </cfRule>
    <cfRule type="expression" dxfId="1209" priority="1494">
      <formula>IF($B129="Alba",1,0)</formula>
    </cfRule>
    <cfRule type="expression" dxfId="1208" priority="1495">
      <formula>IF($B129="Lib Dem",1,0)</formula>
    </cfRule>
    <cfRule type="expression" dxfId="1207" priority="1496">
      <formula>IF($B129="Conservative",1,0)</formula>
    </cfRule>
    <cfRule type="expression" dxfId="1206" priority="1497">
      <formula>IF($B129="Green",1,0)</formula>
    </cfRule>
    <cfRule type="expression" dxfId="1205" priority="1498">
      <formula>IF($B129="SNP",1,0)</formula>
    </cfRule>
    <cfRule type="expression" dxfId="1204" priority="1499">
      <formula>IF($B129="Labour",1,0)</formula>
    </cfRule>
  </conditionalFormatting>
  <conditionalFormatting sqref="D130:R130">
    <cfRule type="expression" dxfId="1203" priority="1484">
      <formula>IF($B130="Independent",1,0)</formula>
    </cfRule>
    <cfRule type="expression" dxfId="1202" priority="1485">
      <formula>IF($B130="Family",1,0)</formula>
    </cfRule>
    <cfRule type="expression" dxfId="1201" priority="1486">
      <formula>IF($B130="Alba",1,0)</formula>
    </cfRule>
    <cfRule type="expression" dxfId="1200" priority="1487">
      <formula>IF($B130="Lib Dem",1,0)</formula>
    </cfRule>
    <cfRule type="expression" dxfId="1199" priority="1488">
      <formula>IF($B130="Conservative",1,0)</formula>
    </cfRule>
    <cfRule type="expression" dxfId="1198" priority="1489">
      <formula>IF($B130="Green",1,0)</formula>
    </cfRule>
    <cfRule type="expression" dxfId="1197" priority="1490">
      <formula>IF($B130="SNP",1,0)</formula>
    </cfRule>
    <cfRule type="expression" dxfId="1196" priority="1491">
      <formula>IF($B130="Labour",1,0)</formula>
    </cfRule>
  </conditionalFormatting>
  <conditionalFormatting sqref="B130:C130">
    <cfRule type="expression" dxfId="1195" priority="1476">
      <formula>IF($B130="Independent",1,0)</formula>
    </cfRule>
    <cfRule type="expression" dxfId="1194" priority="1477">
      <formula>IF($B130="Family",1,0)</formula>
    </cfRule>
    <cfRule type="expression" dxfId="1193" priority="1478">
      <formula>IF($B130="Alba",1,0)</formula>
    </cfRule>
    <cfRule type="expression" dxfId="1192" priority="1479">
      <formula>IF($B130="Lib Dem",1,0)</formula>
    </cfRule>
    <cfRule type="expression" dxfId="1191" priority="1480">
      <formula>IF($B130="Conservative",1,0)</formula>
    </cfRule>
    <cfRule type="expression" dxfId="1190" priority="1481">
      <formula>IF($B130="Green",1,0)</formula>
    </cfRule>
    <cfRule type="expression" dxfId="1189" priority="1482">
      <formula>IF($B130="SNP",1,0)</formula>
    </cfRule>
    <cfRule type="expression" dxfId="1188" priority="1483">
      <formula>IF($B130="Labour",1,0)</formula>
    </cfRule>
  </conditionalFormatting>
  <conditionalFormatting sqref="D131:R131">
    <cfRule type="expression" dxfId="1187" priority="1468">
      <formula>IF($B131="Independent",1,0)</formula>
    </cfRule>
    <cfRule type="expression" dxfId="1186" priority="1469">
      <formula>IF($B131="Family",1,0)</formula>
    </cfRule>
    <cfRule type="expression" dxfId="1185" priority="1470">
      <formula>IF($B131="Alba",1,0)</formula>
    </cfRule>
    <cfRule type="expression" dxfId="1184" priority="1471">
      <formula>IF($B131="Lib Dem",1,0)</formula>
    </cfRule>
    <cfRule type="expression" dxfId="1183" priority="1472">
      <formula>IF($B131="Conservative",1,0)</formula>
    </cfRule>
    <cfRule type="expression" dxfId="1182" priority="1473">
      <formula>IF($B131="Green",1,0)</formula>
    </cfRule>
    <cfRule type="expression" dxfId="1181" priority="1474">
      <formula>IF($B131="SNP",1,0)</formula>
    </cfRule>
    <cfRule type="expression" dxfId="1180" priority="1475">
      <formula>IF($B131="Labour",1,0)</formula>
    </cfRule>
  </conditionalFormatting>
  <conditionalFormatting sqref="B131:C131">
    <cfRule type="expression" dxfId="1179" priority="1460">
      <formula>IF($B131="Independent",1,0)</formula>
    </cfRule>
    <cfRule type="expression" dxfId="1178" priority="1461">
      <formula>IF($B131="Family",1,0)</formula>
    </cfRule>
    <cfRule type="expression" dxfId="1177" priority="1462">
      <formula>IF($B131="Alba",1,0)</formula>
    </cfRule>
    <cfRule type="expression" dxfId="1176" priority="1463">
      <formula>IF($B131="Lib Dem",1,0)</formula>
    </cfRule>
    <cfRule type="expression" dxfId="1175" priority="1464">
      <formula>IF($B131="Conservative",1,0)</formula>
    </cfRule>
    <cfRule type="expression" dxfId="1174" priority="1465">
      <formula>IF($B131="Green",1,0)</formula>
    </cfRule>
    <cfRule type="expression" dxfId="1173" priority="1466">
      <formula>IF($B131="SNP",1,0)</formula>
    </cfRule>
    <cfRule type="expression" dxfId="1172" priority="1467">
      <formula>IF($B131="Labour",1,0)</formula>
    </cfRule>
  </conditionalFormatting>
  <conditionalFormatting sqref="D132:R132">
    <cfRule type="expression" dxfId="1171" priority="1452">
      <formula>IF($B132="Independent",1,0)</formula>
    </cfRule>
    <cfRule type="expression" dxfId="1170" priority="1453">
      <formula>IF($B132="Family",1,0)</formula>
    </cfRule>
    <cfRule type="expression" dxfId="1169" priority="1454">
      <formula>IF($B132="Alba",1,0)</formula>
    </cfRule>
    <cfRule type="expression" dxfId="1168" priority="1455">
      <formula>IF($B132="Lib Dem",1,0)</formula>
    </cfRule>
    <cfRule type="expression" dxfId="1167" priority="1456">
      <formula>IF($B132="Conservative",1,0)</formula>
    </cfRule>
    <cfRule type="expression" dxfId="1166" priority="1457">
      <formula>IF($B132="Green",1,0)</formula>
    </cfRule>
    <cfRule type="expression" dxfId="1165" priority="1458">
      <formula>IF($B132="SNP",1,0)</formula>
    </cfRule>
    <cfRule type="expression" dxfId="1164" priority="1459">
      <formula>IF($B132="Labour",1,0)</formula>
    </cfRule>
  </conditionalFormatting>
  <conditionalFormatting sqref="B132:C132">
    <cfRule type="expression" dxfId="1163" priority="1444">
      <formula>IF($B132="Independent",1,0)</formula>
    </cfRule>
    <cfRule type="expression" dxfId="1162" priority="1445">
      <formula>IF($B132="Family",1,0)</formula>
    </cfRule>
    <cfRule type="expression" dxfId="1161" priority="1446">
      <formula>IF($B132="Alba",1,0)</formula>
    </cfRule>
    <cfRule type="expression" dxfId="1160" priority="1447">
      <formula>IF($B132="Lib Dem",1,0)</formula>
    </cfRule>
    <cfRule type="expression" dxfId="1159" priority="1448">
      <formula>IF($B132="Conservative",1,0)</formula>
    </cfRule>
    <cfRule type="expression" dxfId="1158" priority="1449">
      <formula>IF($B132="Green",1,0)</formula>
    </cfRule>
    <cfRule type="expression" dxfId="1157" priority="1450">
      <formula>IF($B132="SNP",1,0)</formula>
    </cfRule>
    <cfRule type="expression" dxfId="1156" priority="1451">
      <formula>IF($B132="Labour",1,0)</formula>
    </cfRule>
  </conditionalFormatting>
  <conditionalFormatting sqref="D133:R133">
    <cfRule type="expression" dxfId="1155" priority="1436">
      <formula>IF($B133="Independent",1,0)</formula>
    </cfRule>
    <cfRule type="expression" dxfId="1154" priority="1437">
      <formula>IF($B133="Family",1,0)</formula>
    </cfRule>
    <cfRule type="expression" dxfId="1153" priority="1438">
      <formula>IF($B133="Alba",1,0)</formula>
    </cfRule>
    <cfRule type="expression" dxfId="1152" priority="1439">
      <formula>IF($B133="Lib Dem",1,0)</formula>
    </cfRule>
    <cfRule type="expression" dxfId="1151" priority="1440">
      <formula>IF($B133="Conservative",1,0)</formula>
    </cfRule>
    <cfRule type="expression" dxfId="1150" priority="1441">
      <formula>IF($B133="Green",1,0)</formula>
    </cfRule>
    <cfRule type="expression" dxfId="1149" priority="1442">
      <formula>IF($B133="SNP",1,0)</formula>
    </cfRule>
    <cfRule type="expression" dxfId="1148" priority="1443">
      <formula>IF($B133="Labour",1,0)</formula>
    </cfRule>
  </conditionalFormatting>
  <conditionalFormatting sqref="B133:C133">
    <cfRule type="expression" dxfId="1147" priority="1428">
      <formula>IF($B133="Independent",1,0)</formula>
    </cfRule>
    <cfRule type="expression" dxfId="1146" priority="1429">
      <formula>IF($B133="Family",1,0)</formula>
    </cfRule>
    <cfRule type="expression" dxfId="1145" priority="1430">
      <formula>IF($B133="Alba",1,0)</formula>
    </cfRule>
    <cfRule type="expression" dxfId="1144" priority="1431">
      <formula>IF($B133="Lib Dem",1,0)</formula>
    </cfRule>
    <cfRule type="expression" dxfId="1143" priority="1432">
      <formula>IF($B133="Conservative",1,0)</formula>
    </cfRule>
    <cfRule type="expression" dxfId="1142" priority="1433">
      <formula>IF($B133="Green",1,0)</formula>
    </cfRule>
    <cfRule type="expression" dxfId="1141" priority="1434">
      <formula>IF($B133="SNP",1,0)</formula>
    </cfRule>
    <cfRule type="expression" dxfId="1140" priority="1435">
      <formula>IF($B133="Labour",1,0)</formula>
    </cfRule>
  </conditionalFormatting>
  <conditionalFormatting sqref="D140:R140">
    <cfRule type="expression" dxfId="1139" priority="105">
      <formula>IF($B140="Independent",1,0)</formula>
    </cfRule>
    <cfRule type="expression" dxfId="1138" priority="106">
      <formula>IF($B140="Family",1,0)</formula>
    </cfRule>
    <cfRule type="expression" dxfId="1137" priority="107">
      <formula>IF($B140="Alba",1,0)</formula>
    </cfRule>
    <cfRule type="expression" dxfId="1136" priority="108">
      <formula>IF($B140="Lib Dem",1,0)</formula>
    </cfRule>
    <cfRule type="expression" dxfId="1135" priority="109">
      <formula>IF($B140="Conservative",1,0)</formula>
    </cfRule>
    <cfRule type="expression" dxfId="1134" priority="110">
      <formula>IF($B140="Green",1,0)</formula>
    </cfRule>
    <cfRule type="expression" dxfId="1133" priority="111">
      <formula>IF($B140="SNP",1,0)</formula>
    </cfRule>
    <cfRule type="expression" dxfId="1132" priority="112">
      <formula>IF($B140="Labour",1,0)</formula>
    </cfRule>
  </conditionalFormatting>
  <conditionalFormatting sqref="S140">
    <cfRule type="expression" dxfId="1131" priority="97">
      <formula>IF($B140="Independent",1,0)</formula>
    </cfRule>
    <cfRule type="expression" dxfId="1130" priority="98">
      <formula>IF($B140="Family",1,0)</formula>
    </cfRule>
    <cfRule type="expression" dxfId="1129" priority="99">
      <formula>IF($B140="Alba",1,0)</formula>
    </cfRule>
    <cfRule type="expression" dxfId="1128" priority="100">
      <formula>IF($B140="Lib Dem",1,0)</formula>
    </cfRule>
    <cfRule type="expression" dxfId="1127" priority="101">
      <formula>IF($B140="Conservative",1,0)</formula>
    </cfRule>
    <cfRule type="expression" dxfId="1126" priority="102">
      <formula>IF($B140="Green",1,0)</formula>
    </cfRule>
    <cfRule type="expression" dxfId="1125" priority="103">
      <formula>IF($B140="SNP",1,0)</formula>
    </cfRule>
    <cfRule type="expression" dxfId="1124" priority="104">
      <formula>IF($B140="Labour",1,0)</formula>
    </cfRule>
  </conditionalFormatting>
  <conditionalFormatting sqref="B140:C140">
    <cfRule type="expression" dxfId="1123" priority="89">
      <formula>IF($B140="Independent",1,0)</formula>
    </cfRule>
    <cfRule type="expression" dxfId="1122" priority="90">
      <formula>IF($B140="Family",1,0)</formula>
    </cfRule>
    <cfRule type="expression" dxfId="1121" priority="91">
      <formula>IF($B140="Alba",1,0)</formula>
    </cfRule>
    <cfRule type="expression" dxfId="1120" priority="92">
      <formula>IF($B140="Lib Dem",1,0)</formula>
    </cfRule>
    <cfRule type="expression" dxfId="1119" priority="93">
      <formula>IF($B140="Conservative",1,0)</formula>
    </cfRule>
    <cfRule type="expression" dxfId="1118" priority="94">
      <formula>IF($B140="Green",1,0)</formula>
    </cfRule>
    <cfRule type="expression" dxfId="1117" priority="95">
      <formula>IF($B140="SNP",1,0)</formula>
    </cfRule>
    <cfRule type="expression" dxfId="1116" priority="96">
      <formula>IF($B140="Labour",1,0)</formula>
    </cfRule>
  </conditionalFormatting>
  <conditionalFormatting sqref="D141:R141">
    <cfRule type="expression" dxfId="1115" priority="81">
      <formula>IF($B141="Independent",1,0)</formula>
    </cfRule>
    <cfRule type="expression" dxfId="1114" priority="82">
      <formula>IF($B141="Family",1,0)</formula>
    </cfRule>
    <cfRule type="expression" dxfId="1113" priority="83">
      <formula>IF($B141="Alba",1,0)</formula>
    </cfRule>
    <cfRule type="expression" dxfId="1112" priority="84">
      <formula>IF($B141="Lib Dem",1,0)</formula>
    </cfRule>
    <cfRule type="expression" dxfId="1111" priority="85">
      <formula>IF($B141="Conservative",1,0)</formula>
    </cfRule>
    <cfRule type="expression" dxfId="1110" priority="86">
      <formula>IF($B141="Green",1,0)</formula>
    </cfRule>
    <cfRule type="expression" dxfId="1109" priority="87">
      <formula>IF($B141="SNP",1,0)</formula>
    </cfRule>
    <cfRule type="expression" dxfId="1108" priority="88">
      <formula>IF($B141="Labour",1,0)</formula>
    </cfRule>
  </conditionalFormatting>
  <conditionalFormatting sqref="S141">
    <cfRule type="expression" dxfId="1107" priority="73">
      <formula>IF($B141="Independent",1,0)</formula>
    </cfRule>
    <cfRule type="expression" dxfId="1106" priority="74">
      <formula>IF($B141="Family",1,0)</formula>
    </cfRule>
    <cfRule type="expression" dxfId="1105" priority="75">
      <formula>IF($B141="Alba",1,0)</formula>
    </cfRule>
    <cfRule type="expression" dxfId="1104" priority="76">
      <formula>IF($B141="Lib Dem",1,0)</formula>
    </cfRule>
    <cfRule type="expression" dxfId="1103" priority="77">
      <formula>IF($B141="Conservative",1,0)</formula>
    </cfRule>
    <cfRule type="expression" dxfId="1102" priority="78">
      <formula>IF($B141="Green",1,0)</formula>
    </cfRule>
    <cfRule type="expression" dxfId="1101" priority="79">
      <formula>IF($B141="SNP",1,0)</formula>
    </cfRule>
    <cfRule type="expression" dxfId="1100" priority="80">
      <formula>IF($B141="Labour",1,0)</formula>
    </cfRule>
  </conditionalFormatting>
  <conditionalFormatting sqref="B141:C141">
    <cfRule type="expression" dxfId="1099" priority="65">
      <formula>IF($B141="Independent",1,0)</formula>
    </cfRule>
    <cfRule type="expression" dxfId="1098" priority="66">
      <formula>IF($B141="Family",1,0)</formula>
    </cfRule>
    <cfRule type="expression" dxfId="1097" priority="67">
      <formula>IF($B141="Alba",1,0)</formula>
    </cfRule>
    <cfRule type="expression" dxfId="1096" priority="68">
      <formula>IF($B141="Lib Dem",1,0)</formula>
    </cfRule>
    <cfRule type="expression" dxfId="1095" priority="69">
      <formula>IF($B141="Conservative",1,0)</formula>
    </cfRule>
    <cfRule type="expression" dxfId="1094" priority="70">
      <formula>IF($B141="Green",1,0)</formula>
    </cfRule>
    <cfRule type="expression" dxfId="1093" priority="71">
      <formula>IF($B141="SNP",1,0)</formula>
    </cfRule>
    <cfRule type="expression" dxfId="1092" priority="72">
      <formula>IF($B141="Labour",1,0)</formula>
    </cfRule>
  </conditionalFormatting>
  <conditionalFormatting sqref="D142:R142">
    <cfRule type="expression" dxfId="1091" priority="57">
      <formula>IF($B142="Independent",1,0)</formula>
    </cfRule>
    <cfRule type="expression" dxfId="1090" priority="58">
      <formula>IF($B142="Family",1,0)</formula>
    </cfRule>
    <cfRule type="expression" dxfId="1089" priority="59">
      <formula>IF($B142="Alba",1,0)</formula>
    </cfRule>
    <cfRule type="expression" dxfId="1088" priority="60">
      <formula>IF($B142="Lib Dem",1,0)</formula>
    </cfRule>
    <cfRule type="expression" dxfId="1087" priority="61">
      <formula>IF($B142="Conservative",1,0)</formula>
    </cfRule>
    <cfRule type="expression" dxfId="1086" priority="62">
      <formula>IF($B142="Green",1,0)</formula>
    </cfRule>
    <cfRule type="expression" dxfId="1085" priority="63">
      <formula>IF($B142="SNP",1,0)</formula>
    </cfRule>
    <cfRule type="expression" dxfId="1084" priority="64">
      <formula>IF($B142="Labour",1,0)</formula>
    </cfRule>
  </conditionalFormatting>
  <conditionalFormatting sqref="B142:C142">
    <cfRule type="expression" dxfId="1083" priority="49">
      <formula>IF($B142="Independent",1,0)</formula>
    </cfRule>
    <cfRule type="expression" dxfId="1082" priority="50">
      <formula>IF($B142="Family",1,0)</formula>
    </cfRule>
    <cfRule type="expression" dxfId="1081" priority="51">
      <formula>IF($B142="Alba",1,0)</formula>
    </cfRule>
    <cfRule type="expression" dxfId="1080" priority="52">
      <formula>IF($B142="Lib Dem",1,0)</formula>
    </cfRule>
    <cfRule type="expression" dxfId="1079" priority="53">
      <formula>IF($B142="Conservative",1,0)</formula>
    </cfRule>
    <cfRule type="expression" dxfId="1078" priority="54">
      <formula>IF($B142="Green",1,0)</formula>
    </cfRule>
    <cfRule type="expression" dxfId="1077" priority="55">
      <formula>IF($B142="SNP",1,0)</formula>
    </cfRule>
    <cfRule type="expression" dxfId="1076" priority="56">
      <formula>IF($B142="Labour",1,0)</formula>
    </cfRule>
  </conditionalFormatting>
  <conditionalFormatting sqref="D143:R143">
    <cfRule type="expression" dxfId="1075" priority="41">
      <formula>IF($B143="Independent",1,0)</formula>
    </cfRule>
    <cfRule type="expression" dxfId="1074" priority="42">
      <formula>IF($B143="Family",1,0)</formula>
    </cfRule>
    <cfRule type="expression" dxfId="1073" priority="43">
      <formula>IF($B143="Alba",1,0)</formula>
    </cfRule>
    <cfRule type="expression" dxfId="1072" priority="44">
      <formula>IF($B143="Lib Dem",1,0)</formula>
    </cfRule>
    <cfRule type="expression" dxfId="1071" priority="45">
      <formula>IF($B143="Conservative",1,0)</formula>
    </cfRule>
    <cfRule type="expression" dxfId="1070" priority="46">
      <formula>IF($B143="Green",1,0)</formula>
    </cfRule>
    <cfRule type="expression" dxfId="1069" priority="47">
      <formula>IF($B143="SNP",1,0)</formula>
    </cfRule>
    <cfRule type="expression" dxfId="1068" priority="48">
      <formula>IF($B143="Labour",1,0)</formula>
    </cfRule>
  </conditionalFormatting>
  <conditionalFormatting sqref="B143:C143">
    <cfRule type="expression" dxfId="1067" priority="33">
      <formula>IF($B143="Independent",1,0)</formula>
    </cfRule>
    <cfRule type="expression" dxfId="1066" priority="34">
      <formula>IF($B143="Family",1,0)</formula>
    </cfRule>
    <cfRule type="expression" dxfId="1065" priority="35">
      <formula>IF($B143="Alba",1,0)</formula>
    </cfRule>
    <cfRule type="expression" dxfId="1064" priority="36">
      <formula>IF($B143="Lib Dem",1,0)</formula>
    </cfRule>
    <cfRule type="expression" dxfId="1063" priority="37">
      <formula>IF($B143="Conservative",1,0)</formula>
    </cfRule>
    <cfRule type="expression" dxfId="1062" priority="38">
      <formula>IF($B143="Green",1,0)</formula>
    </cfRule>
    <cfRule type="expression" dxfId="1061" priority="39">
      <formula>IF($B143="SNP",1,0)</formula>
    </cfRule>
    <cfRule type="expression" dxfId="1060" priority="40">
      <formula>IF($B143="Labour",1,0)</formula>
    </cfRule>
  </conditionalFormatting>
  <conditionalFormatting sqref="D144:R144">
    <cfRule type="expression" dxfId="1059" priority="25">
      <formula>IF($B144="Independent",1,0)</formula>
    </cfRule>
    <cfRule type="expression" dxfId="1058" priority="26">
      <formula>IF($B144="Family",1,0)</formula>
    </cfRule>
    <cfRule type="expression" dxfId="1057" priority="27">
      <formula>IF($B144="Alba",1,0)</formula>
    </cfRule>
    <cfRule type="expression" dxfId="1056" priority="28">
      <formula>IF($B144="Lib Dem",1,0)</formula>
    </cfRule>
    <cfRule type="expression" dxfId="1055" priority="29">
      <formula>IF($B144="Conservative",1,0)</formula>
    </cfRule>
    <cfRule type="expression" dxfId="1054" priority="30">
      <formula>IF($B144="Green",1,0)</formula>
    </cfRule>
    <cfRule type="expression" dxfId="1053" priority="31">
      <formula>IF($B144="SNP",1,0)</formula>
    </cfRule>
    <cfRule type="expression" dxfId="1052" priority="32">
      <formula>IF($B144="Labour",1,0)</formula>
    </cfRule>
  </conditionalFormatting>
  <conditionalFormatting sqref="B144:C144">
    <cfRule type="expression" dxfId="1051" priority="17">
      <formula>IF($B144="Independent",1,0)</formula>
    </cfRule>
    <cfRule type="expression" dxfId="1050" priority="18">
      <formula>IF($B144="Family",1,0)</formula>
    </cfRule>
    <cfRule type="expression" dxfId="1049" priority="19">
      <formula>IF($B144="Alba",1,0)</formula>
    </cfRule>
    <cfRule type="expression" dxfId="1048" priority="20">
      <formula>IF($B144="Lib Dem",1,0)</formula>
    </cfRule>
    <cfRule type="expression" dxfId="1047" priority="21">
      <formula>IF($B144="Conservative",1,0)</formula>
    </cfRule>
    <cfRule type="expression" dxfId="1046" priority="22">
      <formula>IF($B144="Green",1,0)</formula>
    </cfRule>
    <cfRule type="expression" dxfId="1045" priority="23">
      <formula>IF($B144="SNP",1,0)</formula>
    </cfRule>
    <cfRule type="expression" dxfId="1044" priority="24">
      <formula>IF($B144="Labour",1,0)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9C6E-53B6-452A-8625-AAB380C9EC28}">
  <dimension ref="B1:AD120"/>
  <sheetViews>
    <sheetView zoomScale="80" zoomScaleNormal="80" workbookViewId="0">
      <selection activeCell="J110" sqref="J110"/>
    </sheetView>
  </sheetViews>
  <sheetFormatPr defaultRowHeight="13.8" x14ac:dyDescent="0.25"/>
  <sheetData>
    <row r="1" spans="2:30" ht="14.4" thickBot="1" x14ac:dyDescent="0.3"/>
    <row r="2" spans="2:30" ht="18" thickBot="1" x14ac:dyDescent="0.35">
      <c r="B2" s="86" t="s">
        <v>57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2:30" ht="18" thickBot="1" x14ac:dyDescent="0.35">
      <c r="B3" s="91" t="s">
        <v>33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94" t="s">
        <v>34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/>
    </row>
    <row r="4" spans="2:30" ht="15.6" x14ac:dyDescent="0.3">
      <c r="B4" s="1"/>
      <c r="C4" s="2" t="str">
        <f>B5</f>
        <v>Independent</v>
      </c>
      <c r="D4" s="2" t="str">
        <f>B6</f>
        <v>SNP</v>
      </c>
      <c r="E4" s="2" t="str">
        <f>B7</f>
        <v>Conservative</v>
      </c>
      <c r="F4" s="2" t="str">
        <f>B8</f>
        <v>Lib Dem</v>
      </c>
      <c r="G4" s="2"/>
      <c r="H4" s="2"/>
      <c r="I4" s="2"/>
      <c r="J4" s="2"/>
      <c r="K4" s="2"/>
      <c r="L4" s="2"/>
      <c r="M4" s="2"/>
      <c r="N4" s="2"/>
      <c r="O4" s="4" t="s">
        <v>32</v>
      </c>
      <c r="P4" s="59" t="s">
        <v>39</v>
      </c>
      <c r="Q4" s="60"/>
      <c r="R4" s="2" t="str">
        <f t="shared" ref="R4:AC4" si="0">C4</f>
        <v>Independent</v>
      </c>
      <c r="S4" s="2" t="str">
        <f t="shared" si="0"/>
        <v>SNP</v>
      </c>
      <c r="T4" s="2" t="str">
        <f t="shared" si="0"/>
        <v>Conservative</v>
      </c>
      <c r="U4" s="2" t="str">
        <f t="shared" si="0"/>
        <v>Lib Dem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3" t="s">
        <v>32</v>
      </c>
    </row>
    <row r="5" spans="2:30" ht="15.6" x14ac:dyDescent="0.3">
      <c r="B5" s="5" t="s">
        <v>20</v>
      </c>
      <c r="C5" s="6"/>
      <c r="D5" s="7">
        <v>277</v>
      </c>
      <c r="E5" s="7">
        <v>225</v>
      </c>
      <c r="F5" s="7">
        <v>190</v>
      </c>
      <c r="G5" s="7"/>
      <c r="H5" s="7"/>
      <c r="I5" s="7"/>
      <c r="J5" s="7"/>
      <c r="K5" s="7"/>
      <c r="L5" s="7"/>
      <c r="M5" s="7"/>
      <c r="N5" s="7"/>
      <c r="O5" s="27">
        <v>156</v>
      </c>
      <c r="P5" s="61">
        <f>SUM(C5:O5)</f>
        <v>848</v>
      </c>
      <c r="Q5" s="62" t="str">
        <f>B5</f>
        <v>Independent</v>
      </c>
      <c r="R5" s="8"/>
      <c r="S5" s="9">
        <f t="shared" ref="S5:S8" si="1">D5/SUM($C5:$O5)</f>
        <v>0.32665094339622641</v>
      </c>
      <c r="T5" s="9">
        <f t="shared" ref="T5:T8" si="2">E5/SUM($C5:$O5)</f>
        <v>0.26533018867924529</v>
      </c>
      <c r="U5" s="9">
        <f t="shared" ref="U5:AD8" si="3">F5/SUM($C5:$O5)</f>
        <v>0.22405660377358491</v>
      </c>
      <c r="V5" s="9">
        <f t="shared" si="3"/>
        <v>0</v>
      </c>
      <c r="W5" s="9">
        <f t="shared" si="3"/>
        <v>0</v>
      </c>
      <c r="X5" s="9">
        <f t="shared" si="3"/>
        <v>0</v>
      </c>
      <c r="Y5" s="9">
        <f t="shared" si="3"/>
        <v>0</v>
      </c>
      <c r="Z5" s="9">
        <f t="shared" si="3"/>
        <v>0</v>
      </c>
      <c r="AA5" s="9">
        <f t="shared" si="3"/>
        <v>0</v>
      </c>
      <c r="AB5" s="9">
        <f t="shared" si="3"/>
        <v>0</v>
      </c>
      <c r="AC5" s="9">
        <f t="shared" si="3"/>
        <v>0</v>
      </c>
      <c r="AD5" s="15">
        <f t="shared" si="3"/>
        <v>0.18396226415094338</v>
      </c>
    </row>
    <row r="6" spans="2:30" ht="15.6" x14ac:dyDescent="0.3">
      <c r="B6" s="5" t="s">
        <v>17</v>
      </c>
      <c r="C6" s="7">
        <v>325</v>
      </c>
      <c r="D6" s="6"/>
      <c r="E6" s="7">
        <v>35</v>
      </c>
      <c r="F6" s="7">
        <v>207</v>
      </c>
      <c r="G6" s="7"/>
      <c r="H6" s="7"/>
      <c r="I6" s="7"/>
      <c r="J6" s="7"/>
      <c r="K6" s="7"/>
      <c r="L6" s="7"/>
      <c r="M6" s="7"/>
      <c r="N6" s="7"/>
      <c r="O6" s="27">
        <v>206</v>
      </c>
      <c r="P6" s="61">
        <f t="shared" ref="P6:P8" si="4">SUM(C6:O6)</f>
        <v>773</v>
      </c>
      <c r="Q6" s="62" t="str">
        <f t="shared" ref="Q6:Q8" si="5">B6</f>
        <v>SNP</v>
      </c>
      <c r="R6" s="9">
        <f t="shared" ref="R6:R8" si="6">C6/SUM($C6:$O6)</f>
        <v>0.4204398447606727</v>
      </c>
      <c r="S6" s="8"/>
      <c r="T6" s="9">
        <f t="shared" si="2"/>
        <v>4.5278137128072445E-2</v>
      </c>
      <c r="U6" s="9">
        <f t="shared" si="3"/>
        <v>0.26778783958602848</v>
      </c>
      <c r="V6" s="9">
        <f t="shared" si="3"/>
        <v>0</v>
      </c>
      <c r="W6" s="9">
        <f t="shared" si="3"/>
        <v>0</v>
      </c>
      <c r="X6" s="9">
        <f t="shared" si="3"/>
        <v>0</v>
      </c>
      <c r="Y6" s="9">
        <f t="shared" si="3"/>
        <v>0</v>
      </c>
      <c r="Z6" s="9">
        <f t="shared" si="3"/>
        <v>0</v>
      </c>
      <c r="AA6" s="9">
        <f t="shared" si="3"/>
        <v>0</v>
      </c>
      <c r="AB6" s="9">
        <f t="shared" si="3"/>
        <v>0</v>
      </c>
      <c r="AC6" s="9">
        <f t="shared" si="3"/>
        <v>0</v>
      </c>
      <c r="AD6" s="15">
        <f t="shared" si="3"/>
        <v>0.26649417852522639</v>
      </c>
    </row>
    <row r="7" spans="2:30" ht="15.6" x14ac:dyDescent="0.3">
      <c r="B7" s="5" t="s">
        <v>19</v>
      </c>
      <c r="C7" s="7">
        <v>287</v>
      </c>
      <c r="D7" s="7">
        <v>31</v>
      </c>
      <c r="E7" s="6"/>
      <c r="F7" s="7">
        <v>96</v>
      </c>
      <c r="G7" s="7"/>
      <c r="H7" s="7"/>
      <c r="I7" s="7"/>
      <c r="J7" s="7"/>
      <c r="K7" s="7"/>
      <c r="L7" s="7"/>
      <c r="M7" s="7"/>
      <c r="N7" s="7"/>
      <c r="O7" s="27">
        <v>117</v>
      </c>
      <c r="P7" s="61">
        <f t="shared" si="4"/>
        <v>531</v>
      </c>
      <c r="Q7" s="62" t="str">
        <f t="shared" si="5"/>
        <v>Conservative</v>
      </c>
      <c r="R7" s="9">
        <f t="shared" si="6"/>
        <v>0.54048964218455742</v>
      </c>
      <c r="S7" s="9">
        <f t="shared" si="1"/>
        <v>5.8380414312617701E-2</v>
      </c>
      <c r="T7" s="8"/>
      <c r="U7" s="9">
        <f t="shared" si="3"/>
        <v>0.1807909604519774</v>
      </c>
      <c r="V7" s="9">
        <f t="shared" si="3"/>
        <v>0</v>
      </c>
      <c r="W7" s="9">
        <f t="shared" si="3"/>
        <v>0</v>
      </c>
      <c r="X7" s="9">
        <f t="shared" si="3"/>
        <v>0</v>
      </c>
      <c r="Y7" s="9">
        <f t="shared" si="3"/>
        <v>0</v>
      </c>
      <c r="Z7" s="9">
        <f t="shared" si="3"/>
        <v>0</v>
      </c>
      <c r="AA7" s="9">
        <f t="shared" si="3"/>
        <v>0</v>
      </c>
      <c r="AB7" s="9">
        <f t="shared" si="3"/>
        <v>0</v>
      </c>
      <c r="AC7" s="9">
        <f t="shared" si="3"/>
        <v>0</v>
      </c>
      <c r="AD7" s="15">
        <f t="shared" si="3"/>
        <v>0.22033898305084745</v>
      </c>
    </row>
    <row r="8" spans="2:30" ht="16.2" thickBot="1" x14ac:dyDescent="0.35">
      <c r="B8" s="10" t="s">
        <v>21</v>
      </c>
      <c r="C8" s="11">
        <v>79</v>
      </c>
      <c r="D8" s="11">
        <v>65</v>
      </c>
      <c r="E8" s="11">
        <v>32</v>
      </c>
      <c r="F8" s="12"/>
      <c r="G8" s="11"/>
      <c r="H8" s="11"/>
      <c r="I8" s="11"/>
      <c r="J8" s="11"/>
      <c r="K8" s="11"/>
      <c r="L8" s="11"/>
      <c r="M8" s="11"/>
      <c r="N8" s="11"/>
      <c r="O8" s="46">
        <v>30</v>
      </c>
      <c r="P8" s="64">
        <f t="shared" si="4"/>
        <v>206</v>
      </c>
      <c r="Q8" s="63" t="str">
        <f t="shared" si="5"/>
        <v>Lib Dem</v>
      </c>
      <c r="R8" s="13">
        <f t="shared" si="6"/>
        <v>0.38349514563106796</v>
      </c>
      <c r="S8" s="13">
        <f t="shared" si="1"/>
        <v>0.3155339805825243</v>
      </c>
      <c r="T8" s="13">
        <f t="shared" si="2"/>
        <v>0.1553398058252427</v>
      </c>
      <c r="U8" s="14"/>
      <c r="V8" s="13">
        <f t="shared" si="3"/>
        <v>0</v>
      </c>
      <c r="W8" s="13">
        <f t="shared" si="3"/>
        <v>0</v>
      </c>
      <c r="X8" s="13">
        <f t="shared" si="3"/>
        <v>0</v>
      </c>
      <c r="Y8" s="13">
        <f t="shared" si="3"/>
        <v>0</v>
      </c>
      <c r="Z8" s="13">
        <f t="shared" si="3"/>
        <v>0</v>
      </c>
      <c r="AA8" s="13">
        <f t="shared" si="3"/>
        <v>0</v>
      </c>
      <c r="AB8" s="13">
        <f t="shared" si="3"/>
        <v>0</v>
      </c>
      <c r="AC8" s="13">
        <f t="shared" si="3"/>
        <v>0</v>
      </c>
      <c r="AD8" s="16">
        <f t="shared" si="3"/>
        <v>0.14563106796116504</v>
      </c>
    </row>
    <row r="9" spans="2:30" ht="14.4" thickBot="1" x14ac:dyDescent="0.3"/>
    <row r="10" spans="2:30" ht="18" thickBot="1" x14ac:dyDescent="0.35">
      <c r="B10" s="86" t="s">
        <v>69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</row>
    <row r="11" spans="2:30" ht="18" thickBot="1" x14ac:dyDescent="0.35">
      <c r="B11" s="91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94" t="s">
        <v>34</v>
      </c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6"/>
    </row>
    <row r="12" spans="2:30" ht="15.6" x14ac:dyDescent="0.3">
      <c r="B12" s="1"/>
      <c r="C12" s="2" t="str">
        <f>B13</f>
        <v>SNP</v>
      </c>
      <c r="D12" s="2" t="str">
        <f>B14</f>
        <v>Independent (JM)</v>
      </c>
      <c r="E12" s="2" t="str">
        <f>B15</f>
        <v>Lib Dem</v>
      </c>
      <c r="F12" s="2" t="str">
        <f>B16</f>
        <v>Independent (AR)</v>
      </c>
      <c r="G12" s="2" t="str">
        <f>B17</f>
        <v>Conservative</v>
      </c>
      <c r="H12" s="2" t="str">
        <f>B18</f>
        <v>Labour</v>
      </c>
      <c r="I12" s="2"/>
      <c r="J12" s="2"/>
      <c r="K12" s="2"/>
      <c r="L12" s="2"/>
      <c r="M12" s="2"/>
      <c r="N12" s="2"/>
      <c r="O12" s="4" t="s">
        <v>32</v>
      </c>
      <c r="P12" s="59" t="s">
        <v>39</v>
      </c>
      <c r="Q12" s="60"/>
      <c r="R12" s="2" t="str">
        <f t="shared" ref="R12:AC12" si="7">C12</f>
        <v>SNP</v>
      </c>
      <c r="S12" s="2" t="str">
        <f t="shared" si="7"/>
        <v>Independent (JM)</v>
      </c>
      <c r="T12" s="2" t="str">
        <f t="shared" si="7"/>
        <v>Lib Dem</v>
      </c>
      <c r="U12" s="2" t="str">
        <f t="shared" si="7"/>
        <v>Independent (AR)</v>
      </c>
      <c r="V12" s="2" t="str">
        <f t="shared" si="7"/>
        <v>Conservative</v>
      </c>
      <c r="W12" s="2" t="str">
        <f t="shared" si="7"/>
        <v>Labour</v>
      </c>
      <c r="X12" s="2">
        <f t="shared" si="7"/>
        <v>0</v>
      </c>
      <c r="Y12" s="2">
        <f t="shared" si="7"/>
        <v>0</v>
      </c>
      <c r="Z12" s="2">
        <f t="shared" si="7"/>
        <v>0</v>
      </c>
      <c r="AA12" s="2">
        <f t="shared" si="7"/>
        <v>0</v>
      </c>
      <c r="AB12" s="2">
        <f t="shared" si="7"/>
        <v>0</v>
      </c>
      <c r="AC12" s="2">
        <f t="shared" si="7"/>
        <v>0</v>
      </c>
      <c r="AD12" s="3" t="s">
        <v>32</v>
      </c>
    </row>
    <row r="13" spans="2:30" ht="15.6" x14ac:dyDescent="0.3">
      <c r="B13" s="5" t="s">
        <v>17</v>
      </c>
      <c r="C13" s="6"/>
      <c r="D13" s="7">
        <v>156</v>
      </c>
      <c r="E13" s="7">
        <v>257</v>
      </c>
      <c r="F13" s="7">
        <v>117</v>
      </c>
      <c r="G13" s="7">
        <v>8</v>
      </c>
      <c r="H13" s="7">
        <v>115</v>
      </c>
      <c r="I13" s="7"/>
      <c r="J13" s="7"/>
      <c r="K13" s="7"/>
      <c r="L13" s="7"/>
      <c r="M13" s="7"/>
      <c r="N13" s="7"/>
      <c r="O13" s="27">
        <v>210</v>
      </c>
      <c r="P13" s="61">
        <f>SUM(C13:O13)</f>
        <v>863</v>
      </c>
      <c r="Q13" s="62" t="str">
        <f>B13</f>
        <v>SNP</v>
      </c>
      <c r="R13" s="8"/>
      <c r="S13" s="9">
        <f t="shared" ref="S13:S18" si="8">D13/SUM($C13:$O13)</f>
        <v>0.18076477404403243</v>
      </c>
      <c r="T13" s="9">
        <f t="shared" ref="T13:T18" si="9">E13/SUM($C13:$O13)</f>
        <v>0.29779837775202783</v>
      </c>
      <c r="U13" s="9">
        <f t="shared" ref="U13:AD18" si="10">F13/SUM($C13:$O13)</f>
        <v>0.13557358053302435</v>
      </c>
      <c r="V13" s="9">
        <f t="shared" si="10"/>
        <v>9.2699884125144842E-3</v>
      </c>
      <c r="W13" s="9">
        <f t="shared" si="10"/>
        <v>0.1332560834298957</v>
      </c>
      <c r="X13" s="9">
        <f t="shared" si="10"/>
        <v>0</v>
      </c>
      <c r="Y13" s="9">
        <f t="shared" si="10"/>
        <v>0</v>
      </c>
      <c r="Z13" s="9">
        <f t="shared" si="10"/>
        <v>0</v>
      </c>
      <c r="AA13" s="9">
        <f t="shared" si="10"/>
        <v>0</v>
      </c>
      <c r="AB13" s="9">
        <f t="shared" si="10"/>
        <v>0</v>
      </c>
      <c r="AC13" s="9">
        <f t="shared" si="10"/>
        <v>0</v>
      </c>
      <c r="AD13" s="15">
        <f t="shared" si="10"/>
        <v>0.24333719582850522</v>
      </c>
    </row>
    <row r="14" spans="2:30" ht="15.6" x14ac:dyDescent="0.3">
      <c r="B14" s="5" t="s">
        <v>70</v>
      </c>
      <c r="C14" s="7">
        <v>81</v>
      </c>
      <c r="D14" s="6"/>
      <c r="E14" s="7">
        <v>112</v>
      </c>
      <c r="F14" s="7">
        <v>104</v>
      </c>
      <c r="G14" s="7">
        <v>76</v>
      </c>
      <c r="H14" s="7">
        <v>59</v>
      </c>
      <c r="I14" s="7"/>
      <c r="J14" s="7"/>
      <c r="K14" s="7"/>
      <c r="L14" s="7"/>
      <c r="M14" s="7"/>
      <c r="N14" s="7"/>
      <c r="O14" s="27">
        <v>248</v>
      </c>
      <c r="P14" s="61">
        <f t="shared" ref="P14:P18" si="11">SUM(C14:O14)</f>
        <v>680</v>
      </c>
      <c r="Q14" s="62" t="str">
        <f t="shared" ref="Q14:Q18" si="12">B14</f>
        <v>Independent (JM)</v>
      </c>
      <c r="R14" s="9">
        <f t="shared" ref="R14:R18" si="13">C14/SUM($C14:$O14)</f>
        <v>0.11911764705882352</v>
      </c>
      <c r="S14" s="8"/>
      <c r="T14" s="9">
        <f t="shared" si="9"/>
        <v>0.16470588235294117</v>
      </c>
      <c r="U14" s="9">
        <f t="shared" si="10"/>
        <v>0.15294117647058825</v>
      </c>
      <c r="V14" s="9">
        <f t="shared" si="10"/>
        <v>0.11176470588235295</v>
      </c>
      <c r="W14" s="9">
        <f t="shared" si="10"/>
        <v>8.6764705882352938E-2</v>
      </c>
      <c r="X14" s="9">
        <f t="shared" si="10"/>
        <v>0</v>
      </c>
      <c r="Y14" s="9">
        <f t="shared" si="10"/>
        <v>0</v>
      </c>
      <c r="Z14" s="9">
        <f t="shared" si="10"/>
        <v>0</v>
      </c>
      <c r="AA14" s="9">
        <f t="shared" si="10"/>
        <v>0</v>
      </c>
      <c r="AB14" s="9">
        <f t="shared" si="10"/>
        <v>0</v>
      </c>
      <c r="AC14" s="9">
        <f t="shared" si="10"/>
        <v>0</v>
      </c>
      <c r="AD14" s="15">
        <f t="shared" si="10"/>
        <v>0.36470588235294116</v>
      </c>
    </row>
    <row r="15" spans="2:30" ht="15.6" x14ac:dyDescent="0.3">
      <c r="B15" s="5" t="s">
        <v>21</v>
      </c>
      <c r="C15" s="7">
        <v>125</v>
      </c>
      <c r="D15" s="7">
        <v>81</v>
      </c>
      <c r="E15" s="6"/>
      <c r="F15" s="7">
        <v>107</v>
      </c>
      <c r="G15" s="7">
        <v>44</v>
      </c>
      <c r="H15" s="7">
        <v>60</v>
      </c>
      <c r="I15" s="7"/>
      <c r="J15" s="7"/>
      <c r="K15" s="7"/>
      <c r="L15" s="7"/>
      <c r="M15" s="7"/>
      <c r="N15" s="7"/>
      <c r="O15" s="27">
        <v>57</v>
      </c>
      <c r="P15" s="61">
        <f t="shared" si="11"/>
        <v>474</v>
      </c>
      <c r="Q15" s="62" t="str">
        <f t="shared" si="12"/>
        <v>Lib Dem</v>
      </c>
      <c r="R15" s="9">
        <f t="shared" si="13"/>
        <v>0.26371308016877637</v>
      </c>
      <c r="S15" s="9">
        <f t="shared" si="8"/>
        <v>0.17088607594936708</v>
      </c>
      <c r="T15" s="8"/>
      <c r="U15" s="9">
        <f t="shared" si="10"/>
        <v>0.22573839662447256</v>
      </c>
      <c r="V15" s="9">
        <f t="shared" si="10"/>
        <v>9.2827004219409287E-2</v>
      </c>
      <c r="W15" s="9">
        <f t="shared" si="10"/>
        <v>0.12658227848101267</v>
      </c>
      <c r="X15" s="9">
        <f t="shared" si="10"/>
        <v>0</v>
      </c>
      <c r="Y15" s="9">
        <f t="shared" si="10"/>
        <v>0</v>
      </c>
      <c r="Z15" s="9">
        <f t="shared" si="10"/>
        <v>0</v>
      </c>
      <c r="AA15" s="9">
        <f t="shared" si="10"/>
        <v>0</v>
      </c>
      <c r="AB15" s="9">
        <f t="shared" si="10"/>
        <v>0</v>
      </c>
      <c r="AC15" s="9">
        <f t="shared" si="10"/>
        <v>0</v>
      </c>
      <c r="AD15" s="15">
        <f t="shared" si="10"/>
        <v>0.12025316455696203</v>
      </c>
    </row>
    <row r="16" spans="2:30" ht="15.6" x14ac:dyDescent="0.3">
      <c r="B16" s="5" t="s">
        <v>71</v>
      </c>
      <c r="C16" s="7">
        <v>69</v>
      </c>
      <c r="D16" s="7">
        <v>93</v>
      </c>
      <c r="E16" s="7">
        <v>144</v>
      </c>
      <c r="F16" s="6"/>
      <c r="G16" s="7">
        <v>68</v>
      </c>
      <c r="H16" s="7">
        <v>26</v>
      </c>
      <c r="I16" s="7"/>
      <c r="J16" s="7"/>
      <c r="K16" s="7"/>
      <c r="L16" s="7"/>
      <c r="M16" s="7"/>
      <c r="N16" s="7"/>
      <c r="O16" s="27">
        <v>74</v>
      </c>
      <c r="P16" s="61">
        <f t="shared" si="11"/>
        <v>474</v>
      </c>
      <c r="Q16" s="62" t="str">
        <f t="shared" si="12"/>
        <v>Independent (AR)</v>
      </c>
      <c r="R16" s="9">
        <f t="shared" si="13"/>
        <v>0.14556962025316456</v>
      </c>
      <c r="S16" s="9">
        <f t="shared" si="8"/>
        <v>0.19620253164556961</v>
      </c>
      <c r="T16" s="9">
        <f t="shared" si="9"/>
        <v>0.30379746835443039</v>
      </c>
      <c r="U16" s="8"/>
      <c r="V16" s="9">
        <f t="shared" si="10"/>
        <v>0.14345991561181434</v>
      </c>
      <c r="W16" s="9">
        <f t="shared" si="10"/>
        <v>5.4852320675105488E-2</v>
      </c>
      <c r="X16" s="9">
        <f t="shared" si="10"/>
        <v>0</v>
      </c>
      <c r="Y16" s="9">
        <f t="shared" si="10"/>
        <v>0</v>
      </c>
      <c r="Z16" s="9">
        <f t="shared" si="10"/>
        <v>0</v>
      </c>
      <c r="AA16" s="9">
        <f t="shared" si="10"/>
        <v>0</v>
      </c>
      <c r="AB16" s="9">
        <f t="shared" si="10"/>
        <v>0</v>
      </c>
      <c r="AC16" s="9">
        <f t="shared" si="10"/>
        <v>0</v>
      </c>
      <c r="AD16" s="15">
        <f t="shared" si="10"/>
        <v>0.15611814345991562</v>
      </c>
    </row>
    <row r="17" spans="2:30" ht="15.6" x14ac:dyDescent="0.3">
      <c r="B17" s="5" t="s">
        <v>19</v>
      </c>
      <c r="C17" s="7">
        <v>8</v>
      </c>
      <c r="D17" s="7">
        <v>53</v>
      </c>
      <c r="E17" s="7">
        <v>64</v>
      </c>
      <c r="F17" s="7">
        <v>89</v>
      </c>
      <c r="G17" s="6"/>
      <c r="H17" s="7">
        <v>15</v>
      </c>
      <c r="I17" s="7"/>
      <c r="J17" s="7"/>
      <c r="K17" s="7"/>
      <c r="L17" s="7"/>
      <c r="M17" s="7"/>
      <c r="N17" s="7"/>
      <c r="O17" s="27">
        <v>47</v>
      </c>
      <c r="P17" s="61">
        <f t="shared" si="11"/>
        <v>276</v>
      </c>
      <c r="Q17" s="62" t="str">
        <f t="shared" si="12"/>
        <v>Conservative</v>
      </c>
      <c r="R17" s="9">
        <f t="shared" si="13"/>
        <v>2.8985507246376812E-2</v>
      </c>
      <c r="S17" s="9">
        <f t="shared" si="8"/>
        <v>0.19202898550724637</v>
      </c>
      <c r="T17" s="9">
        <f t="shared" si="9"/>
        <v>0.2318840579710145</v>
      </c>
      <c r="U17" s="9">
        <f t="shared" si="10"/>
        <v>0.32246376811594202</v>
      </c>
      <c r="V17" s="8"/>
      <c r="W17" s="9">
        <f t="shared" si="10"/>
        <v>5.434782608695652E-2</v>
      </c>
      <c r="X17" s="9">
        <f t="shared" si="10"/>
        <v>0</v>
      </c>
      <c r="Y17" s="9">
        <f t="shared" si="10"/>
        <v>0</v>
      </c>
      <c r="Z17" s="9">
        <f t="shared" si="10"/>
        <v>0</v>
      </c>
      <c r="AA17" s="9">
        <f t="shared" si="10"/>
        <v>0</v>
      </c>
      <c r="AB17" s="9">
        <f t="shared" si="10"/>
        <v>0</v>
      </c>
      <c r="AC17" s="9">
        <f t="shared" si="10"/>
        <v>0</v>
      </c>
      <c r="AD17" s="15">
        <f t="shared" si="10"/>
        <v>0.17028985507246377</v>
      </c>
    </row>
    <row r="18" spans="2:30" ht="16.2" thickBot="1" x14ac:dyDescent="0.35">
      <c r="B18" s="10" t="s">
        <v>18</v>
      </c>
      <c r="C18" s="11">
        <v>22</v>
      </c>
      <c r="D18" s="11">
        <v>28</v>
      </c>
      <c r="E18" s="11">
        <v>42</v>
      </c>
      <c r="F18" s="11">
        <v>8</v>
      </c>
      <c r="G18" s="11">
        <v>7</v>
      </c>
      <c r="H18" s="12"/>
      <c r="I18" s="11"/>
      <c r="J18" s="11"/>
      <c r="K18" s="11"/>
      <c r="L18" s="11"/>
      <c r="M18" s="11"/>
      <c r="N18" s="11"/>
      <c r="O18" s="46">
        <v>15</v>
      </c>
      <c r="P18" s="64">
        <f t="shared" si="11"/>
        <v>122</v>
      </c>
      <c r="Q18" s="63" t="str">
        <f t="shared" si="12"/>
        <v>Labour</v>
      </c>
      <c r="R18" s="13">
        <f t="shared" si="13"/>
        <v>0.18032786885245902</v>
      </c>
      <c r="S18" s="13">
        <f t="shared" si="8"/>
        <v>0.22950819672131148</v>
      </c>
      <c r="T18" s="13">
        <f t="shared" si="9"/>
        <v>0.34426229508196721</v>
      </c>
      <c r="U18" s="13">
        <f t="shared" si="10"/>
        <v>6.5573770491803282E-2</v>
      </c>
      <c r="V18" s="13">
        <f t="shared" si="10"/>
        <v>5.737704918032787E-2</v>
      </c>
      <c r="W18" s="14"/>
      <c r="X18" s="13">
        <f t="shared" si="10"/>
        <v>0</v>
      </c>
      <c r="Y18" s="13">
        <f t="shared" si="10"/>
        <v>0</v>
      </c>
      <c r="Z18" s="13">
        <f t="shared" si="10"/>
        <v>0</v>
      </c>
      <c r="AA18" s="13">
        <f t="shared" si="10"/>
        <v>0</v>
      </c>
      <c r="AB18" s="13">
        <f t="shared" si="10"/>
        <v>0</v>
      </c>
      <c r="AC18" s="13">
        <f t="shared" si="10"/>
        <v>0</v>
      </c>
      <c r="AD18" s="16">
        <f t="shared" si="10"/>
        <v>0.12295081967213115</v>
      </c>
    </row>
    <row r="19" spans="2:30" ht="14.4" thickBot="1" x14ac:dyDescent="0.3"/>
    <row r="20" spans="2:30" ht="18" thickBot="1" x14ac:dyDescent="0.35">
      <c r="B20" s="86" t="s">
        <v>88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</row>
    <row r="21" spans="2:30" ht="18" thickBot="1" x14ac:dyDescent="0.35">
      <c r="B21" s="91" t="s">
        <v>33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  <c r="Q21" s="94" t="s">
        <v>34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6"/>
    </row>
    <row r="22" spans="2:30" ht="15.6" x14ac:dyDescent="0.3">
      <c r="B22" s="1"/>
      <c r="C22" s="2" t="str">
        <f>B23</f>
        <v>Independent (DP)</v>
      </c>
      <c r="D22" s="2" t="str">
        <f>B24</f>
        <v>SNP</v>
      </c>
      <c r="E22" s="2" t="str">
        <f>B25</f>
        <v>Conservative</v>
      </c>
      <c r="F22" s="2" t="str">
        <f>B26</f>
        <v>Labour</v>
      </c>
      <c r="G22" s="2" t="str">
        <f>B27</f>
        <v>Independent (DM)</v>
      </c>
      <c r="H22" s="2" t="str">
        <f>B28</f>
        <v>Independent (AC)</v>
      </c>
      <c r="I22" s="2" t="str">
        <f>B29</f>
        <v>Lib Dem</v>
      </c>
      <c r="J22" s="2" t="str">
        <f>B30</f>
        <v>ISP</v>
      </c>
      <c r="K22" s="2" t="str">
        <f>B31</f>
        <v>Independent (AA)</v>
      </c>
      <c r="L22" s="2"/>
      <c r="M22" s="2"/>
      <c r="N22" s="2"/>
      <c r="O22" s="4" t="s">
        <v>32</v>
      </c>
      <c r="P22" s="59" t="s">
        <v>39</v>
      </c>
      <c r="Q22" s="60"/>
      <c r="R22" s="2" t="str">
        <f t="shared" ref="R22:AC22" si="14">C22</f>
        <v>Independent (DP)</v>
      </c>
      <c r="S22" s="2" t="str">
        <f t="shared" si="14"/>
        <v>SNP</v>
      </c>
      <c r="T22" s="2" t="str">
        <f t="shared" si="14"/>
        <v>Conservative</v>
      </c>
      <c r="U22" s="2" t="str">
        <f t="shared" si="14"/>
        <v>Labour</v>
      </c>
      <c r="V22" s="2" t="str">
        <f t="shared" si="14"/>
        <v>Independent (DM)</v>
      </c>
      <c r="W22" s="2" t="str">
        <f t="shared" si="14"/>
        <v>Independent (AC)</v>
      </c>
      <c r="X22" s="2" t="str">
        <f t="shared" si="14"/>
        <v>Lib Dem</v>
      </c>
      <c r="Y22" s="2" t="str">
        <f t="shared" si="14"/>
        <v>ISP</v>
      </c>
      <c r="Z22" s="2" t="str">
        <f t="shared" si="14"/>
        <v>Independent (AA)</v>
      </c>
      <c r="AA22" s="2">
        <f t="shared" si="14"/>
        <v>0</v>
      </c>
      <c r="AB22" s="2">
        <f t="shared" si="14"/>
        <v>0</v>
      </c>
      <c r="AC22" s="2">
        <f t="shared" si="14"/>
        <v>0</v>
      </c>
      <c r="AD22" s="3" t="s">
        <v>32</v>
      </c>
    </row>
    <row r="23" spans="2:30" ht="15.6" x14ac:dyDescent="0.3">
      <c r="B23" s="5" t="s">
        <v>90</v>
      </c>
      <c r="C23" s="6"/>
      <c r="D23" s="7">
        <v>204</v>
      </c>
      <c r="E23" s="7">
        <v>101</v>
      </c>
      <c r="F23" s="7">
        <v>58</v>
      </c>
      <c r="G23" s="7">
        <v>282</v>
      </c>
      <c r="H23" s="7">
        <v>181</v>
      </c>
      <c r="I23" s="7">
        <v>77</v>
      </c>
      <c r="J23" s="7">
        <v>62</v>
      </c>
      <c r="K23" s="7">
        <v>39</v>
      </c>
      <c r="L23" s="7"/>
      <c r="M23" s="7"/>
      <c r="N23" s="7"/>
      <c r="O23" s="27">
        <v>144</v>
      </c>
      <c r="P23" s="61">
        <f>SUM(C23:O23)</f>
        <v>1148</v>
      </c>
      <c r="Q23" s="62" t="str">
        <f>B23</f>
        <v>Independent (DP)</v>
      </c>
      <c r="R23" s="8"/>
      <c r="S23" s="9">
        <f t="shared" ref="S23:S31" si="15">D23/SUM($C23:$O23)</f>
        <v>0.17770034843205576</v>
      </c>
      <c r="T23" s="9">
        <f t="shared" ref="T23:T31" si="16">E23/SUM($C23:$O23)</f>
        <v>8.7979094076655051E-2</v>
      </c>
      <c r="U23" s="9">
        <f t="shared" ref="U23:AD31" si="17">F23/SUM($C23:$O23)</f>
        <v>5.0522648083623695E-2</v>
      </c>
      <c r="V23" s="9">
        <f t="shared" si="17"/>
        <v>0.2456445993031359</v>
      </c>
      <c r="W23" s="9">
        <f t="shared" si="17"/>
        <v>0.15766550522648085</v>
      </c>
      <c r="X23" s="9">
        <f t="shared" si="17"/>
        <v>6.7073170731707321E-2</v>
      </c>
      <c r="Y23" s="9">
        <f t="shared" si="17"/>
        <v>5.4006968641114983E-2</v>
      </c>
      <c r="Z23" s="9">
        <f t="shared" si="17"/>
        <v>3.3972125435540068E-2</v>
      </c>
      <c r="AA23" s="9">
        <f t="shared" si="17"/>
        <v>0</v>
      </c>
      <c r="AB23" s="9">
        <f t="shared" si="17"/>
        <v>0</v>
      </c>
      <c r="AC23" s="9">
        <f t="shared" si="17"/>
        <v>0</v>
      </c>
      <c r="AD23" s="15">
        <f t="shared" si="17"/>
        <v>0.12543554006968641</v>
      </c>
    </row>
    <row r="24" spans="2:30" ht="15.6" x14ac:dyDescent="0.3">
      <c r="B24" s="5" t="s">
        <v>17</v>
      </c>
      <c r="C24" s="7">
        <v>275</v>
      </c>
      <c r="D24" s="6"/>
      <c r="E24" s="7">
        <v>8</v>
      </c>
      <c r="F24" s="7">
        <v>127</v>
      </c>
      <c r="G24" s="7">
        <v>57</v>
      </c>
      <c r="H24" s="7">
        <v>65</v>
      </c>
      <c r="I24" s="7">
        <v>68</v>
      </c>
      <c r="J24" s="7">
        <v>180</v>
      </c>
      <c r="K24" s="7">
        <v>23</v>
      </c>
      <c r="L24" s="7"/>
      <c r="M24" s="7"/>
      <c r="N24" s="7"/>
      <c r="O24" s="27">
        <v>190</v>
      </c>
      <c r="P24" s="61">
        <f t="shared" ref="P24:P31" si="18">SUM(C24:O24)</f>
        <v>993</v>
      </c>
      <c r="Q24" s="62" t="str">
        <f t="shared" ref="Q24:Q31" si="19">B24</f>
        <v>SNP</v>
      </c>
      <c r="R24" s="9">
        <f t="shared" ref="R24:R31" si="20">C24/SUM($C24:$O24)</f>
        <v>0.2769385699899295</v>
      </c>
      <c r="S24" s="8"/>
      <c r="T24" s="9">
        <f t="shared" si="16"/>
        <v>8.0563947633434038E-3</v>
      </c>
      <c r="U24" s="9">
        <f t="shared" si="17"/>
        <v>0.12789526686807653</v>
      </c>
      <c r="V24" s="9">
        <f t="shared" si="17"/>
        <v>5.7401812688821753E-2</v>
      </c>
      <c r="W24" s="9">
        <f t="shared" si="17"/>
        <v>6.5458207452165157E-2</v>
      </c>
      <c r="X24" s="9">
        <f t="shared" si="17"/>
        <v>6.8479355488418936E-2</v>
      </c>
      <c r="Y24" s="9">
        <f t="shared" si="17"/>
        <v>0.18126888217522658</v>
      </c>
      <c r="Z24" s="9">
        <f t="shared" si="17"/>
        <v>2.3162134944612285E-2</v>
      </c>
      <c r="AA24" s="9">
        <f t="shared" si="17"/>
        <v>0</v>
      </c>
      <c r="AB24" s="9">
        <f t="shared" si="17"/>
        <v>0</v>
      </c>
      <c r="AC24" s="9">
        <f t="shared" si="17"/>
        <v>0</v>
      </c>
      <c r="AD24" s="15">
        <f t="shared" si="17"/>
        <v>0.19133937562940584</v>
      </c>
    </row>
    <row r="25" spans="2:30" ht="15.6" x14ac:dyDescent="0.3">
      <c r="B25" s="5" t="s">
        <v>19</v>
      </c>
      <c r="C25" s="7">
        <v>102</v>
      </c>
      <c r="D25" s="7">
        <v>6</v>
      </c>
      <c r="E25" s="6"/>
      <c r="F25" s="7">
        <v>38</v>
      </c>
      <c r="G25" s="7">
        <v>54</v>
      </c>
      <c r="H25" s="7">
        <v>36</v>
      </c>
      <c r="I25" s="7">
        <v>55</v>
      </c>
      <c r="J25" s="7">
        <v>4</v>
      </c>
      <c r="K25" s="7">
        <v>7</v>
      </c>
      <c r="L25" s="7"/>
      <c r="M25" s="7"/>
      <c r="N25" s="7"/>
      <c r="O25" s="27">
        <v>69</v>
      </c>
      <c r="P25" s="61">
        <f t="shared" si="18"/>
        <v>371</v>
      </c>
      <c r="Q25" s="62" t="str">
        <f t="shared" si="19"/>
        <v>Conservative</v>
      </c>
      <c r="R25" s="9">
        <f t="shared" si="20"/>
        <v>0.27493261455525608</v>
      </c>
      <c r="S25" s="9">
        <f t="shared" si="15"/>
        <v>1.6172506738544475E-2</v>
      </c>
      <c r="T25" s="8"/>
      <c r="U25" s="9">
        <f t="shared" si="17"/>
        <v>0.10242587601078167</v>
      </c>
      <c r="V25" s="9">
        <f t="shared" si="17"/>
        <v>0.14555256064690028</v>
      </c>
      <c r="W25" s="9">
        <f t="shared" si="17"/>
        <v>9.7035040431266845E-2</v>
      </c>
      <c r="X25" s="9">
        <f t="shared" si="17"/>
        <v>0.14824797843665768</v>
      </c>
      <c r="Y25" s="9">
        <f t="shared" si="17"/>
        <v>1.078167115902965E-2</v>
      </c>
      <c r="Z25" s="9">
        <f t="shared" si="17"/>
        <v>1.8867924528301886E-2</v>
      </c>
      <c r="AA25" s="9">
        <f t="shared" si="17"/>
        <v>0</v>
      </c>
      <c r="AB25" s="9">
        <f t="shared" si="17"/>
        <v>0</v>
      </c>
      <c r="AC25" s="9">
        <f t="shared" si="17"/>
        <v>0</v>
      </c>
      <c r="AD25" s="15">
        <f t="shared" si="17"/>
        <v>0.18598382749326145</v>
      </c>
    </row>
    <row r="26" spans="2:30" ht="15.6" x14ac:dyDescent="0.3">
      <c r="B26" s="5" t="s">
        <v>18</v>
      </c>
      <c r="C26" s="7">
        <v>28</v>
      </c>
      <c r="D26" s="7">
        <v>25</v>
      </c>
      <c r="E26" s="7">
        <v>8</v>
      </c>
      <c r="F26" s="6"/>
      <c r="G26" s="7">
        <v>7</v>
      </c>
      <c r="H26" s="7">
        <v>11</v>
      </c>
      <c r="I26" s="7">
        <v>46</v>
      </c>
      <c r="J26" s="7">
        <v>4</v>
      </c>
      <c r="K26" s="7">
        <v>1</v>
      </c>
      <c r="L26" s="7"/>
      <c r="M26" s="7"/>
      <c r="N26" s="7"/>
      <c r="O26" s="27">
        <v>27</v>
      </c>
      <c r="P26" s="61">
        <f t="shared" si="18"/>
        <v>157</v>
      </c>
      <c r="Q26" s="62" t="str">
        <f t="shared" si="19"/>
        <v>Labour</v>
      </c>
      <c r="R26" s="9">
        <f t="shared" si="20"/>
        <v>0.17834394904458598</v>
      </c>
      <c r="S26" s="9">
        <f t="shared" si="15"/>
        <v>0.15923566878980891</v>
      </c>
      <c r="T26" s="9">
        <f t="shared" si="16"/>
        <v>5.0955414012738856E-2</v>
      </c>
      <c r="U26" s="8"/>
      <c r="V26" s="9">
        <f t="shared" si="17"/>
        <v>4.4585987261146494E-2</v>
      </c>
      <c r="W26" s="9">
        <f t="shared" si="17"/>
        <v>7.0063694267515922E-2</v>
      </c>
      <c r="X26" s="9">
        <f t="shared" si="17"/>
        <v>0.2929936305732484</v>
      </c>
      <c r="Y26" s="9">
        <f t="shared" si="17"/>
        <v>2.5477707006369428E-2</v>
      </c>
      <c r="Z26" s="9">
        <f t="shared" si="17"/>
        <v>6.369426751592357E-3</v>
      </c>
      <c r="AA26" s="9">
        <f t="shared" si="17"/>
        <v>0</v>
      </c>
      <c r="AB26" s="9">
        <f t="shared" si="17"/>
        <v>0</v>
      </c>
      <c r="AC26" s="9">
        <f t="shared" si="17"/>
        <v>0</v>
      </c>
      <c r="AD26" s="15">
        <f t="shared" si="17"/>
        <v>0.17197452229299362</v>
      </c>
    </row>
    <row r="27" spans="2:30" ht="15.6" x14ac:dyDescent="0.3">
      <c r="B27" s="5" t="s">
        <v>91</v>
      </c>
      <c r="C27" s="7">
        <v>74</v>
      </c>
      <c r="D27" s="7">
        <v>12</v>
      </c>
      <c r="E27" s="7">
        <v>12</v>
      </c>
      <c r="F27" s="7">
        <v>5</v>
      </c>
      <c r="G27" s="6"/>
      <c r="H27" s="7">
        <v>9</v>
      </c>
      <c r="I27" s="7">
        <v>1</v>
      </c>
      <c r="J27" s="7">
        <v>3</v>
      </c>
      <c r="K27" s="7">
        <v>1</v>
      </c>
      <c r="L27" s="7"/>
      <c r="M27" s="7"/>
      <c r="N27" s="7"/>
      <c r="O27" s="27">
        <v>32</v>
      </c>
      <c r="P27" s="61">
        <f t="shared" si="18"/>
        <v>149</v>
      </c>
      <c r="Q27" s="62" t="str">
        <f t="shared" si="19"/>
        <v>Independent (DM)</v>
      </c>
      <c r="R27" s="9">
        <f t="shared" si="20"/>
        <v>0.49664429530201343</v>
      </c>
      <c r="S27" s="9">
        <f t="shared" si="15"/>
        <v>8.0536912751677847E-2</v>
      </c>
      <c r="T27" s="9">
        <f t="shared" si="16"/>
        <v>8.0536912751677847E-2</v>
      </c>
      <c r="U27" s="9">
        <f t="shared" si="17"/>
        <v>3.3557046979865772E-2</v>
      </c>
      <c r="V27" s="8"/>
      <c r="W27" s="9">
        <f t="shared" si="17"/>
        <v>6.0402684563758392E-2</v>
      </c>
      <c r="X27" s="9">
        <f t="shared" si="17"/>
        <v>6.7114093959731542E-3</v>
      </c>
      <c r="Y27" s="9">
        <f t="shared" si="17"/>
        <v>2.0134228187919462E-2</v>
      </c>
      <c r="Z27" s="9">
        <f t="shared" si="17"/>
        <v>6.7114093959731542E-3</v>
      </c>
      <c r="AA27" s="9">
        <f t="shared" si="17"/>
        <v>0</v>
      </c>
      <c r="AB27" s="9">
        <f t="shared" si="17"/>
        <v>0</v>
      </c>
      <c r="AC27" s="9">
        <f t="shared" si="17"/>
        <v>0</v>
      </c>
      <c r="AD27" s="15">
        <f t="shared" si="17"/>
        <v>0.21476510067114093</v>
      </c>
    </row>
    <row r="28" spans="2:30" ht="15.6" x14ac:dyDescent="0.3">
      <c r="B28" s="5" t="s">
        <v>92</v>
      </c>
      <c r="C28" s="7">
        <v>44</v>
      </c>
      <c r="D28" s="7">
        <v>13</v>
      </c>
      <c r="E28" s="7">
        <v>14</v>
      </c>
      <c r="F28" s="7">
        <v>7</v>
      </c>
      <c r="G28" s="7">
        <v>24</v>
      </c>
      <c r="H28" s="6"/>
      <c r="I28" s="7">
        <v>8</v>
      </c>
      <c r="J28" s="7">
        <v>6</v>
      </c>
      <c r="K28" s="7">
        <v>6</v>
      </c>
      <c r="L28" s="7"/>
      <c r="M28" s="7"/>
      <c r="N28" s="7"/>
      <c r="O28" s="27">
        <v>18</v>
      </c>
      <c r="P28" s="61">
        <f t="shared" si="18"/>
        <v>140</v>
      </c>
      <c r="Q28" s="62" t="str">
        <f t="shared" si="19"/>
        <v>Independent (AC)</v>
      </c>
      <c r="R28" s="9">
        <f t="shared" si="20"/>
        <v>0.31428571428571428</v>
      </c>
      <c r="S28" s="9">
        <f t="shared" si="15"/>
        <v>9.285714285714286E-2</v>
      </c>
      <c r="T28" s="9">
        <f t="shared" si="16"/>
        <v>0.1</v>
      </c>
      <c r="U28" s="9">
        <f t="shared" si="17"/>
        <v>0.05</v>
      </c>
      <c r="V28" s="9">
        <f t="shared" si="17"/>
        <v>0.17142857142857143</v>
      </c>
      <c r="W28" s="8"/>
      <c r="X28" s="9">
        <f t="shared" si="17"/>
        <v>5.7142857142857141E-2</v>
      </c>
      <c r="Y28" s="9">
        <f t="shared" si="17"/>
        <v>4.2857142857142858E-2</v>
      </c>
      <c r="Z28" s="9">
        <f t="shared" si="17"/>
        <v>4.2857142857142858E-2</v>
      </c>
      <c r="AA28" s="9">
        <f t="shared" si="17"/>
        <v>0</v>
      </c>
      <c r="AB28" s="9">
        <f t="shared" si="17"/>
        <v>0</v>
      </c>
      <c r="AC28" s="9">
        <f t="shared" si="17"/>
        <v>0</v>
      </c>
      <c r="AD28" s="15">
        <f t="shared" si="17"/>
        <v>0.12857142857142856</v>
      </c>
    </row>
    <row r="29" spans="2:30" ht="15.6" x14ac:dyDescent="0.3">
      <c r="B29" s="5" t="s">
        <v>21</v>
      </c>
      <c r="C29" s="7">
        <v>17</v>
      </c>
      <c r="D29" s="7">
        <v>15</v>
      </c>
      <c r="E29" s="7">
        <v>9</v>
      </c>
      <c r="F29" s="7">
        <v>31</v>
      </c>
      <c r="G29" s="7">
        <v>7</v>
      </c>
      <c r="H29" s="7">
        <v>6</v>
      </c>
      <c r="I29" s="6"/>
      <c r="J29" s="7">
        <v>0</v>
      </c>
      <c r="K29" s="7">
        <v>4</v>
      </c>
      <c r="L29" s="7"/>
      <c r="M29" s="7"/>
      <c r="N29" s="7"/>
      <c r="O29" s="27">
        <v>18</v>
      </c>
      <c r="P29" s="61">
        <f t="shared" si="18"/>
        <v>107</v>
      </c>
      <c r="Q29" s="62" t="str">
        <f t="shared" si="19"/>
        <v>Lib Dem</v>
      </c>
      <c r="R29" s="9">
        <f t="shared" si="20"/>
        <v>0.15887850467289719</v>
      </c>
      <c r="S29" s="9">
        <f t="shared" si="15"/>
        <v>0.14018691588785046</v>
      </c>
      <c r="T29" s="9">
        <f t="shared" si="16"/>
        <v>8.4112149532710276E-2</v>
      </c>
      <c r="U29" s="9">
        <f t="shared" si="17"/>
        <v>0.28971962616822428</v>
      </c>
      <c r="V29" s="9">
        <f t="shared" si="17"/>
        <v>6.5420560747663545E-2</v>
      </c>
      <c r="W29" s="9">
        <f t="shared" si="17"/>
        <v>5.6074766355140186E-2</v>
      </c>
      <c r="X29" s="8"/>
      <c r="Y29" s="9">
        <f t="shared" si="17"/>
        <v>0</v>
      </c>
      <c r="Z29" s="9">
        <f t="shared" si="17"/>
        <v>3.7383177570093455E-2</v>
      </c>
      <c r="AA29" s="9">
        <f t="shared" si="17"/>
        <v>0</v>
      </c>
      <c r="AB29" s="9">
        <f t="shared" si="17"/>
        <v>0</v>
      </c>
      <c r="AC29" s="9">
        <f t="shared" si="17"/>
        <v>0</v>
      </c>
      <c r="AD29" s="15">
        <f t="shared" si="17"/>
        <v>0.16822429906542055</v>
      </c>
    </row>
    <row r="30" spans="2:30" ht="15.6" x14ac:dyDescent="0.3">
      <c r="B30" s="5" t="s">
        <v>85</v>
      </c>
      <c r="C30" s="7">
        <v>23</v>
      </c>
      <c r="D30" s="7">
        <v>28</v>
      </c>
      <c r="E30" s="7">
        <v>3</v>
      </c>
      <c r="F30" s="7">
        <v>3</v>
      </c>
      <c r="G30" s="7">
        <v>1</v>
      </c>
      <c r="H30" s="7">
        <v>9</v>
      </c>
      <c r="I30" s="7">
        <v>5</v>
      </c>
      <c r="J30" s="6"/>
      <c r="K30" s="7">
        <v>3</v>
      </c>
      <c r="L30" s="7"/>
      <c r="M30" s="7"/>
      <c r="N30" s="7"/>
      <c r="O30" s="81">
        <v>3</v>
      </c>
      <c r="P30" s="82">
        <f t="shared" si="18"/>
        <v>78</v>
      </c>
      <c r="Q30" s="62" t="str">
        <f t="shared" si="19"/>
        <v>ISP</v>
      </c>
      <c r="R30" s="9">
        <f t="shared" si="20"/>
        <v>0.29487179487179488</v>
      </c>
      <c r="S30" s="9">
        <f t="shared" si="15"/>
        <v>0.35897435897435898</v>
      </c>
      <c r="T30" s="9">
        <f t="shared" si="16"/>
        <v>3.8461538461538464E-2</v>
      </c>
      <c r="U30" s="9">
        <f t="shared" si="17"/>
        <v>3.8461538461538464E-2</v>
      </c>
      <c r="V30" s="9">
        <f t="shared" si="17"/>
        <v>1.282051282051282E-2</v>
      </c>
      <c r="W30" s="9">
        <f t="shared" si="17"/>
        <v>0.11538461538461539</v>
      </c>
      <c r="X30" s="9">
        <f t="shared" si="17"/>
        <v>6.4102564102564097E-2</v>
      </c>
      <c r="Y30" s="8"/>
      <c r="Z30" s="9">
        <f t="shared" si="17"/>
        <v>3.8461538461538464E-2</v>
      </c>
      <c r="AA30" s="9">
        <f t="shared" si="17"/>
        <v>0</v>
      </c>
      <c r="AB30" s="9">
        <f t="shared" si="17"/>
        <v>0</v>
      </c>
      <c r="AC30" s="9">
        <f t="shared" si="17"/>
        <v>0</v>
      </c>
      <c r="AD30" s="15">
        <f t="shared" si="17"/>
        <v>3.8461538461538464E-2</v>
      </c>
    </row>
    <row r="31" spans="2:30" ht="16.2" thickBot="1" x14ac:dyDescent="0.35">
      <c r="B31" s="10" t="s">
        <v>93</v>
      </c>
      <c r="C31" s="11">
        <v>14</v>
      </c>
      <c r="D31" s="11">
        <v>8</v>
      </c>
      <c r="E31" s="11">
        <v>1</v>
      </c>
      <c r="F31" s="11">
        <v>4</v>
      </c>
      <c r="G31" s="11">
        <v>1</v>
      </c>
      <c r="H31" s="11">
        <v>13</v>
      </c>
      <c r="I31" s="11">
        <v>6</v>
      </c>
      <c r="J31" s="11">
        <v>5</v>
      </c>
      <c r="K31" s="12"/>
      <c r="L31" s="11"/>
      <c r="M31" s="11"/>
      <c r="N31" s="11"/>
      <c r="O31" s="76">
        <v>2</v>
      </c>
      <c r="P31" s="77">
        <f t="shared" si="18"/>
        <v>54</v>
      </c>
      <c r="Q31" s="63" t="str">
        <f t="shared" si="19"/>
        <v>Independent (AA)</v>
      </c>
      <c r="R31" s="13">
        <f t="shared" si="20"/>
        <v>0.25925925925925924</v>
      </c>
      <c r="S31" s="13">
        <f t="shared" si="15"/>
        <v>0.14814814814814814</v>
      </c>
      <c r="T31" s="13">
        <f t="shared" si="16"/>
        <v>1.8518518518518517E-2</v>
      </c>
      <c r="U31" s="13">
        <f t="shared" si="17"/>
        <v>7.407407407407407E-2</v>
      </c>
      <c r="V31" s="13">
        <f t="shared" si="17"/>
        <v>1.8518518518518517E-2</v>
      </c>
      <c r="W31" s="13">
        <f t="shared" si="17"/>
        <v>0.24074074074074073</v>
      </c>
      <c r="X31" s="13">
        <f t="shared" si="17"/>
        <v>0.1111111111111111</v>
      </c>
      <c r="Y31" s="13">
        <f t="shared" si="17"/>
        <v>9.2592592592592587E-2</v>
      </c>
      <c r="Z31" s="14"/>
      <c r="AA31" s="13">
        <f t="shared" si="17"/>
        <v>0</v>
      </c>
      <c r="AB31" s="13">
        <f t="shared" si="17"/>
        <v>0</v>
      </c>
      <c r="AC31" s="13">
        <f t="shared" si="17"/>
        <v>0</v>
      </c>
      <c r="AD31" s="16">
        <f t="shared" si="17"/>
        <v>3.7037037037037035E-2</v>
      </c>
    </row>
    <row r="32" spans="2:30" ht="14.4" thickBot="1" x14ac:dyDescent="0.3"/>
    <row r="33" spans="2:30" ht="18" thickBot="1" x14ac:dyDescent="0.35">
      <c r="B33" s="86" t="s">
        <v>111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8"/>
    </row>
    <row r="34" spans="2:30" ht="18" thickBot="1" x14ac:dyDescent="0.35">
      <c r="B34" s="91" t="s">
        <v>33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94" t="s">
        <v>34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</row>
    <row r="35" spans="2:30" ht="15.6" x14ac:dyDescent="0.3">
      <c r="B35" s="1"/>
      <c r="C35" s="2" t="str">
        <f>B36</f>
        <v>SNP</v>
      </c>
      <c r="D35" s="2" t="str">
        <f>B37</f>
        <v>Conservative</v>
      </c>
      <c r="E35" s="2" t="str">
        <f>B38</f>
        <v>Green</v>
      </c>
      <c r="F35" s="2" t="str">
        <f>B39</f>
        <v>Independent (AK)</v>
      </c>
      <c r="G35" s="2" t="str">
        <f>B40</f>
        <v>Independent (CK)</v>
      </c>
      <c r="H35" s="2" t="str">
        <f>B41</f>
        <v>Independent (DC)</v>
      </c>
      <c r="I35" s="2" t="str">
        <f>B42</f>
        <v>Lib Dem</v>
      </c>
      <c r="J35" s="2" t="str">
        <f>B43</f>
        <v>Independent (JM)</v>
      </c>
      <c r="K35" s="2" t="str">
        <f>B44</f>
        <v>Labour</v>
      </c>
      <c r="L35" s="2" t="str">
        <f>B45</f>
        <v>Independent (JW)</v>
      </c>
      <c r="M35" s="2"/>
      <c r="N35" s="2"/>
      <c r="O35" s="4" t="s">
        <v>32</v>
      </c>
      <c r="P35" s="59" t="s">
        <v>39</v>
      </c>
      <c r="Q35" s="60"/>
      <c r="R35" s="2" t="str">
        <f t="shared" ref="R35:AC35" si="21">C35</f>
        <v>SNP</v>
      </c>
      <c r="S35" s="2" t="str">
        <f t="shared" si="21"/>
        <v>Conservative</v>
      </c>
      <c r="T35" s="2" t="str">
        <f t="shared" si="21"/>
        <v>Green</v>
      </c>
      <c r="U35" s="2" t="str">
        <f t="shared" si="21"/>
        <v>Independent (AK)</v>
      </c>
      <c r="V35" s="2" t="str">
        <f t="shared" si="21"/>
        <v>Independent (CK)</v>
      </c>
      <c r="W35" s="2" t="str">
        <f t="shared" si="21"/>
        <v>Independent (DC)</v>
      </c>
      <c r="X35" s="2" t="str">
        <f t="shared" si="21"/>
        <v>Lib Dem</v>
      </c>
      <c r="Y35" s="2" t="str">
        <f t="shared" si="21"/>
        <v>Independent (JM)</v>
      </c>
      <c r="Z35" s="2" t="str">
        <f t="shared" si="21"/>
        <v>Labour</v>
      </c>
      <c r="AA35" s="2" t="str">
        <f t="shared" si="21"/>
        <v>Independent (JW)</v>
      </c>
      <c r="AB35" s="2">
        <f t="shared" si="21"/>
        <v>0</v>
      </c>
      <c r="AC35" s="2">
        <f t="shared" si="21"/>
        <v>0</v>
      </c>
      <c r="AD35" s="3" t="s">
        <v>32</v>
      </c>
    </row>
    <row r="36" spans="2:30" ht="15.6" x14ac:dyDescent="0.3">
      <c r="B36" s="5" t="s">
        <v>17</v>
      </c>
      <c r="C36" s="6"/>
      <c r="D36" s="7">
        <v>10</v>
      </c>
      <c r="E36" s="7">
        <v>536</v>
      </c>
      <c r="F36" s="7">
        <v>133</v>
      </c>
      <c r="G36" s="7">
        <v>62</v>
      </c>
      <c r="H36" s="7">
        <v>57</v>
      </c>
      <c r="I36" s="7">
        <v>60</v>
      </c>
      <c r="J36" s="7">
        <v>63</v>
      </c>
      <c r="K36" s="7">
        <v>73</v>
      </c>
      <c r="L36" s="7">
        <v>66</v>
      </c>
      <c r="M36" s="7"/>
      <c r="N36" s="7"/>
      <c r="O36" s="27">
        <v>328</v>
      </c>
      <c r="P36" s="61">
        <f>SUM(C36:O36)</f>
        <v>1388</v>
      </c>
      <c r="Q36" s="62" t="str">
        <f>B36</f>
        <v>SNP</v>
      </c>
      <c r="R36" s="8"/>
      <c r="S36" s="9">
        <f t="shared" ref="S36:S45" si="22">D36/SUM($C36:$O36)</f>
        <v>7.2046109510086453E-3</v>
      </c>
      <c r="T36" s="9">
        <f t="shared" ref="T36:T45" si="23">E36/SUM($C36:$O36)</f>
        <v>0.3861671469740634</v>
      </c>
      <c r="U36" s="9">
        <f t="shared" ref="U36:AD45" si="24">F36/SUM($C36:$O36)</f>
        <v>9.5821325648414987E-2</v>
      </c>
      <c r="V36" s="9">
        <f t="shared" si="24"/>
        <v>4.4668587896253602E-2</v>
      </c>
      <c r="W36" s="9">
        <f t="shared" si="24"/>
        <v>4.1066282420749278E-2</v>
      </c>
      <c r="X36" s="9">
        <f t="shared" si="24"/>
        <v>4.3227665706051875E-2</v>
      </c>
      <c r="Y36" s="9">
        <f t="shared" si="24"/>
        <v>4.5389048991354465E-2</v>
      </c>
      <c r="Z36" s="9">
        <f t="shared" si="24"/>
        <v>5.2593659942363112E-2</v>
      </c>
      <c r="AA36" s="9">
        <f t="shared" si="24"/>
        <v>4.7550432276657062E-2</v>
      </c>
      <c r="AB36" s="9">
        <f t="shared" si="24"/>
        <v>0</v>
      </c>
      <c r="AC36" s="9">
        <f t="shared" si="24"/>
        <v>0</v>
      </c>
      <c r="AD36" s="15">
        <f t="shared" si="24"/>
        <v>0.23631123919308358</v>
      </c>
    </row>
    <row r="37" spans="2:30" ht="15.6" x14ac:dyDescent="0.3">
      <c r="B37" s="5" t="s">
        <v>19</v>
      </c>
      <c r="C37" s="7">
        <v>12</v>
      </c>
      <c r="D37" s="6"/>
      <c r="E37" s="7">
        <v>8</v>
      </c>
      <c r="F37" s="7">
        <v>48</v>
      </c>
      <c r="G37" s="7">
        <v>18</v>
      </c>
      <c r="H37" s="7">
        <v>22</v>
      </c>
      <c r="I37" s="7">
        <v>100</v>
      </c>
      <c r="J37" s="7">
        <v>88</v>
      </c>
      <c r="K37" s="7">
        <v>34</v>
      </c>
      <c r="L37" s="7">
        <v>14</v>
      </c>
      <c r="M37" s="7"/>
      <c r="N37" s="7"/>
      <c r="O37" s="27">
        <v>108</v>
      </c>
      <c r="P37" s="61">
        <f t="shared" ref="P37:P45" si="25">SUM(C37:O37)</f>
        <v>452</v>
      </c>
      <c r="Q37" s="62" t="str">
        <f t="shared" ref="Q37:Q45" si="26">B37</f>
        <v>Conservative</v>
      </c>
      <c r="R37" s="9">
        <f t="shared" ref="R37:R45" si="27">C37/SUM($C37:$O37)</f>
        <v>2.6548672566371681E-2</v>
      </c>
      <c r="S37" s="8"/>
      <c r="T37" s="9">
        <f t="shared" si="23"/>
        <v>1.7699115044247787E-2</v>
      </c>
      <c r="U37" s="9">
        <f t="shared" si="24"/>
        <v>0.10619469026548672</v>
      </c>
      <c r="V37" s="9">
        <f t="shared" si="24"/>
        <v>3.9823008849557522E-2</v>
      </c>
      <c r="W37" s="9">
        <f t="shared" si="24"/>
        <v>4.8672566371681415E-2</v>
      </c>
      <c r="X37" s="9">
        <f t="shared" si="24"/>
        <v>0.22123893805309736</v>
      </c>
      <c r="Y37" s="9">
        <f t="shared" si="24"/>
        <v>0.19469026548672566</v>
      </c>
      <c r="Z37" s="9">
        <f t="shared" si="24"/>
        <v>7.5221238938053103E-2</v>
      </c>
      <c r="AA37" s="9">
        <f t="shared" si="24"/>
        <v>3.0973451327433628E-2</v>
      </c>
      <c r="AB37" s="9">
        <f t="shared" si="24"/>
        <v>0</v>
      </c>
      <c r="AC37" s="9">
        <f t="shared" si="24"/>
        <v>0</v>
      </c>
      <c r="AD37" s="15">
        <f t="shared" si="24"/>
        <v>0.23893805309734514</v>
      </c>
    </row>
    <row r="38" spans="2:30" ht="15.6" x14ac:dyDescent="0.3">
      <c r="B38" s="5" t="s">
        <v>22</v>
      </c>
      <c r="C38" s="7">
        <v>160</v>
      </c>
      <c r="D38" s="7">
        <v>4</v>
      </c>
      <c r="E38" s="6"/>
      <c r="F38" s="7">
        <v>35</v>
      </c>
      <c r="G38" s="7">
        <v>11</v>
      </c>
      <c r="H38" s="7">
        <v>40</v>
      </c>
      <c r="I38" s="7">
        <v>26</v>
      </c>
      <c r="J38" s="7">
        <v>4</v>
      </c>
      <c r="K38" s="7">
        <v>30</v>
      </c>
      <c r="L38" s="7">
        <v>16</v>
      </c>
      <c r="M38" s="7"/>
      <c r="N38" s="7"/>
      <c r="O38" s="27">
        <v>27</v>
      </c>
      <c r="P38" s="61">
        <f t="shared" si="25"/>
        <v>353</v>
      </c>
      <c r="Q38" s="62" t="str">
        <f t="shared" si="26"/>
        <v>Green</v>
      </c>
      <c r="R38" s="9">
        <f t="shared" si="27"/>
        <v>0.45325779036827196</v>
      </c>
      <c r="S38" s="9">
        <f t="shared" si="22"/>
        <v>1.1331444759206799E-2</v>
      </c>
      <c r="T38" s="8"/>
      <c r="U38" s="9">
        <f t="shared" si="24"/>
        <v>9.9150141643059492E-2</v>
      </c>
      <c r="V38" s="9">
        <f t="shared" si="24"/>
        <v>3.1161473087818695E-2</v>
      </c>
      <c r="W38" s="9">
        <f t="shared" si="24"/>
        <v>0.11331444759206799</v>
      </c>
      <c r="X38" s="9">
        <f t="shared" si="24"/>
        <v>7.3654390934844188E-2</v>
      </c>
      <c r="Y38" s="9">
        <f t="shared" si="24"/>
        <v>1.1331444759206799E-2</v>
      </c>
      <c r="Z38" s="9">
        <f t="shared" si="24"/>
        <v>8.4985835694050993E-2</v>
      </c>
      <c r="AA38" s="9">
        <f t="shared" si="24"/>
        <v>4.5325779036827198E-2</v>
      </c>
      <c r="AB38" s="9">
        <f t="shared" si="24"/>
        <v>0</v>
      </c>
      <c r="AC38" s="9">
        <f t="shared" si="24"/>
        <v>0</v>
      </c>
      <c r="AD38" s="15">
        <f t="shared" si="24"/>
        <v>7.6487252124645896E-2</v>
      </c>
    </row>
    <row r="39" spans="2:30" ht="15.6" x14ac:dyDescent="0.3">
      <c r="B39" s="5" t="s">
        <v>112</v>
      </c>
      <c r="C39" s="7">
        <v>62</v>
      </c>
      <c r="D39" s="7">
        <v>15</v>
      </c>
      <c r="E39" s="7">
        <v>18</v>
      </c>
      <c r="F39" s="6"/>
      <c r="G39" s="7">
        <v>60</v>
      </c>
      <c r="H39" s="7">
        <v>28</v>
      </c>
      <c r="I39" s="7">
        <v>13</v>
      </c>
      <c r="J39" s="7">
        <v>29</v>
      </c>
      <c r="K39" s="7">
        <v>6</v>
      </c>
      <c r="L39" s="7">
        <v>22</v>
      </c>
      <c r="M39" s="7"/>
      <c r="N39" s="7"/>
      <c r="O39" s="27">
        <v>42</v>
      </c>
      <c r="P39" s="61">
        <f t="shared" si="25"/>
        <v>295</v>
      </c>
      <c r="Q39" s="62" t="str">
        <f t="shared" si="26"/>
        <v>Independent (AK)</v>
      </c>
      <c r="R39" s="9">
        <f t="shared" si="27"/>
        <v>0.21016949152542372</v>
      </c>
      <c r="S39" s="9">
        <f t="shared" si="22"/>
        <v>5.0847457627118647E-2</v>
      </c>
      <c r="T39" s="9">
        <f t="shared" si="23"/>
        <v>6.1016949152542375E-2</v>
      </c>
      <c r="U39" s="8"/>
      <c r="V39" s="9">
        <f t="shared" si="24"/>
        <v>0.20338983050847459</v>
      </c>
      <c r="W39" s="9">
        <f t="shared" si="24"/>
        <v>9.4915254237288138E-2</v>
      </c>
      <c r="X39" s="9">
        <f t="shared" si="24"/>
        <v>4.4067796610169491E-2</v>
      </c>
      <c r="Y39" s="9">
        <f t="shared" si="24"/>
        <v>9.8305084745762716E-2</v>
      </c>
      <c r="Z39" s="9">
        <f t="shared" si="24"/>
        <v>2.0338983050847456E-2</v>
      </c>
      <c r="AA39" s="9">
        <f t="shared" si="24"/>
        <v>7.4576271186440682E-2</v>
      </c>
      <c r="AB39" s="9">
        <f t="shared" si="24"/>
        <v>0</v>
      </c>
      <c r="AC39" s="9">
        <f t="shared" si="24"/>
        <v>0</v>
      </c>
      <c r="AD39" s="15">
        <f t="shared" si="24"/>
        <v>0.14237288135593221</v>
      </c>
    </row>
    <row r="40" spans="2:30" ht="15.6" x14ac:dyDescent="0.3">
      <c r="B40" s="5" t="s">
        <v>113</v>
      </c>
      <c r="C40" s="7">
        <v>43</v>
      </c>
      <c r="D40" s="7">
        <v>14</v>
      </c>
      <c r="E40" s="7">
        <v>3</v>
      </c>
      <c r="F40" s="7">
        <v>27</v>
      </c>
      <c r="G40" s="6"/>
      <c r="H40" s="7">
        <v>60</v>
      </c>
      <c r="I40" s="7">
        <v>7</v>
      </c>
      <c r="J40" s="7">
        <v>47</v>
      </c>
      <c r="K40" s="7">
        <v>4</v>
      </c>
      <c r="L40" s="7">
        <v>23</v>
      </c>
      <c r="M40" s="7"/>
      <c r="N40" s="7"/>
      <c r="O40" s="27">
        <v>28</v>
      </c>
      <c r="P40" s="61">
        <f t="shared" si="25"/>
        <v>256</v>
      </c>
      <c r="Q40" s="62" t="str">
        <f t="shared" si="26"/>
        <v>Independent (CK)</v>
      </c>
      <c r="R40" s="9">
        <f t="shared" si="27"/>
        <v>0.16796875</v>
      </c>
      <c r="S40" s="9">
        <f t="shared" si="22"/>
        <v>5.46875E-2</v>
      </c>
      <c r="T40" s="9">
        <f t="shared" si="23"/>
        <v>1.171875E-2</v>
      </c>
      <c r="U40" s="9">
        <f t="shared" si="24"/>
        <v>0.10546875</v>
      </c>
      <c r="V40" s="8"/>
      <c r="W40" s="9">
        <f t="shared" si="24"/>
        <v>0.234375</v>
      </c>
      <c r="X40" s="9">
        <f t="shared" si="24"/>
        <v>2.734375E-2</v>
      </c>
      <c r="Y40" s="9">
        <f t="shared" si="24"/>
        <v>0.18359375</v>
      </c>
      <c r="Z40" s="9">
        <f t="shared" si="24"/>
        <v>1.5625E-2</v>
      </c>
      <c r="AA40" s="9">
        <f t="shared" si="24"/>
        <v>8.984375E-2</v>
      </c>
      <c r="AB40" s="9">
        <f t="shared" si="24"/>
        <v>0</v>
      </c>
      <c r="AC40" s="9">
        <f t="shared" si="24"/>
        <v>0</v>
      </c>
      <c r="AD40" s="15">
        <f t="shared" si="24"/>
        <v>0.109375</v>
      </c>
    </row>
    <row r="41" spans="2:30" ht="15.6" x14ac:dyDescent="0.3">
      <c r="B41" s="5" t="s">
        <v>52</v>
      </c>
      <c r="C41" s="7">
        <v>40</v>
      </c>
      <c r="D41" s="7">
        <v>10</v>
      </c>
      <c r="E41" s="7">
        <v>28</v>
      </c>
      <c r="F41" s="7">
        <v>26</v>
      </c>
      <c r="G41" s="7">
        <v>54</v>
      </c>
      <c r="H41" s="6"/>
      <c r="I41" s="7">
        <v>11</v>
      </c>
      <c r="J41" s="7">
        <v>9</v>
      </c>
      <c r="K41" s="7">
        <v>9</v>
      </c>
      <c r="L41" s="7">
        <v>9</v>
      </c>
      <c r="M41" s="7"/>
      <c r="N41" s="7"/>
      <c r="O41" s="27">
        <v>39</v>
      </c>
      <c r="P41" s="61">
        <f t="shared" si="25"/>
        <v>235</v>
      </c>
      <c r="Q41" s="62" t="str">
        <f t="shared" si="26"/>
        <v>Independent (DC)</v>
      </c>
      <c r="R41" s="9">
        <f t="shared" si="27"/>
        <v>0.1702127659574468</v>
      </c>
      <c r="S41" s="9">
        <f t="shared" si="22"/>
        <v>4.2553191489361701E-2</v>
      </c>
      <c r="T41" s="9">
        <f t="shared" si="23"/>
        <v>0.11914893617021277</v>
      </c>
      <c r="U41" s="9">
        <f t="shared" si="24"/>
        <v>0.11063829787234042</v>
      </c>
      <c r="V41" s="9">
        <f t="shared" si="24"/>
        <v>0.22978723404255319</v>
      </c>
      <c r="W41" s="8"/>
      <c r="X41" s="9">
        <f t="shared" si="24"/>
        <v>4.6808510638297871E-2</v>
      </c>
      <c r="Y41" s="9">
        <f t="shared" si="24"/>
        <v>3.8297872340425532E-2</v>
      </c>
      <c r="Z41" s="9">
        <f t="shared" si="24"/>
        <v>3.8297872340425532E-2</v>
      </c>
      <c r="AA41" s="9">
        <f t="shared" si="24"/>
        <v>3.8297872340425532E-2</v>
      </c>
      <c r="AB41" s="9">
        <f t="shared" si="24"/>
        <v>0</v>
      </c>
      <c r="AC41" s="9">
        <f t="shared" si="24"/>
        <v>0</v>
      </c>
      <c r="AD41" s="15">
        <f t="shared" si="24"/>
        <v>0.16595744680851063</v>
      </c>
    </row>
    <row r="42" spans="2:30" ht="15.6" x14ac:dyDescent="0.3">
      <c r="B42" s="5" t="s">
        <v>21</v>
      </c>
      <c r="C42" s="7">
        <v>17</v>
      </c>
      <c r="D42" s="7">
        <v>33</v>
      </c>
      <c r="E42" s="7">
        <v>30</v>
      </c>
      <c r="F42" s="7">
        <v>16</v>
      </c>
      <c r="G42" s="7">
        <v>11</v>
      </c>
      <c r="H42" s="7">
        <v>12</v>
      </c>
      <c r="I42" s="6"/>
      <c r="J42" s="7">
        <v>15</v>
      </c>
      <c r="K42" s="7">
        <v>24</v>
      </c>
      <c r="L42" s="7">
        <v>6</v>
      </c>
      <c r="M42" s="7"/>
      <c r="N42" s="7"/>
      <c r="O42" s="27">
        <v>24</v>
      </c>
      <c r="P42" s="61">
        <f t="shared" si="25"/>
        <v>188</v>
      </c>
      <c r="Q42" s="62" t="str">
        <f t="shared" si="26"/>
        <v>Lib Dem</v>
      </c>
      <c r="R42" s="9">
        <f t="shared" si="27"/>
        <v>9.0425531914893623E-2</v>
      </c>
      <c r="S42" s="9">
        <f t="shared" si="22"/>
        <v>0.17553191489361702</v>
      </c>
      <c r="T42" s="9">
        <f t="shared" si="23"/>
        <v>0.15957446808510639</v>
      </c>
      <c r="U42" s="9">
        <f t="shared" si="24"/>
        <v>8.5106382978723402E-2</v>
      </c>
      <c r="V42" s="9">
        <f t="shared" si="24"/>
        <v>5.8510638297872342E-2</v>
      </c>
      <c r="W42" s="9">
        <f t="shared" si="24"/>
        <v>6.3829787234042548E-2</v>
      </c>
      <c r="X42" s="8"/>
      <c r="Y42" s="9">
        <f t="shared" si="24"/>
        <v>7.9787234042553196E-2</v>
      </c>
      <c r="Z42" s="9">
        <f t="shared" si="24"/>
        <v>0.1276595744680851</v>
      </c>
      <c r="AA42" s="9">
        <f t="shared" si="24"/>
        <v>3.1914893617021274E-2</v>
      </c>
      <c r="AB42" s="9">
        <f t="shared" si="24"/>
        <v>0</v>
      </c>
      <c r="AC42" s="9">
        <f t="shared" si="24"/>
        <v>0</v>
      </c>
      <c r="AD42" s="15">
        <f t="shared" si="24"/>
        <v>0.1276595744680851</v>
      </c>
    </row>
    <row r="43" spans="2:30" ht="15.6" x14ac:dyDescent="0.3">
      <c r="B43" s="5" t="s">
        <v>70</v>
      </c>
      <c r="C43" s="7">
        <v>16</v>
      </c>
      <c r="D43" s="7">
        <v>32</v>
      </c>
      <c r="E43" s="7">
        <v>7</v>
      </c>
      <c r="F43" s="7">
        <v>24</v>
      </c>
      <c r="G43" s="7">
        <v>15</v>
      </c>
      <c r="H43" s="7">
        <v>15</v>
      </c>
      <c r="I43" s="7">
        <v>12</v>
      </c>
      <c r="J43" s="6"/>
      <c r="K43" s="7">
        <v>6</v>
      </c>
      <c r="L43" s="7">
        <v>34</v>
      </c>
      <c r="M43" s="7"/>
      <c r="N43" s="7"/>
      <c r="O43" s="81">
        <v>18</v>
      </c>
      <c r="P43" s="82">
        <f t="shared" si="25"/>
        <v>179</v>
      </c>
      <c r="Q43" s="62" t="str">
        <f t="shared" si="26"/>
        <v>Independent (JM)</v>
      </c>
      <c r="R43" s="9">
        <f t="shared" si="27"/>
        <v>8.9385474860335198E-2</v>
      </c>
      <c r="S43" s="9">
        <f t="shared" si="22"/>
        <v>0.1787709497206704</v>
      </c>
      <c r="T43" s="9">
        <f t="shared" si="23"/>
        <v>3.9106145251396648E-2</v>
      </c>
      <c r="U43" s="9">
        <f t="shared" si="24"/>
        <v>0.13407821229050279</v>
      </c>
      <c r="V43" s="9">
        <f t="shared" si="24"/>
        <v>8.3798882681564241E-2</v>
      </c>
      <c r="W43" s="9">
        <f t="shared" si="24"/>
        <v>8.3798882681564241E-2</v>
      </c>
      <c r="X43" s="9">
        <f t="shared" si="24"/>
        <v>6.7039106145251395E-2</v>
      </c>
      <c r="Y43" s="8"/>
      <c r="Z43" s="9">
        <f t="shared" si="24"/>
        <v>3.3519553072625698E-2</v>
      </c>
      <c r="AA43" s="9">
        <f t="shared" si="24"/>
        <v>0.18994413407821228</v>
      </c>
      <c r="AB43" s="9">
        <f t="shared" si="24"/>
        <v>0</v>
      </c>
      <c r="AC43" s="9">
        <f t="shared" si="24"/>
        <v>0</v>
      </c>
      <c r="AD43" s="15">
        <f t="shared" si="24"/>
        <v>0.1005586592178771</v>
      </c>
    </row>
    <row r="44" spans="2:30" ht="15.6" x14ac:dyDescent="0.3">
      <c r="B44" s="5" t="s">
        <v>18</v>
      </c>
      <c r="C44" s="7">
        <v>16</v>
      </c>
      <c r="D44" s="7">
        <v>19</v>
      </c>
      <c r="E44" s="7">
        <v>20</v>
      </c>
      <c r="F44" s="7">
        <v>10</v>
      </c>
      <c r="G44" s="7">
        <v>5</v>
      </c>
      <c r="H44" s="7">
        <v>7</v>
      </c>
      <c r="I44" s="7">
        <v>53</v>
      </c>
      <c r="J44" s="7">
        <v>7</v>
      </c>
      <c r="K44" s="6"/>
      <c r="L44" s="7">
        <v>10</v>
      </c>
      <c r="M44" s="7"/>
      <c r="N44" s="7"/>
      <c r="O44" s="81">
        <v>22</v>
      </c>
      <c r="P44" s="82">
        <f t="shared" si="25"/>
        <v>169</v>
      </c>
      <c r="Q44" s="62" t="str">
        <f t="shared" si="26"/>
        <v>Labour</v>
      </c>
      <c r="R44" s="9">
        <f t="shared" si="27"/>
        <v>9.4674556213017749E-2</v>
      </c>
      <c r="S44" s="9">
        <f t="shared" si="22"/>
        <v>0.11242603550295859</v>
      </c>
      <c r="T44" s="9">
        <f t="shared" si="23"/>
        <v>0.11834319526627218</v>
      </c>
      <c r="U44" s="9">
        <f t="shared" si="24"/>
        <v>5.9171597633136092E-2</v>
      </c>
      <c r="V44" s="9">
        <f t="shared" si="24"/>
        <v>2.9585798816568046E-2</v>
      </c>
      <c r="W44" s="9">
        <f t="shared" si="24"/>
        <v>4.142011834319527E-2</v>
      </c>
      <c r="X44" s="9">
        <f t="shared" si="24"/>
        <v>0.31360946745562129</v>
      </c>
      <c r="Y44" s="9">
        <f t="shared" si="24"/>
        <v>4.142011834319527E-2</v>
      </c>
      <c r="Z44" s="8"/>
      <c r="AA44" s="9">
        <f t="shared" si="24"/>
        <v>5.9171597633136092E-2</v>
      </c>
      <c r="AB44" s="9">
        <f t="shared" si="24"/>
        <v>0</v>
      </c>
      <c r="AC44" s="9">
        <f t="shared" si="24"/>
        <v>0</v>
      </c>
      <c r="AD44" s="15">
        <f t="shared" si="24"/>
        <v>0.13017751479289941</v>
      </c>
    </row>
    <row r="45" spans="2:30" ht="16.2" thickBot="1" x14ac:dyDescent="0.35">
      <c r="B45" s="10" t="s">
        <v>114</v>
      </c>
      <c r="C45" s="11">
        <v>18</v>
      </c>
      <c r="D45" s="11">
        <v>7</v>
      </c>
      <c r="E45" s="11">
        <v>9</v>
      </c>
      <c r="F45" s="11">
        <v>8</v>
      </c>
      <c r="G45" s="11">
        <v>11</v>
      </c>
      <c r="H45" s="11">
        <v>10</v>
      </c>
      <c r="I45" s="11">
        <v>9</v>
      </c>
      <c r="J45" s="11">
        <v>29</v>
      </c>
      <c r="K45" s="11">
        <v>7</v>
      </c>
      <c r="L45" s="12"/>
      <c r="M45" s="11"/>
      <c r="N45" s="11"/>
      <c r="O45" s="76">
        <v>10</v>
      </c>
      <c r="P45" s="77">
        <f t="shared" si="25"/>
        <v>118</v>
      </c>
      <c r="Q45" s="63" t="str">
        <f t="shared" si="26"/>
        <v>Independent (JW)</v>
      </c>
      <c r="R45" s="13">
        <f t="shared" si="27"/>
        <v>0.15254237288135594</v>
      </c>
      <c r="S45" s="13">
        <f t="shared" si="22"/>
        <v>5.9322033898305086E-2</v>
      </c>
      <c r="T45" s="13">
        <f t="shared" si="23"/>
        <v>7.6271186440677971E-2</v>
      </c>
      <c r="U45" s="13">
        <f t="shared" si="24"/>
        <v>6.7796610169491525E-2</v>
      </c>
      <c r="V45" s="13">
        <f t="shared" si="24"/>
        <v>9.3220338983050849E-2</v>
      </c>
      <c r="W45" s="13">
        <f t="shared" si="24"/>
        <v>8.4745762711864403E-2</v>
      </c>
      <c r="X45" s="13">
        <f t="shared" si="24"/>
        <v>7.6271186440677971E-2</v>
      </c>
      <c r="Y45" s="13">
        <f t="shared" si="24"/>
        <v>0.24576271186440679</v>
      </c>
      <c r="Z45" s="13">
        <f t="shared" si="24"/>
        <v>5.9322033898305086E-2</v>
      </c>
      <c r="AA45" s="14"/>
      <c r="AB45" s="13">
        <f t="shared" si="24"/>
        <v>0</v>
      </c>
      <c r="AC45" s="13">
        <f t="shared" si="24"/>
        <v>0</v>
      </c>
      <c r="AD45" s="16">
        <f t="shared" si="24"/>
        <v>8.4745762711864403E-2</v>
      </c>
    </row>
    <row r="46" spans="2:30" ht="14.4" thickBot="1" x14ac:dyDescent="0.3"/>
    <row r="47" spans="2:30" ht="18" thickBot="1" x14ac:dyDescent="0.35">
      <c r="B47" s="86" t="s">
        <v>131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8"/>
    </row>
    <row r="48" spans="2:30" ht="18" thickBot="1" x14ac:dyDescent="0.35">
      <c r="B48" s="91" t="s">
        <v>33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  <c r="Q48" s="94" t="s">
        <v>34</v>
      </c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6"/>
    </row>
    <row r="49" spans="2:30" ht="15.6" x14ac:dyDescent="0.3">
      <c r="B49" s="1"/>
      <c r="C49" s="2" t="str">
        <f>B50</f>
        <v>SNP</v>
      </c>
      <c r="D49" s="2" t="str">
        <f>B51</f>
        <v>Conservative</v>
      </c>
      <c r="E49" s="2" t="str">
        <f>B52</f>
        <v>Independent (KG)</v>
      </c>
      <c r="F49" s="2" t="str">
        <f>B53</f>
        <v>Independent (LB)</v>
      </c>
      <c r="G49" s="2" t="str">
        <f>B54</f>
        <v>Green</v>
      </c>
      <c r="H49" s="2" t="str">
        <f>B55</f>
        <v>Lib Dem</v>
      </c>
      <c r="I49" s="2" t="str">
        <f>B56</f>
        <v>Independent (KCR)</v>
      </c>
      <c r="J49" s="2" t="str">
        <f>B57</f>
        <v>Alba</v>
      </c>
      <c r="K49" s="2"/>
      <c r="L49" s="2"/>
      <c r="M49" s="2"/>
      <c r="N49" s="2"/>
      <c r="O49" s="4" t="s">
        <v>32</v>
      </c>
      <c r="P49" s="59" t="s">
        <v>39</v>
      </c>
      <c r="Q49" s="60"/>
      <c r="R49" s="2" t="str">
        <f t="shared" ref="R49:AC49" si="28">C49</f>
        <v>SNP</v>
      </c>
      <c r="S49" s="2" t="str">
        <f t="shared" si="28"/>
        <v>Conservative</v>
      </c>
      <c r="T49" s="2" t="str">
        <f t="shared" si="28"/>
        <v>Independent (KG)</v>
      </c>
      <c r="U49" s="2" t="str">
        <f t="shared" si="28"/>
        <v>Independent (LB)</v>
      </c>
      <c r="V49" s="2" t="str">
        <f t="shared" si="28"/>
        <v>Green</v>
      </c>
      <c r="W49" s="2" t="str">
        <f t="shared" si="28"/>
        <v>Lib Dem</v>
      </c>
      <c r="X49" s="2" t="str">
        <f t="shared" si="28"/>
        <v>Independent (KCR)</v>
      </c>
      <c r="Y49" s="2" t="str">
        <f t="shared" si="28"/>
        <v>Alba</v>
      </c>
      <c r="Z49" s="2">
        <f t="shared" si="28"/>
        <v>0</v>
      </c>
      <c r="AA49" s="2">
        <f t="shared" si="28"/>
        <v>0</v>
      </c>
      <c r="AB49" s="2">
        <f t="shared" si="28"/>
        <v>0</v>
      </c>
      <c r="AC49" s="2">
        <f t="shared" si="28"/>
        <v>0</v>
      </c>
      <c r="AD49" s="3" t="s">
        <v>32</v>
      </c>
    </row>
    <row r="50" spans="2:30" ht="15.6" x14ac:dyDescent="0.3">
      <c r="B50" s="5" t="s">
        <v>17</v>
      </c>
      <c r="C50" s="6"/>
      <c r="D50" s="7">
        <v>16</v>
      </c>
      <c r="E50" s="7">
        <v>136</v>
      </c>
      <c r="F50" s="7">
        <v>70</v>
      </c>
      <c r="G50" s="7">
        <v>539</v>
      </c>
      <c r="H50" s="7">
        <v>69</v>
      </c>
      <c r="I50" s="7">
        <v>73</v>
      </c>
      <c r="J50" s="7">
        <v>121</v>
      </c>
      <c r="K50" s="7"/>
      <c r="L50" s="7"/>
      <c r="M50" s="7"/>
      <c r="N50" s="7"/>
      <c r="O50" s="27">
        <v>230</v>
      </c>
      <c r="P50" s="61">
        <f>SUM(C50:O50)</f>
        <v>1254</v>
      </c>
      <c r="Q50" s="62" t="str">
        <f>B50</f>
        <v>SNP</v>
      </c>
      <c r="R50" s="8"/>
      <c r="S50" s="9">
        <f t="shared" ref="S50:S57" si="29">D50/SUM($C50:$O50)</f>
        <v>1.2759170653907496E-2</v>
      </c>
      <c r="T50" s="9">
        <f t="shared" ref="T50:T57" si="30">E50/SUM($C50:$O50)</f>
        <v>0.10845295055821372</v>
      </c>
      <c r="U50" s="9">
        <f t="shared" ref="U50:AD57" si="31">F50/SUM($C50:$O50)</f>
        <v>5.5821371610845293E-2</v>
      </c>
      <c r="V50" s="9">
        <f t="shared" si="31"/>
        <v>0.42982456140350878</v>
      </c>
      <c r="W50" s="9">
        <f t="shared" si="31"/>
        <v>5.5023923444976079E-2</v>
      </c>
      <c r="X50" s="9">
        <f t="shared" si="31"/>
        <v>5.8213716108452954E-2</v>
      </c>
      <c r="Y50" s="9">
        <f t="shared" si="31"/>
        <v>9.6491228070175433E-2</v>
      </c>
      <c r="Z50" s="9">
        <f t="shared" si="31"/>
        <v>0</v>
      </c>
      <c r="AA50" s="9">
        <f t="shared" si="31"/>
        <v>0</v>
      </c>
      <c r="AB50" s="9">
        <f t="shared" si="31"/>
        <v>0</v>
      </c>
      <c r="AC50" s="9">
        <f t="shared" si="31"/>
        <v>0</v>
      </c>
      <c r="AD50" s="15">
        <f t="shared" si="31"/>
        <v>0.18341307814992025</v>
      </c>
    </row>
    <row r="51" spans="2:30" ht="15.6" x14ac:dyDescent="0.3">
      <c r="B51" s="5" t="s">
        <v>19</v>
      </c>
      <c r="C51" s="7">
        <v>10</v>
      </c>
      <c r="D51" s="6"/>
      <c r="E51" s="7">
        <v>186</v>
      </c>
      <c r="F51" s="7">
        <v>114</v>
      </c>
      <c r="G51" s="7">
        <v>18</v>
      </c>
      <c r="H51" s="7">
        <v>183</v>
      </c>
      <c r="I51" s="7">
        <v>36</v>
      </c>
      <c r="J51" s="7">
        <v>10</v>
      </c>
      <c r="K51" s="7"/>
      <c r="L51" s="7"/>
      <c r="M51" s="7"/>
      <c r="N51" s="7"/>
      <c r="O51" s="27">
        <v>210</v>
      </c>
      <c r="P51" s="61">
        <f t="shared" ref="P51:P57" si="32">SUM(C51:O51)</f>
        <v>767</v>
      </c>
      <c r="Q51" s="62" t="str">
        <f t="shared" ref="Q51:Q57" si="33">B51</f>
        <v>Conservative</v>
      </c>
      <c r="R51" s="9">
        <f t="shared" ref="R51:R57" si="34">C51/SUM($C51:$O51)</f>
        <v>1.303780964797914E-2</v>
      </c>
      <c r="S51" s="8"/>
      <c r="T51" s="9">
        <f t="shared" si="30"/>
        <v>0.242503259452412</v>
      </c>
      <c r="U51" s="9">
        <f t="shared" si="31"/>
        <v>0.14863102998696218</v>
      </c>
      <c r="V51" s="9">
        <f t="shared" si="31"/>
        <v>2.3468057366362451E-2</v>
      </c>
      <c r="W51" s="9">
        <f t="shared" si="31"/>
        <v>0.23859191655801826</v>
      </c>
      <c r="X51" s="9">
        <f t="shared" si="31"/>
        <v>4.6936114732724903E-2</v>
      </c>
      <c r="Y51" s="9">
        <f t="shared" si="31"/>
        <v>1.303780964797914E-2</v>
      </c>
      <c r="Z51" s="9">
        <f t="shared" si="31"/>
        <v>0</v>
      </c>
      <c r="AA51" s="9">
        <f t="shared" si="31"/>
        <v>0</v>
      </c>
      <c r="AB51" s="9">
        <f t="shared" si="31"/>
        <v>0</v>
      </c>
      <c r="AC51" s="9">
        <f t="shared" si="31"/>
        <v>0</v>
      </c>
      <c r="AD51" s="15">
        <f t="shared" si="31"/>
        <v>0.27379400260756193</v>
      </c>
    </row>
    <row r="52" spans="2:30" ht="15.6" x14ac:dyDescent="0.3">
      <c r="B52" s="5" t="s">
        <v>132</v>
      </c>
      <c r="C52" s="7">
        <v>77</v>
      </c>
      <c r="D52" s="7">
        <v>90</v>
      </c>
      <c r="E52" s="6"/>
      <c r="F52" s="7">
        <v>168</v>
      </c>
      <c r="G52" s="7">
        <v>82</v>
      </c>
      <c r="H52" s="7">
        <v>70</v>
      </c>
      <c r="I52" s="7">
        <v>45</v>
      </c>
      <c r="J52" s="7">
        <v>17</v>
      </c>
      <c r="K52" s="7"/>
      <c r="L52" s="7"/>
      <c r="M52" s="7"/>
      <c r="N52" s="7"/>
      <c r="O52" s="27">
        <v>83</v>
      </c>
      <c r="P52" s="61">
        <f t="shared" si="32"/>
        <v>632</v>
      </c>
      <c r="Q52" s="62" t="str">
        <f t="shared" si="33"/>
        <v>Independent (KG)</v>
      </c>
      <c r="R52" s="9">
        <f t="shared" si="34"/>
        <v>0.12183544303797468</v>
      </c>
      <c r="S52" s="9">
        <f t="shared" si="29"/>
        <v>0.14240506329113925</v>
      </c>
      <c r="T52" s="8"/>
      <c r="U52" s="9">
        <f t="shared" si="31"/>
        <v>0.26582278481012656</v>
      </c>
      <c r="V52" s="9">
        <f t="shared" si="31"/>
        <v>0.12974683544303797</v>
      </c>
      <c r="W52" s="9">
        <f t="shared" si="31"/>
        <v>0.11075949367088607</v>
      </c>
      <c r="X52" s="9">
        <f t="shared" si="31"/>
        <v>7.1202531645569625E-2</v>
      </c>
      <c r="Y52" s="9">
        <f t="shared" si="31"/>
        <v>2.6898734177215191E-2</v>
      </c>
      <c r="Z52" s="9">
        <f t="shared" si="31"/>
        <v>0</v>
      </c>
      <c r="AA52" s="9">
        <f t="shared" si="31"/>
        <v>0</v>
      </c>
      <c r="AB52" s="9">
        <f t="shared" si="31"/>
        <v>0</v>
      </c>
      <c r="AC52" s="9">
        <f t="shared" si="31"/>
        <v>0</v>
      </c>
      <c r="AD52" s="15">
        <f t="shared" si="31"/>
        <v>0.13132911392405064</v>
      </c>
    </row>
    <row r="53" spans="2:30" ht="15.6" x14ac:dyDescent="0.3">
      <c r="B53" s="5" t="s">
        <v>133</v>
      </c>
      <c r="C53" s="7">
        <v>33</v>
      </c>
      <c r="D53" s="7">
        <v>61</v>
      </c>
      <c r="E53" s="7">
        <v>113</v>
      </c>
      <c r="F53" s="6"/>
      <c r="G53" s="7">
        <v>37</v>
      </c>
      <c r="H53" s="7">
        <v>57</v>
      </c>
      <c r="I53" s="7">
        <v>91</v>
      </c>
      <c r="J53" s="7">
        <v>18</v>
      </c>
      <c r="K53" s="7"/>
      <c r="L53" s="7"/>
      <c r="M53" s="7"/>
      <c r="N53" s="7"/>
      <c r="O53" s="27">
        <v>56</v>
      </c>
      <c r="P53" s="61">
        <f t="shared" si="32"/>
        <v>466</v>
      </c>
      <c r="Q53" s="62" t="str">
        <f t="shared" si="33"/>
        <v>Independent (LB)</v>
      </c>
      <c r="R53" s="9">
        <f t="shared" si="34"/>
        <v>7.0815450643776826E-2</v>
      </c>
      <c r="S53" s="9">
        <f t="shared" si="29"/>
        <v>0.13090128755364808</v>
      </c>
      <c r="T53" s="9">
        <f t="shared" si="30"/>
        <v>0.24248927038626608</v>
      </c>
      <c r="U53" s="8"/>
      <c r="V53" s="9">
        <f t="shared" si="31"/>
        <v>7.9399141630901282E-2</v>
      </c>
      <c r="W53" s="9">
        <f t="shared" si="31"/>
        <v>0.12231759656652361</v>
      </c>
      <c r="X53" s="9">
        <f t="shared" si="31"/>
        <v>0.19527896995708155</v>
      </c>
      <c r="Y53" s="9">
        <f t="shared" si="31"/>
        <v>3.8626609442060089E-2</v>
      </c>
      <c r="Z53" s="9">
        <f t="shared" si="31"/>
        <v>0</v>
      </c>
      <c r="AA53" s="9">
        <f t="shared" si="31"/>
        <v>0</v>
      </c>
      <c r="AB53" s="9">
        <f t="shared" si="31"/>
        <v>0</v>
      </c>
      <c r="AC53" s="9">
        <f t="shared" si="31"/>
        <v>0</v>
      </c>
      <c r="AD53" s="15">
        <f t="shared" si="31"/>
        <v>0.12017167381974249</v>
      </c>
    </row>
    <row r="54" spans="2:30" ht="15.6" x14ac:dyDescent="0.3">
      <c r="B54" s="5" t="s">
        <v>22</v>
      </c>
      <c r="C54" s="7">
        <v>160</v>
      </c>
      <c r="D54" s="7">
        <v>8</v>
      </c>
      <c r="E54" s="7">
        <v>54</v>
      </c>
      <c r="F54" s="7">
        <v>27</v>
      </c>
      <c r="G54" s="6"/>
      <c r="H54" s="7">
        <v>53</v>
      </c>
      <c r="I54" s="7">
        <v>31</v>
      </c>
      <c r="J54" s="7">
        <v>14</v>
      </c>
      <c r="K54" s="7"/>
      <c r="L54" s="7"/>
      <c r="M54" s="7"/>
      <c r="N54" s="7"/>
      <c r="O54" s="27">
        <v>49</v>
      </c>
      <c r="P54" s="61">
        <f t="shared" si="32"/>
        <v>396</v>
      </c>
      <c r="Q54" s="62" t="str">
        <f t="shared" si="33"/>
        <v>Green</v>
      </c>
      <c r="R54" s="9">
        <f t="shared" si="34"/>
        <v>0.40404040404040403</v>
      </c>
      <c r="S54" s="9">
        <f t="shared" si="29"/>
        <v>2.0202020202020204E-2</v>
      </c>
      <c r="T54" s="9">
        <f t="shared" si="30"/>
        <v>0.13636363636363635</v>
      </c>
      <c r="U54" s="9">
        <f t="shared" si="31"/>
        <v>6.8181818181818177E-2</v>
      </c>
      <c r="V54" s="8"/>
      <c r="W54" s="9">
        <f t="shared" si="31"/>
        <v>0.13383838383838384</v>
      </c>
      <c r="X54" s="9">
        <f t="shared" si="31"/>
        <v>7.8282828282828287E-2</v>
      </c>
      <c r="Y54" s="9">
        <f t="shared" si="31"/>
        <v>3.5353535353535352E-2</v>
      </c>
      <c r="Z54" s="9">
        <f t="shared" si="31"/>
        <v>0</v>
      </c>
      <c r="AA54" s="9">
        <f t="shared" si="31"/>
        <v>0</v>
      </c>
      <c r="AB54" s="9">
        <f t="shared" si="31"/>
        <v>0</v>
      </c>
      <c r="AC54" s="9">
        <f t="shared" si="31"/>
        <v>0</v>
      </c>
      <c r="AD54" s="15">
        <f t="shared" si="31"/>
        <v>0.12373737373737374</v>
      </c>
    </row>
    <row r="55" spans="2:30" ht="15.6" x14ac:dyDescent="0.3">
      <c r="B55" s="5" t="s">
        <v>21</v>
      </c>
      <c r="C55" s="7">
        <v>16</v>
      </c>
      <c r="D55" s="7">
        <v>47</v>
      </c>
      <c r="E55" s="7">
        <v>49</v>
      </c>
      <c r="F55" s="7">
        <v>44</v>
      </c>
      <c r="G55" s="7">
        <v>42</v>
      </c>
      <c r="H55" s="6"/>
      <c r="I55" s="7">
        <v>17</v>
      </c>
      <c r="J55" s="7">
        <v>8</v>
      </c>
      <c r="K55" s="7"/>
      <c r="L55" s="7"/>
      <c r="M55" s="7"/>
      <c r="N55" s="7"/>
      <c r="O55" s="27">
        <v>44</v>
      </c>
      <c r="P55" s="61">
        <f t="shared" si="32"/>
        <v>267</v>
      </c>
      <c r="Q55" s="62" t="str">
        <f t="shared" si="33"/>
        <v>Lib Dem</v>
      </c>
      <c r="R55" s="9">
        <f t="shared" si="34"/>
        <v>5.9925093632958802E-2</v>
      </c>
      <c r="S55" s="9">
        <f t="shared" si="29"/>
        <v>0.17602996254681649</v>
      </c>
      <c r="T55" s="9">
        <f t="shared" si="30"/>
        <v>0.18352059925093633</v>
      </c>
      <c r="U55" s="9">
        <f t="shared" si="31"/>
        <v>0.16479400749063669</v>
      </c>
      <c r="V55" s="9">
        <f t="shared" si="31"/>
        <v>0.15730337078651685</v>
      </c>
      <c r="W55" s="8"/>
      <c r="X55" s="9">
        <f t="shared" si="31"/>
        <v>6.3670411985018729E-2</v>
      </c>
      <c r="Y55" s="9">
        <f t="shared" si="31"/>
        <v>2.9962546816479401E-2</v>
      </c>
      <c r="Z55" s="9">
        <f t="shared" si="31"/>
        <v>0</v>
      </c>
      <c r="AA55" s="9">
        <f t="shared" si="31"/>
        <v>0</v>
      </c>
      <c r="AB55" s="9">
        <f t="shared" si="31"/>
        <v>0</v>
      </c>
      <c r="AC55" s="9">
        <f t="shared" si="31"/>
        <v>0</v>
      </c>
      <c r="AD55" s="15">
        <f t="shared" si="31"/>
        <v>0.16479400749063669</v>
      </c>
    </row>
    <row r="56" spans="2:30" ht="15.6" x14ac:dyDescent="0.3">
      <c r="B56" s="5" t="s">
        <v>134</v>
      </c>
      <c r="C56" s="7">
        <v>35</v>
      </c>
      <c r="D56" s="7">
        <v>7</v>
      </c>
      <c r="E56" s="7">
        <v>31</v>
      </c>
      <c r="F56" s="7">
        <v>38</v>
      </c>
      <c r="G56" s="7">
        <v>38</v>
      </c>
      <c r="H56" s="7">
        <v>9</v>
      </c>
      <c r="I56" s="6"/>
      <c r="J56" s="7">
        <v>24</v>
      </c>
      <c r="K56" s="7"/>
      <c r="L56" s="7"/>
      <c r="M56" s="7"/>
      <c r="N56" s="7"/>
      <c r="O56" s="27">
        <v>16</v>
      </c>
      <c r="P56" s="61">
        <f t="shared" si="32"/>
        <v>198</v>
      </c>
      <c r="Q56" s="62" t="str">
        <f t="shared" si="33"/>
        <v>Independent (KCR)</v>
      </c>
      <c r="R56" s="9">
        <f t="shared" si="34"/>
        <v>0.17676767676767677</v>
      </c>
      <c r="S56" s="9">
        <f t="shared" si="29"/>
        <v>3.5353535353535352E-2</v>
      </c>
      <c r="T56" s="9">
        <f t="shared" si="30"/>
        <v>0.15656565656565657</v>
      </c>
      <c r="U56" s="9">
        <f t="shared" si="31"/>
        <v>0.19191919191919191</v>
      </c>
      <c r="V56" s="9">
        <f t="shared" si="31"/>
        <v>0.19191919191919191</v>
      </c>
      <c r="W56" s="9">
        <f t="shared" si="31"/>
        <v>4.5454545454545456E-2</v>
      </c>
      <c r="X56" s="8"/>
      <c r="Y56" s="9">
        <f t="shared" si="31"/>
        <v>0.12121212121212122</v>
      </c>
      <c r="Z56" s="9">
        <f t="shared" si="31"/>
        <v>0</v>
      </c>
      <c r="AA56" s="9">
        <f t="shared" si="31"/>
        <v>0</v>
      </c>
      <c r="AB56" s="9">
        <f t="shared" si="31"/>
        <v>0</v>
      </c>
      <c r="AC56" s="9">
        <f t="shared" si="31"/>
        <v>0</v>
      </c>
      <c r="AD56" s="15">
        <f t="shared" si="31"/>
        <v>8.0808080808080815E-2</v>
      </c>
    </row>
    <row r="57" spans="2:30" ht="16.2" thickBot="1" x14ac:dyDescent="0.35">
      <c r="B57" s="10" t="s">
        <v>51</v>
      </c>
      <c r="C57" s="11">
        <v>30</v>
      </c>
      <c r="D57" s="11">
        <v>6</v>
      </c>
      <c r="E57" s="11">
        <v>14</v>
      </c>
      <c r="F57" s="11">
        <v>21</v>
      </c>
      <c r="G57" s="11">
        <v>13</v>
      </c>
      <c r="H57" s="11">
        <v>8</v>
      </c>
      <c r="I57" s="11">
        <v>18</v>
      </c>
      <c r="J57" s="12"/>
      <c r="K57" s="11"/>
      <c r="L57" s="11"/>
      <c r="M57" s="11"/>
      <c r="N57" s="11"/>
      <c r="O57" s="76">
        <v>7</v>
      </c>
      <c r="P57" s="77">
        <f t="shared" si="32"/>
        <v>117</v>
      </c>
      <c r="Q57" s="63" t="str">
        <f t="shared" si="33"/>
        <v>Alba</v>
      </c>
      <c r="R57" s="13">
        <f t="shared" si="34"/>
        <v>0.25641025641025639</v>
      </c>
      <c r="S57" s="13">
        <f t="shared" si="29"/>
        <v>5.128205128205128E-2</v>
      </c>
      <c r="T57" s="13">
        <f t="shared" si="30"/>
        <v>0.11965811965811966</v>
      </c>
      <c r="U57" s="13">
        <f t="shared" si="31"/>
        <v>0.17948717948717949</v>
      </c>
      <c r="V57" s="13">
        <f t="shared" si="31"/>
        <v>0.1111111111111111</v>
      </c>
      <c r="W57" s="13">
        <f t="shared" si="31"/>
        <v>6.8376068376068383E-2</v>
      </c>
      <c r="X57" s="13">
        <f t="shared" si="31"/>
        <v>0.15384615384615385</v>
      </c>
      <c r="Y57" s="14"/>
      <c r="Z57" s="13">
        <f t="shared" si="31"/>
        <v>0</v>
      </c>
      <c r="AA57" s="13">
        <f t="shared" si="31"/>
        <v>0</v>
      </c>
      <c r="AB57" s="13">
        <f t="shared" si="31"/>
        <v>0</v>
      </c>
      <c r="AC57" s="13">
        <f t="shared" si="31"/>
        <v>0</v>
      </c>
      <c r="AD57" s="16">
        <f t="shared" si="31"/>
        <v>5.9829059829059832E-2</v>
      </c>
    </row>
    <row r="58" spans="2:30" ht="14.4" thickBot="1" x14ac:dyDescent="0.3"/>
    <row r="59" spans="2:30" ht="18" thickBot="1" x14ac:dyDescent="0.35">
      <c r="B59" s="86" t="s">
        <v>150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8"/>
    </row>
    <row r="60" spans="2:30" ht="18" thickBot="1" x14ac:dyDescent="0.35">
      <c r="B60" s="91" t="s">
        <v>33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3"/>
      <c r="Q60" s="94" t="s">
        <v>34</v>
      </c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6"/>
    </row>
    <row r="61" spans="2:30" ht="15.6" x14ac:dyDescent="0.3">
      <c r="B61" s="1"/>
      <c r="C61" s="2" t="str">
        <f>B62</f>
        <v>SNP</v>
      </c>
      <c r="D61" s="2" t="str">
        <f>B63</f>
        <v>Conservative</v>
      </c>
      <c r="E61" s="2" t="str">
        <f>B64</f>
        <v>Lib Dem</v>
      </c>
      <c r="F61" s="2" t="str">
        <f>B65</f>
        <v>Labour</v>
      </c>
      <c r="G61" s="2" t="str">
        <f>B66</f>
        <v>Independent</v>
      </c>
      <c r="H61" s="2" t="str">
        <f>B67</f>
        <v>ISP</v>
      </c>
      <c r="I61" s="2"/>
      <c r="J61" s="2"/>
      <c r="K61" s="2"/>
      <c r="L61" s="2"/>
      <c r="M61" s="2"/>
      <c r="N61" s="2"/>
      <c r="O61" s="4" t="s">
        <v>32</v>
      </c>
      <c r="P61" s="59" t="s">
        <v>39</v>
      </c>
      <c r="Q61" s="60"/>
      <c r="R61" s="2" t="str">
        <f t="shared" ref="R61:AC61" si="35">C61</f>
        <v>SNP</v>
      </c>
      <c r="S61" s="2" t="str">
        <f t="shared" si="35"/>
        <v>Conservative</v>
      </c>
      <c r="T61" s="2" t="str">
        <f t="shared" si="35"/>
        <v>Lib Dem</v>
      </c>
      <c r="U61" s="2" t="str">
        <f t="shared" si="35"/>
        <v>Labour</v>
      </c>
      <c r="V61" s="2" t="str">
        <f t="shared" si="35"/>
        <v>Independent</v>
      </c>
      <c r="W61" s="2" t="str">
        <f t="shared" si="35"/>
        <v>ISP</v>
      </c>
      <c r="X61" s="2">
        <f t="shared" si="35"/>
        <v>0</v>
      </c>
      <c r="Y61" s="2">
        <f t="shared" si="35"/>
        <v>0</v>
      </c>
      <c r="Z61" s="2">
        <f t="shared" si="35"/>
        <v>0</v>
      </c>
      <c r="AA61" s="2">
        <f t="shared" si="35"/>
        <v>0</v>
      </c>
      <c r="AB61" s="2">
        <f t="shared" si="35"/>
        <v>0</v>
      </c>
      <c r="AC61" s="2">
        <f t="shared" si="35"/>
        <v>0</v>
      </c>
      <c r="AD61" s="3" t="s">
        <v>32</v>
      </c>
    </row>
    <row r="62" spans="2:30" ht="15.6" x14ac:dyDescent="0.3">
      <c r="B62" s="5" t="s">
        <v>17</v>
      </c>
      <c r="C62" s="6"/>
      <c r="D62" s="7">
        <v>31</v>
      </c>
      <c r="E62" s="7">
        <v>188</v>
      </c>
      <c r="F62" s="7">
        <v>209</v>
      </c>
      <c r="G62" s="7">
        <v>143</v>
      </c>
      <c r="H62" s="7">
        <v>352</v>
      </c>
      <c r="I62" s="7"/>
      <c r="J62" s="7"/>
      <c r="K62" s="7"/>
      <c r="L62" s="7"/>
      <c r="M62" s="7"/>
      <c r="N62" s="7"/>
      <c r="O62" s="27">
        <v>449</v>
      </c>
      <c r="P62" s="61">
        <f>SUM(C62:O62)</f>
        <v>1372</v>
      </c>
      <c r="Q62" s="62" t="str">
        <f>B62</f>
        <v>SNP</v>
      </c>
      <c r="R62" s="8"/>
      <c r="S62" s="9">
        <f t="shared" ref="S62:S67" si="36">D62/SUM($C62:$O62)</f>
        <v>2.2594752186588921E-2</v>
      </c>
      <c r="T62" s="9">
        <f t="shared" ref="T62:T67" si="37">E62/SUM($C62:$O62)</f>
        <v>0.13702623906705538</v>
      </c>
      <c r="U62" s="9">
        <f t="shared" ref="U62:AD67" si="38">F62/SUM($C62:$O62)</f>
        <v>0.15233236151603499</v>
      </c>
      <c r="V62" s="9">
        <f t="shared" si="38"/>
        <v>0.10422740524781342</v>
      </c>
      <c r="W62" s="9">
        <f t="shared" si="38"/>
        <v>0.2565597667638484</v>
      </c>
      <c r="X62" s="9">
        <f t="shared" si="38"/>
        <v>0</v>
      </c>
      <c r="Y62" s="9">
        <f t="shared" si="38"/>
        <v>0</v>
      </c>
      <c r="Z62" s="9">
        <f t="shared" si="38"/>
        <v>0</v>
      </c>
      <c r="AA62" s="9">
        <f t="shared" si="38"/>
        <v>0</v>
      </c>
      <c r="AB62" s="9">
        <f t="shared" si="38"/>
        <v>0</v>
      </c>
      <c r="AC62" s="9">
        <f t="shared" si="38"/>
        <v>0</v>
      </c>
      <c r="AD62" s="15">
        <f t="shared" si="38"/>
        <v>0.32725947521865889</v>
      </c>
    </row>
    <row r="63" spans="2:30" ht="15.6" x14ac:dyDescent="0.3">
      <c r="B63" s="5" t="s">
        <v>19</v>
      </c>
      <c r="C63" s="7">
        <v>16</v>
      </c>
      <c r="D63" s="6"/>
      <c r="E63" s="7">
        <v>343</v>
      </c>
      <c r="F63" s="7">
        <v>135</v>
      </c>
      <c r="G63" s="7">
        <v>118</v>
      </c>
      <c r="H63" s="7">
        <v>26</v>
      </c>
      <c r="I63" s="7"/>
      <c r="J63" s="7"/>
      <c r="K63" s="7"/>
      <c r="L63" s="7"/>
      <c r="M63" s="7"/>
      <c r="N63" s="7"/>
      <c r="O63" s="27">
        <v>217</v>
      </c>
      <c r="P63" s="61">
        <f t="shared" ref="P63:P67" si="39">SUM(C63:O63)</f>
        <v>855</v>
      </c>
      <c r="Q63" s="62" t="str">
        <f t="shared" ref="Q63:Q67" si="40">B63</f>
        <v>Conservative</v>
      </c>
      <c r="R63" s="9">
        <f t="shared" ref="R63:R67" si="41">C63/SUM($C63:$O63)</f>
        <v>1.8713450292397661E-2</v>
      </c>
      <c r="S63" s="8"/>
      <c r="T63" s="9">
        <f t="shared" si="37"/>
        <v>0.40116959064327484</v>
      </c>
      <c r="U63" s="9">
        <f t="shared" si="38"/>
        <v>0.15789473684210525</v>
      </c>
      <c r="V63" s="9">
        <f t="shared" si="38"/>
        <v>0.13801169590643275</v>
      </c>
      <c r="W63" s="9">
        <f t="shared" si="38"/>
        <v>3.0409356725146199E-2</v>
      </c>
      <c r="X63" s="9">
        <f t="shared" si="38"/>
        <v>0</v>
      </c>
      <c r="Y63" s="9">
        <f t="shared" si="38"/>
        <v>0</v>
      </c>
      <c r="Z63" s="9">
        <f t="shared" si="38"/>
        <v>0</v>
      </c>
      <c r="AA63" s="9">
        <f t="shared" si="38"/>
        <v>0</v>
      </c>
      <c r="AB63" s="9">
        <f t="shared" si="38"/>
        <v>0</v>
      </c>
      <c r="AC63" s="9">
        <f t="shared" si="38"/>
        <v>0</v>
      </c>
      <c r="AD63" s="15">
        <f t="shared" si="38"/>
        <v>0.25380116959064325</v>
      </c>
    </row>
    <row r="64" spans="2:30" ht="15.6" x14ac:dyDescent="0.3">
      <c r="B64" s="5" t="s">
        <v>21</v>
      </c>
      <c r="C64" s="7">
        <v>69</v>
      </c>
      <c r="D64" s="7">
        <v>133</v>
      </c>
      <c r="E64" s="6"/>
      <c r="F64" s="7">
        <v>134</v>
      </c>
      <c r="G64" s="7">
        <v>102</v>
      </c>
      <c r="H64" s="7">
        <v>19</v>
      </c>
      <c r="I64" s="7"/>
      <c r="J64" s="7"/>
      <c r="K64" s="7"/>
      <c r="L64" s="7"/>
      <c r="M64" s="7"/>
      <c r="N64" s="7"/>
      <c r="O64" s="27">
        <v>94</v>
      </c>
      <c r="P64" s="61">
        <f t="shared" si="39"/>
        <v>551</v>
      </c>
      <c r="Q64" s="62" t="str">
        <f t="shared" si="40"/>
        <v>Lib Dem</v>
      </c>
      <c r="R64" s="9">
        <f t="shared" si="41"/>
        <v>0.12522686025408347</v>
      </c>
      <c r="S64" s="9">
        <f t="shared" si="36"/>
        <v>0.2413793103448276</v>
      </c>
      <c r="T64" s="8"/>
      <c r="U64" s="9">
        <f t="shared" si="38"/>
        <v>0.24319419237749546</v>
      </c>
      <c r="V64" s="9">
        <f t="shared" si="38"/>
        <v>0.18511796733212341</v>
      </c>
      <c r="W64" s="9">
        <f t="shared" si="38"/>
        <v>3.4482758620689655E-2</v>
      </c>
      <c r="X64" s="9">
        <f t="shared" si="38"/>
        <v>0</v>
      </c>
      <c r="Y64" s="9">
        <f t="shared" si="38"/>
        <v>0</v>
      </c>
      <c r="Z64" s="9">
        <f t="shared" si="38"/>
        <v>0</v>
      </c>
      <c r="AA64" s="9">
        <f t="shared" si="38"/>
        <v>0</v>
      </c>
      <c r="AB64" s="9">
        <f t="shared" si="38"/>
        <v>0</v>
      </c>
      <c r="AC64" s="9">
        <f t="shared" si="38"/>
        <v>0</v>
      </c>
      <c r="AD64" s="15">
        <f t="shared" si="38"/>
        <v>0.1705989110707804</v>
      </c>
    </row>
    <row r="65" spans="2:30" ht="15.6" x14ac:dyDescent="0.3">
      <c r="B65" s="5" t="s">
        <v>18</v>
      </c>
      <c r="C65" s="7">
        <v>28</v>
      </c>
      <c r="D65" s="7">
        <v>36</v>
      </c>
      <c r="E65" s="7">
        <v>115</v>
      </c>
      <c r="F65" s="6"/>
      <c r="G65" s="7">
        <v>23</v>
      </c>
      <c r="H65" s="7">
        <v>13</v>
      </c>
      <c r="I65" s="7"/>
      <c r="J65" s="7"/>
      <c r="K65" s="7"/>
      <c r="L65" s="7"/>
      <c r="M65" s="7"/>
      <c r="N65" s="7"/>
      <c r="O65" s="27">
        <v>36</v>
      </c>
      <c r="P65" s="61">
        <f t="shared" si="39"/>
        <v>251</v>
      </c>
      <c r="Q65" s="62" t="str">
        <f t="shared" si="40"/>
        <v>Labour</v>
      </c>
      <c r="R65" s="9">
        <f t="shared" si="41"/>
        <v>0.11155378486055777</v>
      </c>
      <c r="S65" s="9">
        <f t="shared" si="36"/>
        <v>0.14342629482071714</v>
      </c>
      <c r="T65" s="9">
        <f t="shared" si="37"/>
        <v>0.45816733067729082</v>
      </c>
      <c r="U65" s="8"/>
      <c r="V65" s="9">
        <f t="shared" si="38"/>
        <v>9.1633466135458169E-2</v>
      </c>
      <c r="W65" s="9">
        <f t="shared" si="38"/>
        <v>5.1792828685258967E-2</v>
      </c>
      <c r="X65" s="9">
        <f t="shared" si="38"/>
        <v>0</v>
      </c>
      <c r="Y65" s="9">
        <f t="shared" si="38"/>
        <v>0</v>
      </c>
      <c r="Z65" s="9">
        <f t="shared" si="38"/>
        <v>0</v>
      </c>
      <c r="AA65" s="9">
        <f t="shared" si="38"/>
        <v>0</v>
      </c>
      <c r="AB65" s="9">
        <f t="shared" si="38"/>
        <v>0</v>
      </c>
      <c r="AC65" s="9">
        <f t="shared" si="38"/>
        <v>0</v>
      </c>
      <c r="AD65" s="15">
        <f t="shared" si="38"/>
        <v>0.14342629482071714</v>
      </c>
    </row>
    <row r="66" spans="2:30" ht="15.6" x14ac:dyDescent="0.3">
      <c r="B66" s="5" t="s">
        <v>20</v>
      </c>
      <c r="C66" s="7">
        <v>34</v>
      </c>
      <c r="D66" s="7">
        <v>24</v>
      </c>
      <c r="E66" s="7">
        <v>53</v>
      </c>
      <c r="F66" s="7">
        <v>12</v>
      </c>
      <c r="G66" s="6"/>
      <c r="H66" s="7">
        <v>14</v>
      </c>
      <c r="I66" s="7"/>
      <c r="J66" s="7"/>
      <c r="K66" s="7"/>
      <c r="L66" s="7"/>
      <c r="M66" s="7"/>
      <c r="N66" s="7"/>
      <c r="O66" s="27">
        <v>33</v>
      </c>
      <c r="P66" s="61">
        <f t="shared" si="39"/>
        <v>170</v>
      </c>
      <c r="Q66" s="62" t="str">
        <f t="shared" si="40"/>
        <v>Independent</v>
      </c>
      <c r="R66" s="9">
        <f t="shared" si="41"/>
        <v>0.2</v>
      </c>
      <c r="S66" s="9">
        <f t="shared" si="36"/>
        <v>0.14117647058823529</v>
      </c>
      <c r="T66" s="9">
        <f t="shared" si="37"/>
        <v>0.31176470588235294</v>
      </c>
      <c r="U66" s="9">
        <f t="shared" si="38"/>
        <v>7.0588235294117646E-2</v>
      </c>
      <c r="V66" s="8"/>
      <c r="W66" s="9">
        <f t="shared" si="38"/>
        <v>8.2352941176470587E-2</v>
      </c>
      <c r="X66" s="9">
        <f t="shared" si="38"/>
        <v>0</v>
      </c>
      <c r="Y66" s="9">
        <f t="shared" si="38"/>
        <v>0</v>
      </c>
      <c r="Z66" s="9">
        <f t="shared" si="38"/>
        <v>0</v>
      </c>
      <c r="AA66" s="9">
        <f t="shared" si="38"/>
        <v>0</v>
      </c>
      <c r="AB66" s="9">
        <f t="shared" si="38"/>
        <v>0</v>
      </c>
      <c r="AC66" s="9">
        <f t="shared" si="38"/>
        <v>0</v>
      </c>
      <c r="AD66" s="15">
        <f t="shared" si="38"/>
        <v>0.19411764705882353</v>
      </c>
    </row>
    <row r="67" spans="2:30" ht="16.2" thickBot="1" x14ac:dyDescent="0.35">
      <c r="B67" s="10" t="s">
        <v>85</v>
      </c>
      <c r="C67" s="11">
        <v>32</v>
      </c>
      <c r="D67" s="11">
        <v>5</v>
      </c>
      <c r="E67" s="11">
        <v>8</v>
      </c>
      <c r="F67" s="11">
        <v>4</v>
      </c>
      <c r="G67" s="11">
        <v>18</v>
      </c>
      <c r="H67" s="12"/>
      <c r="I67" s="11"/>
      <c r="J67" s="11"/>
      <c r="K67" s="11"/>
      <c r="L67" s="11"/>
      <c r="M67" s="11"/>
      <c r="N67" s="11"/>
      <c r="O67" s="46">
        <v>11</v>
      </c>
      <c r="P67" s="64">
        <f t="shared" si="39"/>
        <v>78</v>
      </c>
      <c r="Q67" s="63" t="str">
        <f t="shared" si="40"/>
        <v>ISP</v>
      </c>
      <c r="R67" s="13">
        <f t="shared" si="41"/>
        <v>0.41025641025641024</v>
      </c>
      <c r="S67" s="13">
        <f t="shared" si="36"/>
        <v>6.4102564102564097E-2</v>
      </c>
      <c r="T67" s="13">
        <f t="shared" si="37"/>
        <v>0.10256410256410256</v>
      </c>
      <c r="U67" s="13">
        <f t="shared" si="38"/>
        <v>5.128205128205128E-2</v>
      </c>
      <c r="V67" s="13">
        <f t="shared" si="38"/>
        <v>0.23076923076923078</v>
      </c>
      <c r="W67" s="14"/>
      <c r="X67" s="13">
        <f t="shared" si="38"/>
        <v>0</v>
      </c>
      <c r="Y67" s="13">
        <f t="shared" si="38"/>
        <v>0</v>
      </c>
      <c r="Z67" s="13">
        <f t="shared" si="38"/>
        <v>0</v>
      </c>
      <c r="AA67" s="13">
        <f t="shared" si="38"/>
        <v>0</v>
      </c>
      <c r="AB67" s="13">
        <f t="shared" si="38"/>
        <v>0</v>
      </c>
      <c r="AC67" s="13">
        <f t="shared" si="38"/>
        <v>0</v>
      </c>
      <c r="AD67" s="16">
        <f t="shared" si="38"/>
        <v>0.14102564102564102</v>
      </c>
    </row>
    <row r="68" spans="2:30" ht="14.4" thickBot="1" x14ac:dyDescent="0.3"/>
    <row r="69" spans="2:30" ht="18" thickBot="1" x14ac:dyDescent="0.35">
      <c r="B69" s="86" t="s">
        <v>167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8"/>
    </row>
    <row r="70" spans="2:30" ht="18" thickBot="1" x14ac:dyDescent="0.35">
      <c r="B70" s="91" t="s">
        <v>33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3"/>
      <c r="Q70" s="94" t="s">
        <v>34</v>
      </c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6"/>
    </row>
    <row r="71" spans="2:30" ht="15.6" x14ac:dyDescent="0.3">
      <c r="B71" s="1"/>
      <c r="C71" s="2" t="str">
        <f>B72</f>
        <v>SNP</v>
      </c>
      <c r="D71" s="2" t="str">
        <f>B73</f>
        <v>Conservative</v>
      </c>
      <c r="E71" s="2" t="str">
        <f>B74</f>
        <v>Lib Dem</v>
      </c>
      <c r="F71" s="2" t="str">
        <f>B75</f>
        <v>Independent (GM)</v>
      </c>
      <c r="G71" s="2" t="str">
        <f>B76</f>
        <v>Labour</v>
      </c>
      <c r="H71" s="2" t="str">
        <f>B77</f>
        <v>Independent (GD)</v>
      </c>
      <c r="I71" s="2" t="str">
        <f>B78</f>
        <v>Family</v>
      </c>
      <c r="J71" s="2"/>
      <c r="K71" s="2"/>
      <c r="L71" s="2"/>
      <c r="M71" s="2"/>
      <c r="N71" s="2"/>
      <c r="O71" s="4" t="s">
        <v>32</v>
      </c>
      <c r="P71" s="59" t="s">
        <v>39</v>
      </c>
      <c r="Q71" s="60"/>
      <c r="R71" s="2" t="str">
        <f t="shared" ref="R71:AC71" si="42">C71</f>
        <v>SNP</v>
      </c>
      <c r="S71" s="2" t="str">
        <f t="shared" si="42"/>
        <v>Conservative</v>
      </c>
      <c r="T71" s="2" t="str">
        <f t="shared" si="42"/>
        <v>Lib Dem</v>
      </c>
      <c r="U71" s="2" t="str">
        <f t="shared" si="42"/>
        <v>Independent (GM)</v>
      </c>
      <c r="V71" s="2" t="str">
        <f t="shared" si="42"/>
        <v>Labour</v>
      </c>
      <c r="W71" s="2" t="str">
        <f t="shared" si="42"/>
        <v>Independent (GD)</v>
      </c>
      <c r="X71" s="2" t="str">
        <f t="shared" si="42"/>
        <v>Family</v>
      </c>
      <c r="Y71" s="2">
        <f t="shared" si="42"/>
        <v>0</v>
      </c>
      <c r="Z71" s="2">
        <f t="shared" si="42"/>
        <v>0</v>
      </c>
      <c r="AA71" s="2">
        <f t="shared" si="42"/>
        <v>0</v>
      </c>
      <c r="AB71" s="2">
        <f t="shared" si="42"/>
        <v>0</v>
      </c>
      <c r="AC71" s="2">
        <f t="shared" si="42"/>
        <v>0</v>
      </c>
      <c r="AD71" s="3" t="s">
        <v>32</v>
      </c>
    </row>
    <row r="72" spans="2:30" ht="15.6" x14ac:dyDescent="0.3">
      <c r="B72" s="5" t="s">
        <v>17</v>
      </c>
      <c r="C72" s="6"/>
      <c r="D72" s="7">
        <v>21</v>
      </c>
      <c r="E72" s="7">
        <v>195</v>
      </c>
      <c r="F72" s="7">
        <v>117</v>
      </c>
      <c r="G72" s="7">
        <v>175</v>
      </c>
      <c r="H72" s="7">
        <v>211</v>
      </c>
      <c r="I72" s="7">
        <v>50</v>
      </c>
      <c r="J72" s="7"/>
      <c r="K72" s="7"/>
      <c r="L72" s="7"/>
      <c r="M72" s="7"/>
      <c r="N72" s="7"/>
      <c r="O72" s="27">
        <v>357</v>
      </c>
      <c r="P72" s="61">
        <f>SUM(C72:O72)</f>
        <v>1126</v>
      </c>
      <c r="Q72" s="62" t="str">
        <f>B72</f>
        <v>SNP</v>
      </c>
      <c r="R72" s="8"/>
      <c r="S72" s="9">
        <f t="shared" ref="S72:S78" si="43">D72/SUM($C72:$O72)</f>
        <v>1.8650088809946713E-2</v>
      </c>
      <c r="T72" s="9">
        <f t="shared" ref="T72:T78" si="44">E72/SUM($C72:$O72)</f>
        <v>0.17317939609236235</v>
      </c>
      <c r="U72" s="9">
        <f t="shared" ref="U72:AD78" si="45">F72/SUM($C72:$O72)</f>
        <v>0.10390763765541741</v>
      </c>
      <c r="V72" s="9">
        <f t="shared" si="45"/>
        <v>0.15541740674955595</v>
      </c>
      <c r="W72" s="9">
        <f t="shared" si="45"/>
        <v>0.18738898756660746</v>
      </c>
      <c r="X72" s="9">
        <f t="shared" si="45"/>
        <v>4.4404973357015987E-2</v>
      </c>
      <c r="Y72" s="9">
        <f t="shared" si="45"/>
        <v>0</v>
      </c>
      <c r="Z72" s="9">
        <f t="shared" si="45"/>
        <v>0</v>
      </c>
      <c r="AA72" s="9">
        <f t="shared" si="45"/>
        <v>0</v>
      </c>
      <c r="AB72" s="9">
        <f t="shared" si="45"/>
        <v>0</v>
      </c>
      <c r="AC72" s="9">
        <f t="shared" si="45"/>
        <v>0</v>
      </c>
      <c r="AD72" s="15">
        <f t="shared" si="45"/>
        <v>0.31705150976909413</v>
      </c>
    </row>
    <row r="73" spans="2:30" ht="15.6" x14ac:dyDescent="0.3">
      <c r="B73" s="5" t="s">
        <v>19</v>
      </c>
      <c r="C73" s="7">
        <v>7</v>
      </c>
      <c r="D73" s="6"/>
      <c r="E73" s="7">
        <v>179</v>
      </c>
      <c r="F73" s="7">
        <v>105</v>
      </c>
      <c r="G73" s="7">
        <v>29</v>
      </c>
      <c r="H73" s="7">
        <v>44</v>
      </c>
      <c r="I73" s="7">
        <v>19</v>
      </c>
      <c r="J73" s="7"/>
      <c r="K73" s="7"/>
      <c r="L73" s="7"/>
      <c r="M73" s="7"/>
      <c r="N73" s="7"/>
      <c r="O73" s="27">
        <v>110</v>
      </c>
      <c r="P73" s="61">
        <f t="shared" ref="P73:P78" si="46">SUM(C73:O73)</f>
        <v>493</v>
      </c>
      <c r="Q73" s="62" t="str">
        <f t="shared" ref="Q73:Q78" si="47">B73</f>
        <v>Conservative</v>
      </c>
      <c r="R73" s="9">
        <f t="shared" ref="R73:R78" si="48">C73/SUM($C73:$O73)</f>
        <v>1.4198782961460446E-2</v>
      </c>
      <c r="S73" s="8"/>
      <c r="T73" s="9">
        <f t="shared" si="44"/>
        <v>0.36308316430020282</v>
      </c>
      <c r="U73" s="9">
        <f t="shared" si="45"/>
        <v>0.2129817444219067</v>
      </c>
      <c r="V73" s="9">
        <f t="shared" si="45"/>
        <v>5.8823529411764705E-2</v>
      </c>
      <c r="W73" s="9">
        <f t="shared" si="45"/>
        <v>8.9249492900608518E-2</v>
      </c>
      <c r="X73" s="9">
        <f t="shared" si="45"/>
        <v>3.8539553752535496E-2</v>
      </c>
      <c r="Y73" s="9">
        <f t="shared" si="45"/>
        <v>0</v>
      </c>
      <c r="Z73" s="9">
        <f t="shared" si="45"/>
        <v>0</v>
      </c>
      <c r="AA73" s="9">
        <f t="shared" si="45"/>
        <v>0</v>
      </c>
      <c r="AB73" s="9">
        <f t="shared" si="45"/>
        <v>0</v>
      </c>
      <c r="AC73" s="9">
        <f t="shared" si="45"/>
        <v>0</v>
      </c>
      <c r="AD73" s="15">
        <f t="shared" si="45"/>
        <v>0.2231237322515213</v>
      </c>
    </row>
    <row r="74" spans="2:30" ht="15.6" x14ac:dyDescent="0.3">
      <c r="B74" s="5" t="s">
        <v>21</v>
      </c>
      <c r="C74" s="7">
        <v>71</v>
      </c>
      <c r="D74" s="7">
        <v>85</v>
      </c>
      <c r="E74" s="6"/>
      <c r="F74" s="7">
        <v>72</v>
      </c>
      <c r="G74" s="7">
        <v>78</v>
      </c>
      <c r="H74" s="7">
        <v>72</v>
      </c>
      <c r="I74" s="7">
        <v>14</v>
      </c>
      <c r="J74" s="7"/>
      <c r="K74" s="7"/>
      <c r="L74" s="7"/>
      <c r="M74" s="7"/>
      <c r="N74" s="7"/>
      <c r="O74" s="27">
        <v>72</v>
      </c>
      <c r="P74" s="61">
        <f t="shared" si="46"/>
        <v>464</v>
      </c>
      <c r="Q74" s="62" t="str">
        <f t="shared" si="47"/>
        <v>Lib Dem</v>
      </c>
      <c r="R74" s="9">
        <f t="shared" si="48"/>
        <v>0.15301724137931033</v>
      </c>
      <c r="S74" s="9">
        <f t="shared" si="43"/>
        <v>0.18318965517241378</v>
      </c>
      <c r="T74" s="8"/>
      <c r="U74" s="9">
        <f t="shared" si="45"/>
        <v>0.15517241379310345</v>
      </c>
      <c r="V74" s="9">
        <f t="shared" si="45"/>
        <v>0.16810344827586207</v>
      </c>
      <c r="W74" s="9">
        <f t="shared" si="45"/>
        <v>0.15517241379310345</v>
      </c>
      <c r="X74" s="9">
        <f t="shared" si="45"/>
        <v>3.017241379310345E-2</v>
      </c>
      <c r="Y74" s="9">
        <f t="shared" si="45"/>
        <v>0</v>
      </c>
      <c r="Z74" s="9">
        <f t="shared" si="45"/>
        <v>0</v>
      </c>
      <c r="AA74" s="9">
        <f t="shared" si="45"/>
        <v>0</v>
      </c>
      <c r="AB74" s="9">
        <f t="shared" si="45"/>
        <v>0</v>
      </c>
      <c r="AC74" s="9">
        <f t="shared" si="45"/>
        <v>0</v>
      </c>
      <c r="AD74" s="15">
        <f t="shared" si="45"/>
        <v>0.15517241379310345</v>
      </c>
    </row>
    <row r="75" spans="2:30" ht="15.6" x14ac:dyDescent="0.3">
      <c r="B75" s="5" t="s">
        <v>168</v>
      </c>
      <c r="C75" s="7">
        <v>31</v>
      </c>
      <c r="D75" s="7">
        <v>48</v>
      </c>
      <c r="E75" s="7">
        <v>59</v>
      </c>
      <c r="F75" s="6"/>
      <c r="G75" s="7">
        <v>10</v>
      </c>
      <c r="H75" s="7">
        <v>63</v>
      </c>
      <c r="I75" s="7">
        <v>14</v>
      </c>
      <c r="J75" s="7"/>
      <c r="K75" s="7"/>
      <c r="L75" s="7"/>
      <c r="M75" s="7"/>
      <c r="N75" s="7"/>
      <c r="O75" s="27">
        <v>54</v>
      </c>
      <c r="P75" s="61">
        <f t="shared" si="46"/>
        <v>279</v>
      </c>
      <c r="Q75" s="62" t="str">
        <f t="shared" si="47"/>
        <v>Independent (GM)</v>
      </c>
      <c r="R75" s="9">
        <f t="shared" si="48"/>
        <v>0.1111111111111111</v>
      </c>
      <c r="S75" s="9">
        <f t="shared" si="43"/>
        <v>0.17204301075268819</v>
      </c>
      <c r="T75" s="9">
        <f t="shared" si="44"/>
        <v>0.21146953405017921</v>
      </c>
      <c r="U75" s="8"/>
      <c r="V75" s="9">
        <f t="shared" si="45"/>
        <v>3.5842293906810034E-2</v>
      </c>
      <c r="W75" s="9">
        <f t="shared" si="45"/>
        <v>0.22580645161290322</v>
      </c>
      <c r="X75" s="9">
        <f t="shared" si="45"/>
        <v>5.0179211469534052E-2</v>
      </c>
      <c r="Y75" s="9">
        <f t="shared" si="45"/>
        <v>0</v>
      </c>
      <c r="Z75" s="9">
        <f t="shared" si="45"/>
        <v>0</v>
      </c>
      <c r="AA75" s="9">
        <f t="shared" si="45"/>
        <v>0</v>
      </c>
      <c r="AB75" s="9">
        <f t="shared" si="45"/>
        <v>0</v>
      </c>
      <c r="AC75" s="9">
        <f t="shared" si="45"/>
        <v>0</v>
      </c>
      <c r="AD75" s="15">
        <f t="shared" si="45"/>
        <v>0.19354838709677419</v>
      </c>
    </row>
    <row r="76" spans="2:30" ht="15.6" x14ac:dyDescent="0.3">
      <c r="B76" s="5" t="s">
        <v>18</v>
      </c>
      <c r="C76" s="7">
        <v>35</v>
      </c>
      <c r="D76" s="7">
        <v>13</v>
      </c>
      <c r="E76" s="7">
        <v>57</v>
      </c>
      <c r="F76" s="7">
        <v>19</v>
      </c>
      <c r="G76" s="6"/>
      <c r="H76" s="7">
        <v>11</v>
      </c>
      <c r="I76" s="7">
        <v>6</v>
      </c>
      <c r="J76" s="7"/>
      <c r="K76" s="7"/>
      <c r="L76" s="7"/>
      <c r="M76" s="7"/>
      <c r="N76" s="7"/>
      <c r="O76" s="27">
        <v>39</v>
      </c>
      <c r="P76" s="61">
        <f t="shared" si="46"/>
        <v>180</v>
      </c>
      <c r="Q76" s="62" t="str">
        <f t="shared" si="47"/>
        <v>Labour</v>
      </c>
      <c r="R76" s="9">
        <f t="shared" si="48"/>
        <v>0.19444444444444445</v>
      </c>
      <c r="S76" s="9">
        <f t="shared" si="43"/>
        <v>7.2222222222222215E-2</v>
      </c>
      <c r="T76" s="9">
        <f t="shared" si="44"/>
        <v>0.31666666666666665</v>
      </c>
      <c r="U76" s="9">
        <f t="shared" si="45"/>
        <v>0.10555555555555556</v>
      </c>
      <c r="V76" s="8"/>
      <c r="W76" s="9">
        <f t="shared" si="45"/>
        <v>6.1111111111111109E-2</v>
      </c>
      <c r="X76" s="9">
        <f t="shared" si="45"/>
        <v>3.3333333333333333E-2</v>
      </c>
      <c r="Y76" s="9">
        <f t="shared" si="45"/>
        <v>0</v>
      </c>
      <c r="Z76" s="9">
        <f t="shared" si="45"/>
        <v>0</v>
      </c>
      <c r="AA76" s="9">
        <f t="shared" si="45"/>
        <v>0</v>
      </c>
      <c r="AB76" s="9">
        <f t="shared" si="45"/>
        <v>0</v>
      </c>
      <c r="AC76" s="9">
        <f t="shared" si="45"/>
        <v>0</v>
      </c>
      <c r="AD76" s="15">
        <f t="shared" si="45"/>
        <v>0.21666666666666667</v>
      </c>
    </row>
    <row r="77" spans="2:30" ht="15.6" x14ac:dyDescent="0.3">
      <c r="B77" s="5" t="s">
        <v>169</v>
      </c>
      <c r="C77" s="7">
        <v>43</v>
      </c>
      <c r="D77" s="7">
        <v>21</v>
      </c>
      <c r="E77" s="7">
        <v>17</v>
      </c>
      <c r="F77" s="7">
        <v>51</v>
      </c>
      <c r="G77" s="7">
        <v>7</v>
      </c>
      <c r="H77" s="6"/>
      <c r="I77" s="7">
        <v>6</v>
      </c>
      <c r="J77" s="7"/>
      <c r="K77" s="7"/>
      <c r="L77" s="7"/>
      <c r="M77" s="7"/>
      <c r="N77" s="7"/>
      <c r="O77" s="27">
        <v>23</v>
      </c>
      <c r="P77" s="61">
        <f t="shared" si="46"/>
        <v>168</v>
      </c>
      <c r="Q77" s="62" t="str">
        <f t="shared" si="47"/>
        <v>Independent (GD)</v>
      </c>
      <c r="R77" s="9">
        <f t="shared" si="48"/>
        <v>0.25595238095238093</v>
      </c>
      <c r="S77" s="9">
        <f t="shared" si="43"/>
        <v>0.125</v>
      </c>
      <c r="T77" s="9">
        <f t="shared" si="44"/>
        <v>0.10119047619047619</v>
      </c>
      <c r="U77" s="9">
        <f t="shared" si="45"/>
        <v>0.30357142857142855</v>
      </c>
      <c r="V77" s="9">
        <f t="shared" si="45"/>
        <v>4.1666666666666664E-2</v>
      </c>
      <c r="W77" s="8"/>
      <c r="X77" s="9">
        <f t="shared" si="45"/>
        <v>3.5714285714285712E-2</v>
      </c>
      <c r="Y77" s="9">
        <f t="shared" si="45"/>
        <v>0</v>
      </c>
      <c r="Z77" s="9">
        <f t="shared" si="45"/>
        <v>0</v>
      </c>
      <c r="AA77" s="9">
        <f t="shared" si="45"/>
        <v>0</v>
      </c>
      <c r="AB77" s="9">
        <f t="shared" si="45"/>
        <v>0</v>
      </c>
      <c r="AC77" s="9">
        <f t="shared" si="45"/>
        <v>0</v>
      </c>
      <c r="AD77" s="15">
        <f t="shared" si="45"/>
        <v>0.13690476190476192</v>
      </c>
    </row>
    <row r="78" spans="2:30" ht="16.2" thickBot="1" x14ac:dyDescent="0.35">
      <c r="B78" s="10" t="s">
        <v>165</v>
      </c>
      <c r="C78" s="11">
        <v>6</v>
      </c>
      <c r="D78" s="11">
        <v>9</v>
      </c>
      <c r="E78" s="11">
        <v>4</v>
      </c>
      <c r="F78" s="11">
        <v>7</v>
      </c>
      <c r="G78" s="11">
        <v>2</v>
      </c>
      <c r="H78" s="11">
        <v>8</v>
      </c>
      <c r="I78" s="12"/>
      <c r="J78" s="11"/>
      <c r="K78" s="11"/>
      <c r="L78" s="11"/>
      <c r="M78" s="11"/>
      <c r="N78" s="11"/>
      <c r="O78" s="46">
        <v>7</v>
      </c>
      <c r="P78" s="64">
        <f t="shared" si="46"/>
        <v>43</v>
      </c>
      <c r="Q78" s="63" t="str">
        <f t="shared" si="47"/>
        <v>Family</v>
      </c>
      <c r="R78" s="13">
        <f t="shared" si="48"/>
        <v>0.13953488372093023</v>
      </c>
      <c r="S78" s="13">
        <f t="shared" si="43"/>
        <v>0.20930232558139536</v>
      </c>
      <c r="T78" s="13">
        <f t="shared" si="44"/>
        <v>9.3023255813953487E-2</v>
      </c>
      <c r="U78" s="13">
        <f t="shared" si="45"/>
        <v>0.16279069767441862</v>
      </c>
      <c r="V78" s="13">
        <f t="shared" si="45"/>
        <v>4.6511627906976744E-2</v>
      </c>
      <c r="W78" s="13">
        <f t="shared" si="45"/>
        <v>0.18604651162790697</v>
      </c>
      <c r="X78" s="14"/>
      <c r="Y78" s="13">
        <f t="shared" si="45"/>
        <v>0</v>
      </c>
      <c r="Z78" s="13">
        <f t="shared" si="45"/>
        <v>0</v>
      </c>
      <c r="AA78" s="13">
        <f t="shared" si="45"/>
        <v>0</v>
      </c>
      <c r="AB78" s="13">
        <f t="shared" si="45"/>
        <v>0</v>
      </c>
      <c r="AC78" s="13">
        <f t="shared" si="45"/>
        <v>0</v>
      </c>
      <c r="AD78" s="16">
        <f t="shared" si="45"/>
        <v>0.16279069767441862</v>
      </c>
    </row>
    <row r="79" spans="2:30" ht="14.4" thickBot="1" x14ac:dyDescent="0.3"/>
    <row r="80" spans="2:30" ht="18" thickBot="1" x14ac:dyDescent="0.35">
      <c r="B80" s="86" t="s">
        <v>183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8"/>
    </row>
    <row r="81" spans="2:30" ht="18" thickBot="1" x14ac:dyDescent="0.35">
      <c r="B81" s="91" t="s">
        <v>33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3"/>
      <c r="Q81" s="94" t="s">
        <v>34</v>
      </c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6"/>
    </row>
    <row r="82" spans="2:30" ht="15.6" x14ac:dyDescent="0.3">
      <c r="B82" s="1"/>
      <c r="C82" s="2" t="str">
        <f>B83</f>
        <v>SNP</v>
      </c>
      <c r="D82" s="2" t="str">
        <f>B84</f>
        <v>Independent (LM)</v>
      </c>
      <c r="E82" s="2" t="str">
        <f>B85</f>
        <v>Conservative</v>
      </c>
      <c r="F82" s="2" t="str">
        <f>B86</f>
        <v>Independent (JM)</v>
      </c>
      <c r="G82" s="2" t="str">
        <f>B87</f>
        <v>Independent (FG)</v>
      </c>
      <c r="H82" s="2" t="str">
        <f>B88</f>
        <v>Labour</v>
      </c>
      <c r="I82" s="2" t="str">
        <f>B89</f>
        <v>Green</v>
      </c>
      <c r="J82" s="2" t="str">
        <f>B90</f>
        <v>Alba</v>
      </c>
      <c r="K82" s="2" t="str">
        <f>B91</f>
        <v>Lib Dem</v>
      </c>
      <c r="L82" s="2"/>
      <c r="M82" s="2"/>
      <c r="N82" s="2"/>
      <c r="O82" s="4" t="s">
        <v>32</v>
      </c>
      <c r="P82" s="59" t="s">
        <v>39</v>
      </c>
      <c r="Q82" s="60"/>
      <c r="R82" s="2" t="str">
        <f t="shared" ref="R82:AC82" si="49">C82</f>
        <v>SNP</v>
      </c>
      <c r="S82" s="2" t="str">
        <f t="shared" si="49"/>
        <v>Independent (LM)</v>
      </c>
      <c r="T82" s="2" t="str">
        <f t="shared" si="49"/>
        <v>Conservative</v>
      </c>
      <c r="U82" s="2" t="str">
        <f t="shared" si="49"/>
        <v>Independent (JM)</v>
      </c>
      <c r="V82" s="2" t="str">
        <f t="shared" si="49"/>
        <v>Independent (FG)</v>
      </c>
      <c r="W82" s="2" t="str">
        <f t="shared" si="49"/>
        <v>Labour</v>
      </c>
      <c r="X82" s="2" t="str">
        <f t="shared" si="49"/>
        <v>Green</v>
      </c>
      <c r="Y82" s="2" t="str">
        <f t="shared" si="49"/>
        <v>Alba</v>
      </c>
      <c r="Z82" s="2" t="str">
        <f t="shared" si="49"/>
        <v>Lib Dem</v>
      </c>
      <c r="AA82" s="2">
        <f t="shared" si="49"/>
        <v>0</v>
      </c>
      <c r="AB82" s="2">
        <f t="shared" si="49"/>
        <v>0</v>
      </c>
      <c r="AC82" s="2">
        <f t="shared" si="49"/>
        <v>0</v>
      </c>
      <c r="AD82" s="3" t="s">
        <v>32</v>
      </c>
    </row>
    <row r="83" spans="2:30" ht="15.6" x14ac:dyDescent="0.3">
      <c r="B83" s="5" t="s">
        <v>17</v>
      </c>
      <c r="C83" s="6"/>
      <c r="D83" s="7">
        <v>107</v>
      </c>
      <c r="E83" s="7">
        <v>6</v>
      </c>
      <c r="F83" s="7">
        <v>81</v>
      </c>
      <c r="G83" s="7">
        <v>36</v>
      </c>
      <c r="H83" s="7">
        <v>37</v>
      </c>
      <c r="I83" s="7">
        <v>139</v>
      </c>
      <c r="J83" s="7">
        <v>46</v>
      </c>
      <c r="K83" s="7">
        <v>8</v>
      </c>
      <c r="L83" s="7"/>
      <c r="M83" s="7"/>
      <c r="N83" s="7"/>
      <c r="O83" s="27">
        <v>131</v>
      </c>
      <c r="P83" s="61">
        <f>SUM(C83:O83)</f>
        <v>591</v>
      </c>
      <c r="Q83" s="62" t="str">
        <f>B83</f>
        <v>SNP</v>
      </c>
      <c r="R83" s="8"/>
      <c r="S83" s="9">
        <f t="shared" ref="S83:S91" si="50">D83/SUM($C83:$O83)</f>
        <v>0.18104906937394247</v>
      </c>
      <c r="T83" s="9">
        <f t="shared" ref="T83:T91" si="51">E83/SUM($C83:$O83)</f>
        <v>1.015228426395939E-2</v>
      </c>
      <c r="U83" s="9">
        <f t="shared" ref="U83:AD91" si="52">F83/SUM($C83:$O83)</f>
        <v>0.13705583756345177</v>
      </c>
      <c r="V83" s="9">
        <f t="shared" si="52"/>
        <v>6.0913705583756347E-2</v>
      </c>
      <c r="W83" s="9">
        <f t="shared" si="52"/>
        <v>6.2605752961082908E-2</v>
      </c>
      <c r="X83" s="9">
        <f t="shared" si="52"/>
        <v>0.23519458544839256</v>
      </c>
      <c r="Y83" s="9">
        <f t="shared" si="52"/>
        <v>7.7834179357021999E-2</v>
      </c>
      <c r="Z83" s="9">
        <f t="shared" si="52"/>
        <v>1.3536379018612521E-2</v>
      </c>
      <c r="AA83" s="9">
        <f t="shared" si="52"/>
        <v>0</v>
      </c>
      <c r="AB83" s="9">
        <f t="shared" si="52"/>
        <v>0</v>
      </c>
      <c r="AC83" s="9">
        <f t="shared" si="52"/>
        <v>0</v>
      </c>
      <c r="AD83" s="15">
        <f t="shared" si="52"/>
        <v>0.22165820642978004</v>
      </c>
    </row>
    <row r="84" spans="2:30" ht="15.6" x14ac:dyDescent="0.3">
      <c r="B84" s="5" t="s">
        <v>184</v>
      </c>
      <c r="C84" s="7">
        <v>65</v>
      </c>
      <c r="D84" s="6"/>
      <c r="E84" s="7">
        <v>56</v>
      </c>
      <c r="F84" s="7">
        <v>168</v>
      </c>
      <c r="G84" s="7">
        <v>96</v>
      </c>
      <c r="H84" s="7">
        <v>23</v>
      </c>
      <c r="I84" s="7">
        <v>7</v>
      </c>
      <c r="J84" s="7">
        <v>27</v>
      </c>
      <c r="K84" s="7">
        <v>10</v>
      </c>
      <c r="L84" s="7"/>
      <c r="M84" s="7"/>
      <c r="N84" s="7"/>
      <c r="O84" s="27">
        <v>101</v>
      </c>
      <c r="P84" s="61">
        <f t="shared" ref="P84:P91" si="53">SUM(C84:O84)</f>
        <v>553</v>
      </c>
      <c r="Q84" s="62" t="str">
        <f t="shared" ref="Q84:Q91" si="54">B84</f>
        <v>Independent (LM)</v>
      </c>
      <c r="R84" s="9">
        <f t="shared" ref="R84:R91" si="55">C84/SUM($C84:$O84)</f>
        <v>0.11754068716094032</v>
      </c>
      <c r="S84" s="8"/>
      <c r="T84" s="9">
        <f t="shared" si="51"/>
        <v>0.10126582278481013</v>
      </c>
      <c r="U84" s="9">
        <f t="shared" si="52"/>
        <v>0.30379746835443039</v>
      </c>
      <c r="V84" s="9">
        <f t="shared" si="52"/>
        <v>0.17359855334538879</v>
      </c>
      <c r="W84" s="9">
        <f t="shared" si="52"/>
        <v>4.1591320072332731E-2</v>
      </c>
      <c r="X84" s="9">
        <f t="shared" si="52"/>
        <v>1.2658227848101266E-2</v>
      </c>
      <c r="Y84" s="9">
        <f t="shared" si="52"/>
        <v>4.8824593128390596E-2</v>
      </c>
      <c r="Z84" s="9">
        <f t="shared" si="52"/>
        <v>1.8083182640144666E-2</v>
      </c>
      <c r="AA84" s="9">
        <f t="shared" si="52"/>
        <v>0</v>
      </c>
      <c r="AB84" s="9">
        <f t="shared" si="52"/>
        <v>0</v>
      </c>
      <c r="AC84" s="9">
        <f t="shared" si="52"/>
        <v>0</v>
      </c>
      <c r="AD84" s="15">
        <f t="shared" si="52"/>
        <v>0.18264014466546113</v>
      </c>
    </row>
    <row r="85" spans="2:30" ht="15.6" x14ac:dyDescent="0.3">
      <c r="B85" s="5" t="s">
        <v>19</v>
      </c>
      <c r="C85" s="7">
        <v>8</v>
      </c>
      <c r="D85" s="7">
        <v>98</v>
      </c>
      <c r="E85" s="6"/>
      <c r="F85" s="7">
        <v>102</v>
      </c>
      <c r="G85" s="7">
        <v>89</v>
      </c>
      <c r="H85" s="7">
        <v>20</v>
      </c>
      <c r="I85" s="7">
        <v>2</v>
      </c>
      <c r="J85" s="7">
        <v>3</v>
      </c>
      <c r="K85" s="7">
        <v>29</v>
      </c>
      <c r="L85" s="7"/>
      <c r="M85" s="7"/>
      <c r="N85" s="7"/>
      <c r="O85" s="27">
        <v>63</v>
      </c>
      <c r="P85" s="61">
        <f t="shared" si="53"/>
        <v>414</v>
      </c>
      <c r="Q85" s="62" t="str">
        <f t="shared" si="54"/>
        <v>Conservative</v>
      </c>
      <c r="R85" s="9">
        <f t="shared" si="55"/>
        <v>1.932367149758454E-2</v>
      </c>
      <c r="S85" s="9">
        <f t="shared" si="50"/>
        <v>0.23671497584541062</v>
      </c>
      <c r="T85" s="8"/>
      <c r="U85" s="9">
        <f t="shared" si="52"/>
        <v>0.24637681159420291</v>
      </c>
      <c r="V85" s="9">
        <f t="shared" si="52"/>
        <v>0.21497584541062803</v>
      </c>
      <c r="W85" s="9">
        <f t="shared" si="52"/>
        <v>4.8309178743961352E-2</v>
      </c>
      <c r="X85" s="9">
        <f t="shared" si="52"/>
        <v>4.830917874396135E-3</v>
      </c>
      <c r="Y85" s="9">
        <f t="shared" si="52"/>
        <v>7.246376811594203E-3</v>
      </c>
      <c r="Z85" s="9">
        <f t="shared" si="52"/>
        <v>7.0048309178743967E-2</v>
      </c>
      <c r="AA85" s="9">
        <f t="shared" si="52"/>
        <v>0</v>
      </c>
      <c r="AB85" s="9">
        <f t="shared" si="52"/>
        <v>0</v>
      </c>
      <c r="AC85" s="9">
        <f t="shared" si="52"/>
        <v>0</v>
      </c>
      <c r="AD85" s="15">
        <f t="shared" si="52"/>
        <v>0.15217391304347827</v>
      </c>
    </row>
    <row r="86" spans="2:30" ht="15.6" x14ac:dyDescent="0.3">
      <c r="B86" s="5" t="s">
        <v>70</v>
      </c>
      <c r="C86" s="7">
        <v>46</v>
      </c>
      <c r="D86" s="7">
        <v>98</v>
      </c>
      <c r="E86" s="7">
        <v>54</v>
      </c>
      <c r="F86" s="6"/>
      <c r="G86" s="7">
        <v>50</v>
      </c>
      <c r="H86" s="7">
        <v>1</v>
      </c>
      <c r="I86" s="7">
        <v>15</v>
      </c>
      <c r="J86" s="7">
        <v>10</v>
      </c>
      <c r="K86" s="7">
        <v>5</v>
      </c>
      <c r="L86" s="7"/>
      <c r="M86" s="7"/>
      <c r="N86" s="7"/>
      <c r="O86" s="27">
        <v>41</v>
      </c>
      <c r="P86" s="61">
        <f t="shared" si="53"/>
        <v>320</v>
      </c>
      <c r="Q86" s="62" t="str">
        <f t="shared" si="54"/>
        <v>Independent (JM)</v>
      </c>
      <c r="R86" s="9">
        <f t="shared" si="55"/>
        <v>0.14374999999999999</v>
      </c>
      <c r="S86" s="9">
        <f t="shared" si="50"/>
        <v>0.30625000000000002</v>
      </c>
      <c r="T86" s="9">
        <f t="shared" si="51"/>
        <v>0.16875000000000001</v>
      </c>
      <c r="U86" s="8"/>
      <c r="V86" s="9">
        <f t="shared" si="52"/>
        <v>0.15625</v>
      </c>
      <c r="W86" s="9">
        <f t="shared" si="52"/>
        <v>3.1250000000000002E-3</v>
      </c>
      <c r="X86" s="9">
        <f t="shared" si="52"/>
        <v>4.6875E-2</v>
      </c>
      <c r="Y86" s="9">
        <f t="shared" si="52"/>
        <v>3.125E-2</v>
      </c>
      <c r="Z86" s="9">
        <f t="shared" si="52"/>
        <v>1.5625E-2</v>
      </c>
      <c r="AA86" s="9">
        <f t="shared" si="52"/>
        <v>0</v>
      </c>
      <c r="AB86" s="9">
        <f t="shared" si="52"/>
        <v>0</v>
      </c>
      <c r="AC86" s="9">
        <f t="shared" si="52"/>
        <v>0</v>
      </c>
      <c r="AD86" s="15">
        <f t="shared" si="52"/>
        <v>0.12812499999999999</v>
      </c>
    </row>
    <row r="87" spans="2:30" ht="15.6" x14ac:dyDescent="0.3">
      <c r="B87" s="5" t="s">
        <v>185</v>
      </c>
      <c r="C87" s="7">
        <v>15</v>
      </c>
      <c r="D87" s="7">
        <v>63</v>
      </c>
      <c r="E87" s="7">
        <v>27</v>
      </c>
      <c r="F87" s="7">
        <v>39</v>
      </c>
      <c r="G87" s="6"/>
      <c r="H87" s="7">
        <v>3</v>
      </c>
      <c r="I87" s="7">
        <v>2</v>
      </c>
      <c r="J87" s="7">
        <v>11</v>
      </c>
      <c r="K87" s="7">
        <v>6</v>
      </c>
      <c r="L87" s="7"/>
      <c r="M87" s="7"/>
      <c r="N87" s="7"/>
      <c r="O87" s="27">
        <v>36</v>
      </c>
      <c r="P87" s="61">
        <f t="shared" si="53"/>
        <v>202</v>
      </c>
      <c r="Q87" s="62" t="str">
        <f t="shared" si="54"/>
        <v>Independent (FG)</v>
      </c>
      <c r="R87" s="9">
        <f t="shared" si="55"/>
        <v>7.4257425742574254E-2</v>
      </c>
      <c r="S87" s="9">
        <f t="shared" si="50"/>
        <v>0.31188118811881188</v>
      </c>
      <c r="T87" s="9">
        <f t="shared" si="51"/>
        <v>0.13366336633663367</v>
      </c>
      <c r="U87" s="9">
        <f t="shared" si="52"/>
        <v>0.19306930693069307</v>
      </c>
      <c r="V87" s="8"/>
      <c r="W87" s="9">
        <f t="shared" si="52"/>
        <v>1.4851485148514851E-2</v>
      </c>
      <c r="X87" s="9">
        <f t="shared" si="52"/>
        <v>9.9009900990099011E-3</v>
      </c>
      <c r="Y87" s="9">
        <f t="shared" si="52"/>
        <v>5.4455445544554455E-2</v>
      </c>
      <c r="Z87" s="9">
        <f t="shared" si="52"/>
        <v>2.9702970297029702E-2</v>
      </c>
      <c r="AA87" s="9">
        <f t="shared" si="52"/>
        <v>0</v>
      </c>
      <c r="AB87" s="9">
        <f t="shared" si="52"/>
        <v>0</v>
      </c>
      <c r="AC87" s="9">
        <f t="shared" si="52"/>
        <v>0</v>
      </c>
      <c r="AD87" s="15">
        <f t="shared" si="52"/>
        <v>0.17821782178217821</v>
      </c>
    </row>
    <row r="88" spans="2:30" ht="15.6" x14ac:dyDescent="0.3">
      <c r="B88" s="5" t="s">
        <v>18</v>
      </c>
      <c r="C88" s="7">
        <v>11</v>
      </c>
      <c r="D88" s="7">
        <v>13</v>
      </c>
      <c r="E88" s="7">
        <v>7</v>
      </c>
      <c r="F88" s="7">
        <v>8</v>
      </c>
      <c r="G88" s="7">
        <v>14</v>
      </c>
      <c r="H88" s="6"/>
      <c r="I88" s="7">
        <v>9</v>
      </c>
      <c r="J88" s="7">
        <v>0</v>
      </c>
      <c r="K88" s="7">
        <v>12</v>
      </c>
      <c r="L88" s="7"/>
      <c r="M88" s="7"/>
      <c r="N88" s="7"/>
      <c r="O88" s="27">
        <v>27</v>
      </c>
      <c r="P88" s="61">
        <f t="shared" si="53"/>
        <v>101</v>
      </c>
      <c r="Q88" s="62" t="str">
        <f t="shared" si="54"/>
        <v>Labour</v>
      </c>
      <c r="R88" s="9">
        <f t="shared" si="55"/>
        <v>0.10891089108910891</v>
      </c>
      <c r="S88" s="9">
        <f t="shared" si="50"/>
        <v>0.12871287128712872</v>
      </c>
      <c r="T88" s="9">
        <f t="shared" si="51"/>
        <v>6.9306930693069313E-2</v>
      </c>
      <c r="U88" s="9">
        <f t="shared" si="52"/>
        <v>7.9207920792079209E-2</v>
      </c>
      <c r="V88" s="9">
        <f t="shared" si="52"/>
        <v>0.13861386138613863</v>
      </c>
      <c r="W88" s="8"/>
      <c r="X88" s="9">
        <f t="shared" si="52"/>
        <v>8.9108910891089105E-2</v>
      </c>
      <c r="Y88" s="9">
        <f t="shared" si="52"/>
        <v>0</v>
      </c>
      <c r="Z88" s="9">
        <f t="shared" si="52"/>
        <v>0.11881188118811881</v>
      </c>
      <c r="AA88" s="9">
        <f t="shared" si="52"/>
        <v>0</v>
      </c>
      <c r="AB88" s="9">
        <f t="shared" si="52"/>
        <v>0</v>
      </c>
      <c r="AC88" s="9">
        <f t="shared" si="52"/>
        <v>0</v>
      </c>
      <c r="AD88" s="15">
        <f t="shared" si="52"/>
        <v>0.26732673267326734</v>
      </c>
    </row>
    <row r="89" spans="2:30" ht="15.6" x14ac:dyDescent="0.3">
      <c r="B89" s="5" t="s">
        <v>22</v>
      </c>
      <c r="C89" s="7">
        <v>29</v>
      </c>
      <c r="D89" s="7">
        <v>8</v>
      </c>
      <c r="E89" s="7">
        <v>4</v>
      </c>
      <c r="F89" s="7">
        <v>7</v>
      </c>
      <c r="G89" s="7">
        <v>3</v>
      </c>
      <c r="H89" s="7">
        <v>10</v>
      </c>
      <c r="I89" s="6"/>
      <c r="J89" s="7">
        <v>3</v>
      </c>
      <c r="K89" s="7">
        <v>5</v>
      </c>
      <c r="L89" s="7"/>
      <c r="M89" s="7"/>
      <c r="N89" s="7"/>
      <c r="O89" s="27">
        <v>1</v>
      </c>
      <c r="P89" s="61">
        <f t="shared" si="53"/>
        <v>70</v>
      </c>
      <c r="Q89" s="62" t="str">
        <f t="shared" si="54"/>
        <v>Green</v>
      </c>
      <c r="R89" s="9">
        <f t="shared" si="55"/>
        <v>0.41428571428571431</v>
      </c>
      <c r="S89" s="9">
        <f t="shared" si="50"/>
        <v>0.11428571428571428</v>
      </c>
      <c r="T89" s="9">
        <f t="shared" si="51"/>
        <v>5.7142857142857141E-2</v>
      </c>
      <c r="U89" s="9">
        <f t="shared" si="52"/>
        <v>0.1</v>
      </c>
      <c r="V89" s="9">
        <f t="shared" si="52"/>
        <v>4.2857142857142858E-2</v>
      </c>
      <c r="W89" s="9">
        <f t="shared" si="52"/>
        <v>0.14285714285714285</v>
      </c>
      <c r="X89" s="8"/>
      <c r="Y89" s="9">
        <f t="shared" si="52"/>
        <v>4.2857142857142858E-2</v>
      </c>
      <c r="Z89" s="9">
        <f t="shared" si="52"/>
        <v>7.1428571428571425E-2</v>
      </c>
      <c r="AA89" s="9">
        <f t="shared" si="52"/>
        <v>0</v>
      </c>
      <c r="AB89" s="9">
        <f t="shared" si="52"/>
        <v>0</v>
      </c>
      <c r="AC89" s="9">
        <f t="shared" si="52"/>
        <v>0</v>
      </c>
      <c r="AD89" s="15">
        <f t="shared" si="52"/>
        <v>1.4285714285714285E-2</v>
      </c>
    </row>
    <row r="90" spans="2:30" ht="15.6" x14ac:dyDescent="0.3">
      <c r="B90" s="5" t="s">
        <v>51</v>
      </c>
      <c r="C90" s="7">
        <v>16</v>
      </c>
      <c r="D90" s="7">
        <v>13</v>
      </c>
      <c r="E90" s="7">
        <v>0</v>
      </c>
      <c r="F90" s="7">
        <v>12</v>
      </c>
      <c r="G90" s="7">
        <v>4</v>
      </c>
      <c r="H90" s="7">
        <v>2</v>
      </c>
      <c r="I90" s="7">
        <v>0</v>
      </c>
      <c r="J90" s="6"/>
      <c r="K90" s="7">
        <v>0</v>
      </c>
      <c r="L90" s="7"/>
      <c r="M90" s="7"/>
      <c r="N90" s="7"/>
      <c r="O90" s="81">
        <v>8</v>
      </c>
      <c r="P90" s="82">
        <f t="shared" si="53"/>
        <v>55</v>
      </c>
      <c r="Q90" s="62" t="str">
        <f t="shared" si="54"/>
        <v>Alba</v>
      </c>
      <c r="R90" s="9">
        <f t="shared" si="55"/>
        <v>0.29090909090909089</v>
      </c>
      <c r="S90" s="9">
        <f t="shared" si="50"/>
        <v>0.23636363636363636</v>
      </c>
      <c r="T90" s="9">
        <f t="shared" si="51"/>
        <v>0</v>
      </c>
      <c r="U90" s="9">
        <f t="shared" si="52"/>
        <v>0.21818181818181817</v>
      </c>
      <c r="V90" s="9">
        <f t="shared" si="52"/>
        <v>7.2727272727272724E-2</v>
      </c>
      <c r="W90" s="9">
        <f t="shared" si="52"/>
        <v>3.6363636363636362E-2</v>
      </c>
      <c r="X90" s="9">
        <f t="shared" si="52"/>
        <v>0</v>
      </c>
      <c r="Y90" s="8"/>
      <c r="Z90" s="9">
        <f t="shared" si="52"/>
        <v>0</v>
      </c>
      <c r="AA90" s="9">
        <f t="shared" si="52"/>
        <v>0</v>
      </c>
      <c r="AB90" s="9">
        <f t="shared" si="52"/>
        <v>0</v>
      </c>
      <c r="AC90" s="9">
        <f t="shared" si="52"/>
        <v>0</v>
      </c>
      <c r="AD90" s="15">
        <f t="shared" si="52"/>
        <v>0.14545454545454545</v>
      </c>
    </row>
    <row r="91" spans="2:30" ht="16.2" thickBot="1" x14ac:dyDescent="0.35">
      <c r="B91" s="10" t="s">
        <v>21</v>
      </c>
      <c r="C91" s="11">
        <v>1</v>
      </c>
      <c r="D91" s="11">
        <v>3</v>
      </c>
      <c r="E91" s="11">
        <v>4</v>
      </c>
      <c r="F91" s="11">
        <v>5</v>
      </c>
      <c r="G91" s="11">
        <v>3</v>
      </c>
      <c r="H91" s="11">
        <v>5</v>
      </c>
      <c r="I91" s="11">
        <v>1</v>
      </c>
      <c r="J91" s="11">
        <v>0</v>
      </c>
      <c r="K91" s="12"/>
      <c r="L91" s="11"/>
      <c r="M91" s="11"/>
      <c r="N91" s="11"/>
      <c r="O91" s="76">
        <v>3</v>
      </c>
      <c r="P91" s="77">
        <f t="shared" si="53"/>
        <v>25</v>
      </c>
      <c r="Q91" s="63" t="str">
        <f t="shared" si="54"/>
        <v>Lib Dem</v>
      </c>
      <c r="R91" s="13">
        <f t="shared" si="55"/>
        <v>0.04</v>
      </c>
      <c r="S91" s="13">
        <f t="shared" si="50"/>
        <v>0.12</v>
      </c>
      <c r="T91" s="13">
        <f t="shared" si="51"/>
        <v>0.16</v>
      </c>
      <c r="U91" s="13">
        <f t="shared" si="52"/>
        <v>0.2</v>
      </c>
      <c r="V91" s="13">
        <f t="shared" si="52"/>
        <v>0.12</v>
      </c>
      <c r="W91" s="13">
        <f t="shared" si="52"/>
        <v>0.2</v>
      </c>
      <c r="X91" s="13">
        <f t="shared" si="52"/>
        <v>0.04</v>
      </c>
      <c r="Y91" s="13">
        <f t="shared" si="52"/>
        <v>0</v>
      </c>
      <c r="Z91" s="14"/>
      <c r="AA91" s="13">
        <f t="shared" si="52"/>
        <v>0</v>
      </c>
      <c r="AB91" s="13">
        <f t="shared" si="52"/>
        <v>0</v>
      </c>
      <c r="AC91" s="13">
        <f t="shared" si="52"/>
        <v>0</v>
      </c>
      <c r="AD91" s="16">
        <f t="shared" si="52"/>
        <v>0.12</v>
      </c>
    </row>
    <row r="92" spans="2:30" ht="14.4" thickBot="1" x14ac:dyDescent="0.3"/>
    <row r="93" spans="2:30" ht="18" thickBot="1" x14ac:dyDescent="0.35">
      <c r="B93" s="86" t="s">
        <v>197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8"/>
    </row>
    <row r="94" spans="2:30" ht="18" thickBot="1" x14ac:dyDescent="0.35">
      <c r="B94" s="91" t="s">
        <v>33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3"/>
      <c r="Q94" s="94" t="s">
        <v>34</v>
      </c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6"/>
    </row>
    <row r="95" spans="2:30" ht="15.6" x14ac:dyDescent="0.3">
      <c r="B95" s="1"/>
      <c r="C95" s="2" t="str">
        <f>B96</f>
        <v>Conservative</v>
      </c>
      <c r="D95" s="2" t="str">
        <f>B97</f>
        <v>SNP</v>
      </c>
      <c r="E95" s="2" t="str">
        <f>B98</f>
        <v>Independent (MI)</v>
      </c>
      <c r="F95" s="2" t="str">
        <f>B99</f>
        <v>Independent (GF)</v>
      </c>
      <c r="G95" s="2" t="str">
        <f>B100</f>
        <v>Labour</v>
      </c>
      <c r="H95" s="2" t="str">
        <f>B101</f>
        <v>Independent (RM)</v>
      </c>
      <c r="I95" s="2" t="str">
        <f>B102</f>
        <v>Lib Dem</v>
      </c>
      <c r="J95" s="2"/>
      <c r="K95" s="2"/>
      <c r="L95" s="2"/>
      <c r="M95" s="2"/>
      <c r="N95" s="2"/>
      <c r="O95" s="4" t="s">
        <v>32</v>
      </c>
      <c r="P95" s="59" t="s">
        <v>39</v>
      </c>
      <c r="Q95" s="60"/>
      <c r="R95" s="2" t="str">
        <f t="shared" ref="R95:AC95" si="56">C95</f>
        <v>Conservative</v>
      </c>
      <c r="S95" s="2" t="str">
        <f t="shared" si="56"/>
        <v>SNP</v>
      </c>
      <c r="T95" s="2" t="str">
        <f t="shared" si="56"/>
        <v>Independent (MI)</v>
      </c>
      <c r="U95" s="2" t="str">
        <f t="shared" si="56"/>
        <v>Independent (GF)</v>
      </c>
      <c r="V95" s="2" t="str">
        <f t="shared" si="56"/>
        <v>Labour</v>
      </c>
      <c r="W95" s="2" t="str">
        <f t="shared" si="56"/>
        <v>Independent (RM)</v>
      </c>
      <c r="X95" s="2" t="str">
        <f t="shared" si="56"/>
        <v>Lib Dem</v>
      </c>
      <c r="Y95" s="2">
        <f t="shared" si="56"/>
        <v>0</v>
      </c>
      <c r="Z95" s="2">
        <f t="shared" si="56"/>
        <v>0</v>
      </c>
      <c r="AA95" s="2">
        <f t="shared" si="56"/>
        <v>0</v>
      </c>
      <c r="AB95" s="2">
        <f t="shared" si="56"/>
        <v>0</v>
      </c>
      <c r="AC95" s="2">
        <f t="shared" si="56"/>
        <v>0</v>
      </c>
      <c r="AD95" s="3" t="s">
        <v>32</v>
      </c>
    </row>
    <row r="96" spans="2:30" ht="15.6" x14ac:dyDescent="0.3">
      <c r="B96" s="5" t="s">
        <v>19</v>
      </c>
      <c r="C96" s="6"/>
      <c r="D96" s="7">
        <v>3</v>
      </c>
      <c r="E96" s="7">
        <v>125</v>
      </c>
      <c r="F96" s="7">
        <v>240</v>
      </c>
      <c r="G96" s="7">
        <v>150</v>
      </c>
      <c r="H96" s="7">
        <v>49</v>
      </c>
      <c r="I96" s="7">
        <v>86</v>
      </c>
      <c r="J96" s="7"/>
      <c r="K96" s="7"/>
      <c r="L96" s="7"/>
      <c r="M96" s="7"/>
      <c r="N96" s="7"/>
      <c r="O96" s="27">
        <v>190</v>
      </c>
      <c r="P96" s="61">
        <f>SUM(C96:O96)</f>
        <v>843</v>
      </c>
      <c r="Q96" s="62" t="str">
        <f>B96</f>
        <v>Conservative</v>
      </c>
      <c r="R96" s="8"/>
      <c r="S96" s="9">
        <f t="shared" ref="S96:S102" si="57">D96/SUM($C96:$O96)</f>
        <v>3.5587188612099642E-3</v>
      </c>
      <c r="T96" s="9">
        <f t="shared" ref="T96:T102" si="58">E96/SUM($C96:$O96)</f>
        <v>0.14827995255041518</v>
      </c>
      <c r="U96" s="9">
        <f t="shared" ref="U96:AD102" si="59">F96/SUM($C96:$O96)</f>
        <v>0.28469750889679718</v>
      </c>
      <c r="V96" s="9">
        <f t="shared" si="59"/>
        <v>0.17793594306049823</v>
      </c>
      <c r="W96" s="9">
        <f t="shared" si="59"/>
        <v>5.8125741399762752E-2</v>
      </c>
      <c r="X96" s="9">
        <f t="shared" si="59"/>
        <v>0.10201660735468565</v>
      </c>
      <c r="Y96" s="9">
        <f t="shared" si="59"/>
        <v>0</v>
      </c>
      <c r="Z96" s="9">
        <f t="shared" si="59"/>
        <v>0</v>
      </c>
      <c r="AA96" s="9">
        <f t="shared" si="59"/>
        <v>0</v>
      </c>
      <c r="AB96" s="9">
        <f t="shared" si="59"/>
        <v>0</v>
      </c>
      <c r="AC96" s="9">
        <f t="shared" si="59"/>
        <v>0</v>
      </c>
      <c r="AD96" s="15">
        <f t="shared" si="59"/>
        <v>0.22538552787663108</v>
      </c>
    </row>
    <row r="97" spans="2:30" ht="15.6" x14ac:dyDescent="0.3">
      <c r="B97" s="5" t="s">
        <v>17</v>
      </c>
      <c r="C97" s="7">
        <v>7</v>
      </c>
      <c r="D97" s="6"/>
      <c r="E97" s="7">
        <v>126</v>
      </c>
      <c r="F97" s="7">
        <v>132</v>
      </c>
      <c r="G97" s="7">
        <v>140</v>
      </c>
      <c r="H97" s="7">
        <v>79</v>
      </c>
      <c r="I97" s="7">
        <v>43</v>
      </c>
      <c r="J97" s="7"/>
      <c r="K97" s="7"/>
      <c r="L97" s="7"/>
      <c r="M97" s="7"/>
      <c r="N97" s="7"/>
      <c r="O97" s="27">
        <v>250</v>
      </c>
      <c r="P97" s="61">
        <f t="shared" ref="P97:P102" si="60">SUM(C97:O97)</f>
        <v>777</v>
      </c>
      <c r="Q97" s="62" t="str">
        <f t="shared" ref="Q97:Q102" si="61">B97</f>
        <v>SNP</v>
      </c>
      <c r="R97" s="9">
        <f t="shared" ref="R97:R102" si="62">C97/SUM($C97:$O97)</f>
        <v>9.0090090090090089E-3</v>
      </c>
      <c r="S97" s="8"/>
      <c r="T97" s="9">
        <f t="shared" si="58"/>
        <v>0.16216216216216217</v>
      </c>
      <c r="U97" s="9">
        <f t="shared" si="59"/>
        <v>0.16988416988416988</v>
      </c>
      <c r="V97" s="9">
        <f t="shared" si="59"/>
        <v>0.18018018018018017</v>
      </c>
      <c r="W97" s="9">
        <f t="shared" si="59"/>
        <v>0.10167310167310167</v>
      </c>
      <c r="X97" s="9">
        <f t="shared" si="59"/>
        <v>5.5341055341055344E-2</v>
      </c>
      <c r="Y97" s="9">
        <f t="shared" si="59"/>
        <v>0</v>
      </c>
      <c r="Z97" s="9">
        <f t="shared" si="59"/>
        <v>0</v>
      </c>
      <c r="AA97" s="9">
        <f t="shared" si="59"/>
        <v>0</v>
      </c>
      <c r="AB97" s="9">
        <f t="shared" si="59"/>
        <v>0</v>
      </c>
      <c r="AC97" s="9">
        <f t="shared" si="59"/>
        <v>0</v>
      </c>
      <c r="AD97" s="15">
        <f t="shared" si="59"/>
        <v>0.32175032175032175</v>
      </c>
    </row>
    <row r="98" spans="2:30" ht="15.6" x14ac:dyDescent="0.3">
      <c r="B98" s="5" t="s">
        <v>198</v>
      </c>
      <c r="C98" s="7">
        <v>73</v>
      </c>
      <c r="D98" s="7">
        <v>48</v>
      </c>
      <c r="E98" s="6"/>
      <c r="F98" s="7">
        <v>117</v>
      </c>
      <c r="G98" s="7">
        <v>58</v>
      </c>
      <c r="H98" s="7">
        <v>88</v>
      </c>
      <c r="I98" s="7">
        <v>25</v>
      </c>
      <c r="J98" s="7"/>
      <c r="K98" s="7"/>
      <c r="L98" s="7"/>
      <c r="M98" s="7"/>
      <c r="N98" s="7"/>
      <c r="O98" s="27">
        <v>66</v>
      </c>
      <c r="P98" s="61">
        <f t="shared" si="60"/>
        <v>475</v>
      </c>
      <c r="Q98" s="62" t="str">
        <f t="shared" si="61"/>
        <v>Independent (MI)</v>
      </c>
      <c r="R98" s="9">
        <f t="shared" si="62"/>
        <v>0.15368421052631578</v>
      </c>
      <c r="S98" s="9">
        <f t="shared" si="57"/>
        <v>0.10105263157894737</v>
      </c>
      <c r="T98" s="8"/>
      <c r="U98" s="9">
        <f t="shared" si="59"/>
        <v>0.24631578947368421</v>
      </c>
      <c r="V98" s="9">
        <f t="shared" si="59"/>
        <v>0.12210526315789473</v>
      </c>
      <c r="W98" s="9">
        <f t="shared" si="59"/>
        <v>0.18526315789473685</v>
      </c>
      <c r="X98" s="9">
        <f t="shared" si="59"/>
        <v>5.2631578947368418E-2</v>
      </c>
      <c r="Y98" s="9">
        <f t="shared" si="59"/>
        <v>0</v>
      </c>
      <c r="Z98" s="9">
        <f t="shared" si="59"/>
        <v>0</v>
      </c>
      <c r="AA98" s="9">
        <f t="shared" si="59"/>
        <v>0</v>
      </c>
      <c r="AB98" s="9">
        <f t="shared" si="59"/>
        <v>0</v>
      </c>
      <c r="AC98" s="9">
        <f t="shared" si="59"/>
        <v>0</v>
      </c>
      <c r="AD98" s="15">
        <f t="shared" si="59"/>
        <v>0.13894736842105262</v>
      </c>
    </row>
    <row r="99" spans="2:30" ht="15.6" x14ac:dyDescent="0.3">
      <c r="B99" s="5" t="s">
        <v>199</v>
      </c>
      <c r="C99" s="7">
        <v>94</v>
      </c>
      <c r="D99" s="7">
        <v>48</v>
      </c>
      <c r="E99" s="7">
        <v>132</v>
      </c>
      <c r="F99" s="6"/>
      <c r="G99" s="7">
        <v>63</v>
      </c>
      <c r="H99" s="7">
        <v>55</v>
      </c>
      <c r="I99" s="7">
        <v>18</v>
      </c>
      <c r="J99" s="7"/>
      <c r="K99" s="7"/>
      <c r="L99" s="7"/>
      <c r="M99" s="7"/>
      <c r="N99" s="7"/>
      <c r="O99" s="27">
        <v>56</v>
      </c>
      <c r="P99" s="61">
        <f t="shared" si="60"/>
        <v>466</v>
      </c>
      <c r="Q99" s="62" t="str">
        <f t="shared" si="61"/>
        <v>Independent (GF)</v>
      </c>
      <c r="R99" s="9">
        <f t="shared" si="62"/>
        <v>0.20171673819742489</v>
      </c>
      <c r="S99" s="9">
        <f t="shared" si="57"/>
        <v>0.10300429184549356</v>
      </c>
      <c r="T99" s="9">
        <f t="shared" si="58"/>
        <v>0.2832618025751073</v>
      </c>
      <c r="U99" s="8"/>
      <c r="V99" s="9">
        <f t="shared" si="59"/>
        <v>0.13519313304721031</v>
      </c>
      <c r="W99" s="9">
        <f t="shared" si="59"/>
        <v>0.11802575107296137</v>
      </c>
      <c r="X99" s="9">
        <f t="shared" si="59"/>
        <v>3.8626609442060089E-2</v>
      </c>
      <c r="Y99" s="9">
        <f t="shared" si="59"/>
        <v>0</v>
      </c>
      <c r="Z99" s="9">
        <f t="shared" si="59"/>
        <v>0</v>
      </c>
      <c r="AA99" s="9">
        <f t="shared" si="59"/>
        <v>0</v>
      </c>
      <c r="AB99" s="9">
        <f t="shared" si="59"/>
        <v>0</v>
      </c>
      <c r="AC99" s="9">
        <f t="shared" si="59"/>
        <v>0</v>
      </c>
      <c r="AD99" s="15">
        <f t="shared" si="59"/>
        <v>0.12017167381974249</v>
      </c>
    </row>
    <row r="100" spans="2:30" ht="15.6" x14ac:dyDescent="0.3">
      <c r="B100" s="5" t="s">
        <v>18</v>
      </c>
      <c r="C100" s="7">
        <v>47</v>
      </c>
      <c r="D100" s="7">
        <v>50</v>
      </c>
      <c r="E100" s="7">
        <v>54</v>
      </c>
      <c r="F100" s="7">
        <v>77</v>
      </c>
      <c r="G100" s="6"/>
      <c r="H100" s="7">
        <v>22</v>
      </c>
      <c r="I100" s="7">
        <v>78</v>
      </c>
      <c r="J100" s="7"/>
      <c r="K100" s="7"/>
      <c r="L100" s="7"/>
      <c r="M100" s="7"/>
      <c r="N100" s="7"/>
      <c r="O100" s="27">
        <v>69</v>
      </c>
      <c r="P100" s="61">
        <f t="shared" si="60"/>
        <v>397</v>
      </c>
      <c r="Q100" s="62" t="str">
        <f t="shared" si="61"/>
        <v>Labour</v>
      </c>
      <c r="R100" s="9">
        <f t="shared" si="62"/>
        <v>0.11838790931989925</v>
      </c>
      <c r="S100" s="9">
        <f t="shared" si="57"/>
        <v>0.12594458438287154</v>
      </c>
      <c r="T100" s="9">
        <f t="shared" si="58"/>
        <v>0.13602015113350127</v>
      </c>
      <c r="U100" s="9">
        <f t="shared" si="59"/>
        <v>0.19395465994962216</v>
      </c>
      <c r="V100" s="8"/>
      <c r="W100" s="9">
        <f t="shared" si="59"/>
        <v>5.5415617128463476E-2</v>
      </c>
      <c r="X100" s="9">
        <f t="shared" si="59"/>
        <v>0.19647355163727959</v>
      </c>
      <c r="Y100" s="9">
        <f t="shared" si="59"/>
        <v>0</v>
      </c>
      <c r="Z100" s="9">
        <f t="shared" si="59"/>
        <v>0</v>
      </c>
      <c r="AA100" s="9">
        <f t="shared" si="59"/>
        <v>0</v>
      </c>
      <c r="AB100" s="9">
        <f t="shared" si="59"/>
        <v>0</v>
      </c>
      <c r="AC100" s="9">
        <f t="shared" si="59"/>
        <v>0</v>
      </c>
      <c r="AD100" s="15">
        <f t="shared" si="59"/>
        <v>0.17380352644836272</v>
      </c>
    </row>
    <row r="101" spans="2:30" ht="15.6" x14ac:dyDescent="0.3">
      <c r="B101" s="5" t="s">
        <v>200</v>
      </c>
      <c r="C101" s="7">
        <v>19</v>
      </c>
      <c r="D101" s="7">
        <v>24</v>
      </c>
      <c r="E101" s="7">
        <v>37</v>
      </c>
      <c r="F101" s="7">
        <v>26</v>
      </c>
      <c r="G101" s="7">
        <v>16</v>
      </c>
      <c r="H101" s="6"/>
      <c r="I101" s="7">
        <v>6</v>
      </c>
      <c r="J101" s="7"/>
      <c r="K101" s="7"/>
      <c r="L101" s="7"/>
      <c r="M101" s="7"/>
      <c r="N101" s="7"/>
      <c r="O101" s="27">
        <v>21</v>
      </c>
      <c r="P101" s="61">
        <f t="shared" si="60"/>
        <v>149</v>
      </c>
      <c r="Q101" s="62" t="str">
        <f t="shared" si="61"/>
        <v>Independent (RM)</v>
      </c>
      <c r="R101" s="9">
        <f t="shared" si="62"/>
        <v>0.12751677852348994</v>
      </c>
      <c r="S101" s="9">
        <f t="shared" si="57"/>
        <v>0.16107382550335569</v>
      </c>
      <c r="T101" s="9">
        <f t="shared" si="58"/>
        <v>0.24832214765100671</v>
      </c>
      <c r="U101" s="9">
        <f t="shared" si="59"/>
        <v>0.17449664429530201</v>
      </c>
      <c r="V101" s="9">
        <f t="shared" si="59"/>
        <v>0.10738255033557047</v>
      </c>
      <c r="W101" s="8"/>
      <c r="X101" s="9">
        <f t="shared" si="59"/>
        <v>4.0268456375838924E-2</v>
      </c>
      <c r="Y101" s="9">
        <f t="shared" si="59"/>
        <v>0</v>
      </c>
      <c r="Z101" s="9">
        <f t="shared" si="59"/>
        <v>0</v>
      </c>
      <c r="AA101" s="9">
        <f t="shared" si="59"/>
        <v>0</v>
      </c>
      <c r="AB101" s="9">
        <f t="shared" si="59"/>
        <v>0</v>
      </c>
      <c r="AC101" s="9">
        <f t="shared" si="59"/>
        <v>0</v>
      </c>
      <c r="AD101" s="15">
        <f t="shared" si="59"/>
        <v>0.14093959731543623</v>
      </c>
    </row>
    <row r="102" spans="2:30" ht="16.2" thickBot="1" x14ac:dyDescent="0.35">
      <c r="B102" s="10" t="s">
        <v>21</v>
      </c>
      <c r="C102" s="11">
        <v>12</v>
      </c>
      <c r="D102" s="11">
        <v>8</v>
      </c>
      <c r="E102" s="11">
        <v>14</v>
      </c>
      <c r="F102" s="11">
        <v>7</v>
      </c>
      <c r="G102" s="11">
        <v>33</v>
      </c>
      <c r="H102" s="11">
        <v>10</v>
      </c>
      <c r="I102" s="12"/>
      <c r="J102" s="11"/>
      <c r="K102" s="11"/>
      <c r="L102" s="11"/>
      <c r="M102" s="11"/>
      <c r="N102" s="11"/>
      <c r="O102" s="46">
        <v>7</v>
      </c>
      <c r="P102" s="64">
        <f t="shared" si="60"/>
        <v>91</v>
      </c>
      <c r="Q102" s="63" t="str">
        <f t="shared" si="61"/>
        <v>Lib Dem</v>
      </c>
      <c r="R102" s="13">
        <f t="shared" si="62"/>
        <v>0.13186813186813187</v>
      </c>
      <c r="S102" s="13">
        <f t="shared" si="57"/>
        <v>8.7912087912087919E-2</v>
      </c>
      <c r="T102" s="13">
        <f t="shared" si="58"/>
        <v>0.15384615384615385</v>
      </c>
      <c r="U102" s="13">
        <f t="shared" si="59"/>
        <v>7.6923076923076927E-2</v>
      </c>
      <c r="V102" s="13">
        <f t="shared" si="59"/>
        <v>0.36263736263736263</v>
      </c>
      <c r="W102" s="13">
        <f t="shared" si="59"/>
        <v>0.10989010989010989</v>
      </c>
      <c r="X102" s="14"/>
      <c r="Y102" s="13">
        <f t="shared" si="59"/>
        <v>0</v>
      </c>
      <c r="Z102" s="13">
        <f t="shared" si="59"/>
        <v>0</v>
      </c>
      <c r="AA102" s="13">
        <f t="shared" si="59"/>
        <v>0</v>
      </c>
      <c r="AB102" s="13">
        <f t="shared" si="59"/>
        <v>0</v>
      </c>
      <c r="AC102" s="13">
        <f t="shared" si="59"/>
        <v>0</v>
      </c>
      <c r="AD102" s="16">
        <f t="shared" si="59"/>
        <v>7.6923076923076927E-2</v>
      </c>
    </row>
    <row r="103" spans="2:30" ht="14.4" thickBot="1" x14ac:dyDescent="0.3"/>
    <row r="104" spans="2:30" ht="18" thickBot="1" x14ac:dyDescent="0.35">
      <c r="B104" s="86" t="s">
        <v>215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8"/>
    </row>
    <row r="105" spans="2:30" ht="18" thickBot="1" x14ac:dyDescent="0.35">
      <c r="B105" s="91" t="s">
        <v>33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3"/>
      <c r="Q105" s="94" t="s">
        <v>34</v>
      </c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6"/>
    </row>
    <row r="106" spans="2:30" ht="15.6" x14ac:dyDescent="0.3">
      <c r="B106" s="1"/>
      <c r="C106" s="2" t="str">
        <f>B107</f>
        <v>Conservative</v>
      </c>
      <c r="D106" s="2" t="str">
        <f>B108</f>
        <v>SNP</v>
      </c>
      <c r="E106" s="2" t="str">
        <f>B109</f>
        <v>Labour</v>
      </c>
      <c r="F106" s="2" t="str">
        <f>B110</f>
        <v>Lib Dem</v>
      </c>
      <c r="G106" s="2" t="str">
        <f>B111</f>
        <v>Green</v>
      </c>
      <c r="H106" s="2" t="str">
        <f>B112</f>
        <v>Independent</v>
      </c>
      <c r="I106" s="2"/>
      <c r="J106" s="2"/>
      <c r="K106" s="2"/>
      <c r="L106" s="2"/>
      <c r="M106" s="2"/>
      <c r="N106" s="2"/>
      <c r="O106" s="4" t="s">
        <v>32</v>
      </c>
      <c r="P106" s="59" t="s">
        <v>39</v>
      </c>
      <c r="Q106" s="60"/>
      <c r="R106" s="2" t="str">
        <f t="shared" ref="R106:AC106" si="63">C106</f>
        <v>Conservative</v>
      </c>
      <c r="S106" s="2" t="str">
        <f t="shared" si="63"/>
        <v>SNP</v>
      </c>
      <c r="T106" s="2" t="str">
        <f t="shared" si="63"/>
        <v>Labour</v>
      </c>
      <c r="U106" s="2" t="str">
        <f t="shared" si="63"/>
        <v>Lib Dem</v>
      </c>
      <c r="V106" s="2" t="str">
        <f t="shared" si="63"/>
        <v>Green</v>
      </c>
      <c r="W106" s="2" t="str">
        <f t="shared" si="63"/>
        <v>Independent</v>
      </c>
      <c r="X106" s="2">
        <f t="shared" si="63"/>
        <v>0</v>
      </c>
      <c r="Y106" s="2">
        <f t="shared" si="63"/>
        <v>0</v>
      </c>
      <c r="Z106" s="2">
        <f t="shared" si="63"/>
        <v>0</v>
      </c>
      <c r="AA106" s="2">
        <f t="shared" si="63"/>
        <v>0</v>
      </c>
      <c r="AB106" s="2">
        <f t="shared" si="63"/>
        <v>0</v>
      </c>
      <c r="AC106" s="2">
        <f t="shared" si="63"/>
        <v>0</v>
      </c>
      <c r="AD106" s="3" t="s">
        <v>32</v>
      </c>
    </row>
    <row r="107" spans="2:30" ht="15.6" x14ac:dyDescent="0.3">
      <c r="B107" s="5" t="s">
        <v>19</v>
      </c>
      <c r="C107" s="6"/>
      <c r="D107" s="7">
        <v>24</v>
      </c>
      <c r="E107" s="7">
        <v>398</v>
      </c>
      <c r="F107" s="7">
        <v>442</v>
      </c>
      <c r="G107" s="7">
        <v>36</v>
      </c>
      <c r="H107" s="7">
        <v>100</v>
      </c>
      <c r="I107" s="7"/>
      <c r="J107" s="7"/>
      <c r="K107" s="7"/>
      <c r="L107" s="7"/>
      <c r="M107" s="7"/>
      <c r="N107" s="7"/>
      <c r="O107" s="27">
        <v>467</v>
      </c>
      <c r="P107" s="61">
        <f>SUM(C107:O107)</f>
        <v>1467</v>
      </c>
      <c r="Q107" s="62" t="str">
        <f>B107</f>
        <v>Conservative</v>
      </c>
      <c r="R107" s="8"/>
      <c r="S107" s="9">
        <f t="shared" ref="S107:S112" si="64">D107/SUM($C107:$O107)</f>
        <v>1.6359918200408999E-2</v>
      </c>
      <c r="T107" s="9">
        <f t="shared" ref="T107:T112" si="65">E107/SUM($C107:$O107)</f>
        <v>0.2713019768234492</v>
      </c>
      <c r="U107" s="9">
        <f t="shared" ref="U107:AD112" si="66">F107/SUM($C107:$O107)</f>
        <v>0.30129516019086572</v>
      </c>
      <c r="V107" s="9">
        <f t="shared" si="66"/>
        <v>2.4539877300613498E-2</v>
      </c>
      <c r="W107" s="9">
        <f t="shared" si="66"/>
        <v>6.8166325835037497E-2</v>
      </c>
      <c r="X107" s="9">
        <f t="shared" si="66"/>
        <v>0</v>
      </c>
      <c r="Y107" s="9">
        <f t="shared" si="66"/>
        <v>0</v>
      </c>
      <c r="Z107" s="9">
        <f t="shared" si="66"/>
        <v>0</v>
      </c>
      <c r="AA107" s="9">
        <f t="shared" si="66"/>
        <v>0</v>
      </c>
      <c r="AB107" s="9">
        <f t="shared" si="66"/>
        <v>0</v>
      </c>
      <c r="AC107" s="9">
        <f t="shared" si="66"/>
        <v>0</v>
      </c>
      <c r="AD107" s="15">
        <f t="shared" si="66"/>
        <v>0.31833674164962511</v>
      </c>
    </row>
    <row r="108" spans="2:30" ht="15.6" x14ac:dyDescent="0.3">
      <c r="B108" s="5" t="s">
        <v>17</v>
      </c>
      <c r="C108" s="7">
        <v>26</v>
      </c>
      <c r="D108" s="6"/>
      <c r="E108" s="7">
        <v>134</v>
      </c>
      <c r="F108" s="7">
        <v>61</v>
      </c>
      <c r="G108" s="7">
        <v>429</v>
      </c>
      <c r="H108" s="7">
        <v>39</v>
      </c>
      <c r="I108" s="7"/>
      <c r="J108" s="7"/>
      <c r="K108" s="7"/>
      <c r="L108" s="7"/>
      <c r="M108" s="7"/>
      <c r="N108" s="7"/>
      <c r="O108" s="27">
        <v>154</v>
      </c>
      <c r="P108" s="61">
        <f t="shared" ref="P108:P112" si="67">SUM(C108:O108)</f>
        <v>843</v>
      </c>
      <c r="Q108" s="62" t="str">
        <f t="shared" ref="Q108:Q112" si="68">B108</f>
        <v>SNP</v>
      </c>
      <c r="R108" s="9">
        <f t="shared" ref="R108:R112" si="69">C108/SUM($C108:$O108)</f>
        <v>3.084223013048636E-2</v>
      </c>
      <c r="S108" s="8"/>
      <c r="T108" s="9">
        <f t="shared" si="65"/>
        <v>0.15895610913404506</v>
      </c>
      <c r="U108" s="9">
        <f t="shared" si="66"/>
        <v>7.2360616844602613E-2</v>
      </c>
      <c r="V108" s="9">
        <f t="shared" si="66"/>
        <v>0.50889679715302494</v>
      </c>
      <c r="W108" s="9">
        <f t="shared" si="66"/>
        <v>4.6263345195729534E-2</v>
      </c>
      <c r="X108" s="9">
        <f t="shared" si="66"/>
        <v>0</v>
      </c>
      <c r="Y108" s="9">
        <f t="shared" si="66"/>
        <v>0</v>
      </c>
      <c r="Z108" s="9">
        <f t="shared" si="66"/>
        <v>0</v>
      </c>
      <c r="AA108" s="9">
        <f t="shared" si="66"/>
        <v>0</v>
      </c>
      <c r="AB108" s="9">
        <f t="shared" si="66"/>
        <v>0</v>
      </c>
      <c r="AC108" s="9">
        <f t="shared" si="66"/>
        <v>0</v>
      </c>
      <c r="AD108" s="15">
        <f t="shared" si="66"/>
        <v>0.1826809015421115</v>
      </c>
    </row>
    <row r="109" spans="2:30" ht="15.6" x14ac:dyDescent="0.3">
      <c r="B109" s="5" t="s">
        <v>18</v>
      </c>
      <c r="C109" s="7">
        <v>160</v>
      </c>
      <c r="D109" s="7">
        <v>90</v>
      </c>
      <c r="E109" s="6"/>
      <c r="F109" s="7">
        <v>272</v>
      </c>
      <c r="G109" s="7">
        <v>102</v>
      </c>
      <c r="H109" s="7">
        <v>38</v>
      </c>
      <c r="I109" s="7"/>
      <c r="J109" s="7"/>
      <c r="K109" s="7"/>
      <c r="L109" s="7"/>
      <c r="M109" s="7"/>
      <c r="N109" s="7"/>
      <c r="O109" s="27">
        <v>179</v>
      </c>
      <c r="P109" s="61">
        <f t="shared" si="67"/>
        <v>841</v>
      </c>
      <c r="Q109" s="62" t="str">
        <f t="shared" si="68"/>
        <v>Labour</v>
      </c>
      <c r="R109" s="9">
        <f t="shared" si="69"/>
        <v>0.19024970273483949</v>
      </c>
      <c r="S109" s="9">
        <f t="shared" si="64"/>
        <v>0.1070154577883472</v>
      </c>
      <c r="T109" s="8"/>
      <c r="U109" s="9">
        <f t="shared" si="66"/>
        <v>0.32342449464922712</v>
      </c>
      <c r="V109" s="9">
        <f t="shared" si="66"/>
        <v>0.12128418549346016</v>
      </c>
      <c r="W109" s="9">
        <f t="shared" si="66"/>
        <v>4.5184304399524373E-2</v>
      </c>
      <c r="X109" s="9">
        <f t="shared" si="66"/>
        <v>0</v>
      </c>
      <c r="Y109" s="9">
        <f t="shared" si="66"/>
        <v>0</v>
      </c>
      <c r="Z109" s="9">
        <f t="shared" si="66"/>
        <v>0</v>
      </c>
      <c r="AA109" s="9">
        <f t="shared" si="66"/>
        <v>0</v>
      </c>
      <c r="AB109" s="9">
        <f t="shared" si="66"/>
        <v>0</v>
      </c>
      <c r="AC109" s="9">
        <f t="shared" si="66"/>
        <v>0</v>
      </c>
      <c r="AD109" s="15">
        <f t="shared" si="66"/>
        <v>0.21284185493460167</v>
      </c>
    </row>
    <row r="110" spans="2:30" ht="15.6" x14ac:dyDescent="0.3">
      <c r="B110" s="5" t="s">
        <v>21</v>
      </c>
      <c r="C110" s="7">
        <v>117</v>
      </c>
      <c r="D110" s="7">
        <v>19</v>
      </c>
      <c r="E110" s="7">
        <v>152</v>
      </c>
      <c r="F110" s="6"/>
      <c r="G110" s="7">
        <v>78</v>
      </c>
      <c r="H110" s="7">
        <v>21</v>
      </c>
      <c r="I110" s="7"/>
      <c r="J110" s="7"/>
      <c r="K110" s="7"/>
      <c r="L110" s="7"/>
      <c r="M110" s="7"/>
      <c r="N110" s="7"/>
      <c r="O110" s="27">
        <v>53</v>
      </c>
      <c r="P110" s="61">
        <f t="shared" si="67"/>
        <v>440</v>
      </c>
      <c r="Q110" s="62" t="str">
        <f t="shared" si="68"/>
        <v>Lib Dem</v>
      </c>
      <c r="R110" s="9">
        <f t="shared" si="69"/>
        <v>0.26590909090909093</v>
      </c>
      <c r="S110" s="9">
        <f t="shared" si="64"/>
        <v>4.3181818181818182E-2</v>
      </c>
      <c r="T110" s="9">
        <f t="shared" si="65"/>
        <v>0.34545454545454546</v>
      </c>
      <c r="U110" s="8"/>
      <c r="V110" s="9">
        <f t="shared" si="66"/>
        <v>0.17727272727272728</v>
      </c>
      <c r="W110" s="9">
        <f t="shared" si="66"/>
        <v>4.7727272727272729E-2</v>
      </c>
      <c r="X110" s="9">
        <f t="shared" si="66"/>
        <v>0</v>
      </c>
      <c r="Y110" s="9">
        <f t="shared" si="66"/>
        <v>0</v>
      </c>
      <c r="Z110" s="9">
        <f t="shared" si="66"/>
        <v>0</v>
      </c>
      <c r="AA110" s="9">
        <f t="shared" si="66"/>
        <v>0</v>
      </c>
      <c r="AB110" s="9">
        <f t="shared" si="66"/>
        <v>0</v>
      </c>
      <c r="AC110" s="9">
        <f t="shared" si="66"/>
        <v>0</v>
      </c>
      <c r="AD110" s="15">
        <f t="shared" si="66"/>
        <v>0.12045454545454545</v>
      </c>
    </row>
    <row r="111" spans="2:30" ht="15.6" x14ac:dyDescent="0.3">
      <c r="B111" s="5" t="s">
        <v>22</v>
      </c>
      <c r="C111" s="7">
        <v>14</v>
      </c>
      <c r="D111" s="7">
        <v>116</v>
      </c>
      <c r="E111" s="7">
        <v>60</v>
      </c>
      <c r="F111" s="7">
        <v>51</v>
      </c>
      <c r="G111" s="6"/>
      <c r="H111" s="7">
        <v>5</v>
      </c>
      <c r="I111" s="7"/>
      <c r="J111" s="7"/>
      <c r="K111" s="7"/>
      <c r="L111" s="7"/>
      <c r="M111" s="7"/>
      <c r="N111" s="7"/>
      <c r="O111" s="27">
        <v>22</v>
      </c>
      <c r="P111" s="61">
        <f t="shared" si="67"/>
        <v>268</v>
      </c>
      <c r="Q111" s="62" t="str">
        <f t="shared" si="68"/>
        <v>Green</v>
      </c>
      <c r="R111" s="9">
        <f t="shared" si="69"/>
        <v>5.2238805970149252E-2</v>
      </c>
      <c r="S111" s="9">
        <f t="shared" si="64"/>
        <v>0.43283582089552236</v>
      </c>
      <c r="T111" s="9">
        <f t="shared" si="65"/>
        <v>0.22388059701492538</v>
      </c>
      <c r="U111" s="9">
        <f t="shared" si="66"/>
        <v>0.19029850746268656</v>
      </c>
      <c r="V111" s="8"/>
      <c r="W111" s="9">
        <f t="shared" si="66"/>
        <v>1.8656716417910446E-2</v>
      </c>
      <c r="X111" s="9">
        <f t="shared" si="66"/>
        <v>0</v>
      </c>
      <c r="Y111" s="9">
        <f t="shared" si="66"/>
        <v>0</v>
      </c>
      <c r="Z111" s="9">
        <f t="shared" si="66"/>
        <v>0</v>
      </c>
      <c r="AA111" s="9">
        <f t="shared" si="66"/>
        <v>0</v>
      </c>
      <c r="AB111" s="9">
        <f t="shared" si="66"/>
        <v>0</v>
      </c>
      <c r="AC111" s="9">
        <f t="shared" si="66"/>
        <v>0</v>
      </c>
      <c r="AD111" s="15">
        <f t="shared" si="66"/>
        <v>8.2089552238805971E-2</v>
      </c>
    </row>
    <row r="112" spans="2:30" ht="16.2" thickBot="1" x14ac:dyDescent="0.35">
      <c r="B112" s="10" t="s">
        <v>20</v>
      </c>
      <c r="C112" s="11">
        <v>16</v>
      </c>
      <c r="D112" s="11">
        <v>14</v>
      </c>
      <c r="E112" s="11">
        <v>20</v>
      </c>
      <c r="F112" s="11">
        <v>11</v>
      </c>
      <c r="G112" s="11">
        <v>12</v>
      </c>
      <c r="H112" s="12"/>
      <c r="I112" s="11"/>
      <c r="J112" s="11"/>
      <c r="K112" s="11"/>
      <c r="L112" s="11"/>
      <c r="M112" s="11"/>
      <c r="N112" s="11"/>
      <c r="O112" s="46">
        <v>15</v>
      </c>
      <c r="P112" s="64">
        <f t="shared" si="67"/>
        <v>88</v>
      </c>
      <c r="Q112" s="63" t="str">
        <f t="shared" si="68"/>
        <v>Independent</v>
      </c>
      <c r="R112" s="13">
        <f t="shared" si="69"/>
        <v>0.18181818181818182</v>
      </c>
      <c r="S112" s="13">
        <f t="shared" si="64"/>
        <v>0.15909090909090909</v>
      </c>
      <c r="T112" s="13">
        <f t="shared" si="65"/>
        <v>0.22727272727272727</v>
      </c>
      <c r="U112" s="13">
        <f t="shared" si="66"/>
        <v>0.125</v>
      </c>
      <c r="V112" s="13">
        <f t="shared" si="66"/>
        <v>0.13636363636363635</v>
      </c>
      <c r="W112" s="14"/>
      <c r="X112" s="13">
        <f t="shared" si="66"/>
        <v>0</v>
      </c>
      <c r="Y112" s="13">
        <f t="shared" si="66"/>
        <v>0</v>
      </c>
      <c r="Z112" s="13">
        <f t="shared" si="66"/>
        <v>0</v>
      </c>
      <c r="AA112" s="13">
        <f t="shared" si="66"/>
        <v>0</v>
      </c>
      <c r="AB112" s="13">
        <f t="shared" si="66"/>
        <v>0</v>
      </c>
      <c r="AC112" s="13">
        <f t="shared" si="66"/>
        <v>0</v>
      </c>
      <c r="AD112" s="16">
        <f t="shared" si="66"/>
        <v>0.17045454545454544</v>
      </c>
    </row>
    <row r="113" spans="2:30" ht="14.4" thickBot="1" x14ac:dyDescent="0.3"/>
    <row r="114" spans="2:30" ht="18" thickBot="1" x14ac:dyDescent="0.35">
      <c r="B114" s="86" t="s">
        <v>228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8"/>
    </row>
    <row r="115" spans="2:30" ht="18" thickBot="1" x14ac:dyDescent="0.35">
      <c r="B115" s="91" t="s">
        <v>33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3"/>
      <c r="Q115" s="94" t="s">
        <v>34</v>
      </c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6"/>
    </row>
    <row r="116" spans="2:30" ht="15.6" x14ac:dyDescent="0.3">
      <c r="B116" s="1"/>
      <c r="C116" s="2" t="str">
        <f>B117</f>
        <v>Conservative</v>
      </c>
      <c r="D116" s="2" t="str">
        <f>B118</f>
        <v>SNP</v>
      </c>
      <c r="E116" s="2" t="str">
        <f>B119</f>
        <v>Lib Dem</v>
      </c>
      <c r="F116" s="2" t="str">
        <f>B120</f>
        <v>Green</v>
      </c>
      <c r="G116" s="2"/>
      <c r="H116" s="2"/>
      <c r="I116" s="2"/>
      <c r="J116" s="2"/>
      <c r="K116" s="2"/>
      <c r="L116" s="2"/>
      <c r="M116" s="2"/>
      <c r="N116" s="2"/>
      <c r="O116" s="4" t="s">
        <v>32</v>
      </c>
      <c r="P116" s="59" t="s">
        <v>39</v>
      </c>
      <c r="Q116" s="60"/>
      <c r="R116" s="2" t="str">
        <f t="shared" ref="R116:AC116" si="70">C116</f>
        <v>Conservative</v>
      </c>
      <c r="S116" s="2" t="str">
        <f t="shared" si="70"/>
        <v>SNP</v>
      </c>
      <c r="T116" s="2" t="str">
        <f t="shared" si="70"/>
        <v>Lib Dem</v>
      </c>
      <c r="U116" s="2" t="str">
        <f t="shared" si="70"/>
        <v>Green</v>
      </c>
      <c r="V116" s="2">
        <f t="shared" si="70"/>
        <v>0</v>
      </c>
      <c r="W116" s="2">
        <f t="shared" si="70"/>
        <v>0</v>
      </c>
      <c r="X116" s="2">
        <f t="shared" si="70"/>
        <v>0</v>
      </c>
      <c r="Y116" s="2">
        <f t="shared" si="70"/>
        <v>0</v>
      </c>
      <c r="Z116" s="2">
        <f t="shared" si="70"/>
        <v>0</v>
      </c>
      <c r="AA116" s="2">
        <f t="shared" si="70"/>
        <v>0</v>
      </c>
      <c r="AB116" s="2">
        <f t="shared" si="70"/>
        <v>0</v>
      </c>
      <c r="AC116" s="2">
        <f t="shared" si="70"/>
        <v>0</v>
      </c>
      <c r="AD116" s="3" t="s">
        <v>32</v>
      </c>
    </row>
    <row r="117" spans="2:30" ht="15.6" x14ac:dyDescent="0.3">
      <c r="B117" s="5" t="s">
        <v>19</v>
      </c>
      <c r="C117" s="6"/>
      <c r="D117" s="7">
        <v>29</v>
      </c>
      <c r="E117" s="7">
        <v>714</v>
      </c>
      <c r="F117" s="7">
        <v>69</v>
      </c>
      <c r="G117" s="7"/>
      <c r="H117" s="7"/>
      <c r="I117" s="7"/>
      <c r="J117" s="7"/>
      <c r="K117" s="7"/>
      <c r="L117" s="7"/>
      <c r="M117" s="7"/>
      <c r="N117" s="7"/>
      <c r="O117" s="27">
        <v>564</v>
      </c>
      <c r="P117" s="61">
        <f>SUM(C117:O117)</f>
        <v>1376</v>
      </c>
      <c r="Q117" s="62" t="str">
        <f>B117</f>
        <v>Conservative</v>
      </c>
      <c r="R117" s="8"/>
      <c r="S117" s="9">
        <f t="shared" ref="S117:S120" si="71">D117/SUM($C117:$O117)</f>
        <v>2.1075581395348836E-2</v>
      </c>
      <c r="T117" s="9">
        <f t="shared" ref="T117:T120" si="72">E117/SUM($C117:$O117)</f>
        <v>0.51889534883720934</v>
      </c>
      <c r="U117" s="9">
        <f t="shared" ref="U117:AD120" si="73">F117/SUM($C117:$O117)</f>
        <v>5.0145348837209301E-2</v>
      </c>
      <c r="V117" s="9">
        <f t="shared" si="73"/>
        <v>0</v>
      </c>
      <c r="W117" s="9">
        <f t="shared" si="73"/>
        <v>0</v>
      </c>
      <c r="X117" s="9">
        <f t="shared" si="73"/>
        <v>0</v>
      </c>
      <c r="Y117" s="9">
        <f t="shared" si="73"/>
        <v>0</v>
      </c>
      <c r="Z117" s="9">
        <f t="shared" si="73"/>
        <v>0</v>
      </c>
      <c r="AA117" s="9">
        <f t="shared" si="73"/>
        <v>0</v>
      </c>
      <c r="AB117" s="9">
        <f t="shared" si="73"/>
        <v>0</v>
      </c>
      <c r="AC117" s="9">
        <f t="shared" si="73"/>
        <v>0</v>
      </c>
      <c r="AD117" s="15">
        <f t="shared" si="73"/>
        <v>0.40988372093023256</v>
      </c>
    </row>
    <row r="118" spans="2:30" ht="15.6" x14ac:dyDescent="0.3">
      <c r="B118" s="5" t="s">
        <v>17</v>
      </c>
      <c r="C118" s="7">
        <v>28</v>
      </c>
      <c r="D118" s="6"/>
      <c r="E118" s="7">
        <v>95</v>
      </c>
      <c r="F118" s="7">
        <v>509</v>
      </c>
      <c r="G118" s="7"/>
      <c r="H118" s="7"/>
      <c r="I118" s="7"/>
      <c r="J118" s="7"/>
      <c r="K118" s="7"/>
      <c r="L118" s="7"/>
      <c r="M118" s="7"/>
      <c r="N118" s="7"/>
      <c r="O118" s="27">
        <v>117</v>
      </c>
      <c r="P118" s="61">
        <f t="shared" ref="P118:P120" si="74">SUM(C118:O118)</f>
        <v>749</v>
      </c>
      <c r="Q118" s="62" t="str">
        <f t="shared" ref="Q118:Q120" si="75">B118</f>
        <v>SNP</v>
      </c>
      <c r="R118" s="9">
        <f t="shared" ref="R118:R120" si="76">C118/SUM($C118:$O118)</f>
        <v>3.7383177570093455E-2</v>
      </c>
      <c r="S118" s="8"/>
      <c r="T118" s="9">
        <f t="shared" si="72"/>
        <v>0.12683578104138851</v>
      </c>
      <c r="U118" s="9">
        <f t="shared" si="73"/>
        <v>0.67957276368491326</v>
      </c>
      <c r="V118" s="9">
        <f t="shared" si="73"/>
        <v>0</v>
      </c>
      <c r="W118" s="9">
        <f t="shared" si="73"/>
        <v>0</v>
      </c>
      <c r="X118" s="9">
        <f t="shared" si="73"/>
        <v>0</v>
      </c>
      <c r="Y118" s="9">
        <f t="shared" si="73"/>
        <v>0</v>
      </c>
      <c r="Z118" s="9">
        <f t="shared" si="73"/>
        <v>0</v>
      </c>
      <c r="AA118" s="9">
        <f t="shared" si="73"/>
        <v>0</v>
      </c>
      <c r="AB118" s="9">
        <f t="shared" si="73"/>
        <v>0</v>
      </c>
      <c r="AC118" s="9">
        <f t="shared" si="73"/>
        <v>0</v>
      </c>
      <c r="AD118" s="15">
        <f t="shared" si="73"/>
        <v>0.15620827770360482</v>
      </c>
    </row>
    <row r="119" spans="2:30" ht="15.6" x14ac:dyDescent="0.3">
      <c r="B119" s="5" t="s">
        <v>21</v>
      </c>
      <c r="C119" s="7">
        <v>171</v>
      </c>
      <c r="D119" s="7">
        <v>50</v>
      </c>
      <c r="E119" s="6"/>
      <c r="F119" s="7">
        <v>172</v>
      </c>
      <c r="G119" s="7"/>
      <c r="H119" s="7"/>
      <c r="I119" s="7"/>
      <c r="J119" s="7"/>
      <c r="K119" s="7"/>
      <c r="L119" s="7"/>
      <c r="M119" s="7"/>
      <c r="N119" s="7"/>
      <c r="O119" s="27">
        <v>119</v>
      </c>
      <c r="P119" s="61">
        <f t="shared" si="74"/>
        <v>512</v>
      </c>
      <c r="Q119" s="62" t="str">
        <f t="shared" si="75"/>
        <v>Lib Dem</v>
      </c>
      <c r="R119" s="9">
        <f t="shared" si="76"/>
        <v>0.333984375</v>
      </c>
      <c r="S119" s="9">
        <f t="shared" si="71"/>
        <v>9.765625E-2</v>
      </c>
      <c r="T119" s="8"/>
      <c r="U119" s="9">
        <f t="shared" si="73"/>
        <v>0.3359375</v>
      </c>
      <c r="V119" s="9">
        <f t="shared" si="73"/>
        <v>0</v>
      </c>
      <c r="W119" s="9">
        <f t="shared" si="73"/>
        <v>0</v>
      </c>
      <c r="X119" s="9">
        <f t="shared" si="73"/>
        <v>0</v>
      </c>
      <c r="Y119" s="9">
        <f t="shared" si="73"/>
        <v>0</v>
      </c>
      <c r="Z119" s="9">
        <f t="shared" si="73"/>
        <v>0</v>
      </c>
      <c r="AA119" s="9">
        <f t="shared" si="73"/>
        <v>0</v>
      </c>
      <c r="AB119" s="9">
        <f t="shared" si="73"/>
        <v>0</v>
      </c>
      <c r="AC119" s="9">
        <f t="shared" si="73"/>
        <v>0</v>
      </c>
      <c r="AD119" s="15">
        <f t="shared" si="73"/>
        <v>0.232421875</v>
      </c>
    </row>
    <row r="120" spans="2:30" ht="16.2" thickBot="1" x14ac:dyDescent="0.35">
      <c r="B120" s="10" t="s">
        <v>22</v>
      </c>
      <c r="C120" s="11">
        <v>19</v>
      </c>
      <c r="D120" s="11">
        <v>96</v>
      </c>
      <c r="E120" s="11">
        <v>98</v>
      </c>
      <c r="F120" s="12"/>
      <c r="G120" s="11"/>
      <c r="H120" s="11"/>
      <c r="I120" s="11"/>
      <c r="J120" s="11"/>
      <c r="K120" s="11"/>
      <c r="L120" s="11"/>
      <c r="M120" s="11"/>
      <c r="N120" s="11"/>
      <c r="O120" s="46">
        <v>34</v>
      </c>
      <c r="P120" s="64">
        <f t="shared" si="74"/>
        <v>247</v>
      </c>
      <c r="Q120" s="63" t="str">
        <f t="shared" si="75"/>
        <v>Green</v>
      </c>
      <c r="R120" s="13">
        <f t="shared" si="76"/>
        <v>7.6923076923076927E-2</v>
      </c>
      <c r="S120" s="13">
        <f t="shared" si="71"/>
        <v>0.38866396761133604</v>
      </c>
      <c r="T120" s="13">
        <f t="shared" si="72"/>
        <v>0.39676113360323889</v>
      </c>
      <c r="U120" s="14"/>
      <c r="V120" s="13">
        <f t="shared" si="73"/>
        <v>0</v>
      </c>
      <c r="W120" s="13">
        <f t="shared" si="73"/>
        <v>0</v>
      </c>
      <c r="X120" s="13">
        <f t="shared" si="73"/>
        <v>0</v>
      </c>
      <c r="Y120" s="13">
        <f t="shared" si="73"/>
        <v>0</v>
      </c>
      <c r="Z120" s="13">
        <f t="shared" si="73"/>
        <v>0</v>
      </c>
      <c r="AA120" s="13">
        <f t="shared" si="73"/>
        <v>0</v>
      </c>
      <c r="AB120" s="13">
        <f t="shared" si="73"/>
        <v>0</v>
      </c>
      <c r="AC120" s="13">
        <f t="shared" si="73"/>
        <v>0</v>
      </c>
      <c r="AD120" s="16">
        <f t="shared" si="73"/>
        <v>0.13765182186234817</v>
      </c>
    </row>
  </sheetData>
  <mergeCells count="33">
    <mergeCell ref="B94:P94"/>
    <mergeCell ref="Q94:AD94"/>
    <mergeCell ref="B93:AD93"/>
    <mergeCell ref="B21:P21"/>
    <mergeCell ref="Q21:AD21"/>
    <mergeCell ref="B81:P81"/>
    <mergeCell ref="Q81:AD81"/>
    <mergeCell ref="B80:AD80"/>
    <mergeCell ref="B3:P3"/>
    <mergeCell ref="Q3:AD3"/>
    <mergeCell ref="B48:P48"/>
    <mergeCell ref="Q48:AD48"/>
    <mergeCell ref="B47:AD47"/>
    <mergeCell ref="B60:P60"/>
    <mergeCell ref="Q60:AD60"/>
    <mergeCell ref="B59:AD59"/>
    <mergeCell ref="B70:P70"/>
    <mergeCell ref="Q70:AD70"/>
    <mergeCell ref="B69:AD69"/>
    <mergeCell ref="B2:AD2"/>
    <mergeCell ref="B11:P11"/>
    <mergeCell ref="Q11:AD11"/>
    <mergeCell ref="B10:AD10"/>
    <mergeCell ref="B34:P34"/>
    <mergeCell ref="Q34:AD34"/>
    <mergeCell ref="B33:AD33"/>
    <mergeCell ref="B20:AD20"/>
    <mergeCell ref="B105:P105"/>
    <mergeCell ref="Q105:AD105"/>
    <mergeCell ref="B104:AD104"/>
    <mergeCell ref="B115:P115"/>
    <mergeCell ref="Q115:AD115"/>
    <mergeCell ref="B114:AD114"/>
  </mergeCells>
  <conditionalFormatting sqref="C5:N5">
    <cfRule type="top10" dxfId="1043" priority="571" bottom="1" rank="1"/>
    <cfRule type="top10" dxfId="1042" priority="572" rank="1"/>
  </conditionalFormatting>
  <conditionalFormatting sqref="C6:N6">
    <cfRule type="top10" dxfId="1041" priority="569" bottom="1" rank="1"/>
    <cfRule type="top10" dxfId="1040" priority="570" rank="1"/>
  </conditionalFormatting>
  <conditionalFormatting sqref="C7:N7">
    <cfRule type="top10" dxfId="1039" priority="567" bottom="1" rank="1"/>
    <cfRule type="top10" dxfId="1038" priority="568" rank="1"/>
  </conditionalFormatting>
  <conditionalFormatting sqref="C8:N8">
    <cfRule type="top10" dxfId="1037" priority="565" bottom="1" rank="1"/>
    <cfRule type="top10" dxfId="1036" priority="566" rank="1"/>
  </conditionalFormatting>
  <conditionalFormatting sqref="C4:N4">
    <cfRule type="containsText" dxfId="1035" priority="542" operator="containsText" text="Alba">
      <formula>NOT(ISERROR(SEARCH("Alba",C4)))</formula>
    </cfRule>
    <cfRule type="containsText" dxfId="1034" priority="543" operator="containsText" text="Ind">
      <formula>NOT(ISERROR(SEARCH("Ind",C4)))</formula>
    </cfRule>
    <cfRule type="containsText" dxfId="1033" priority="544" operator="containsText" text="Lib Dem">
      <formula>NOT(ISERROR(SEARCH("Lib Dem",C4)))</formula>
    </cfRule>
    <cfRule type="containsText" dxfId="1032" priority="545" operator="containsText" text="Green">
      <formula>NOT(ISERROR(SEARCH("Green",C4)))</formula>
    </cfRule>
    <cfRule type="containsText" dxfId="1031" priority="546" operator="containsText" text="Conservative">
      <formula>NOT(ISERROR(SEARCH("Conservative",C4)))</formula>
    </cfRule>
    <cfRule type="containsText" dxfId="1030" priority="547" operator="containsText" text="SNP">
      <formula>NOT(ISERROR(SEARCH("SNP",C4)))</formula>
    </cfRule>
    <cfRule type="containsText" dxfId="1029" priority="548" operator="containsText" text="Labour">
      <formula>NOT(ISERROR(SEARCH("Labour",C4)))</formula>
    </cfRule>
  </conditionalFormatting>
  <conditionalFormatting sqref="B5:B8">
    <cfRule type="containsText" dxfId="1028" priority="535" operator="containsText" text="Alba">
      <formula>NOT(ISERROR(SEARCH("Alba",B5)))</formula>
    </cfRule>
    <cfRule type="containsText" dxfId="1027" priority="536" operator="containsText" text="Ind">
      <formula>NOT(ISERROR(SEARCH("Ind",B5)))</formula>
    </cfRule>
    <cfRule type="containsText" dxfId="1026" priority="537" operator="containsText" text="Lib Dem">
      <formula>NOT(ISERROR(SEARCH("Lib Dem",B5)))</formula>
    </cfRule>
    <cfRule type="containsText" dxfId="1025" priority="538" operator="containsText" text="Green">
      <formula>NOT(ISERROR(SEARCH("Green",B5)))</formula>
    </cfRule>
    <cfRule type="containsText" dxfId="1024" priority="539" operator="containsText" text="Conservative">
      <formula>NOT(ISERROR(SEARCH("Conservative",B5)))</formula>
    </cfRule>
    <cfRule type="containsText" dxfId="1023" priority="540" operator="containsText" text="SNP">
      <formula>NOT(ISERROR(SEARCH("SNP",B5)))</formula>
    </cfRule>
    <cfRule type="containsText" dxfId="1022" priority="541" operator="containsText" text="Labour">
      <formula>NOT(ISERROR(SEARCH("Labour",B5)))</formula>
    </cfRule>
  </conditionalFormatting>
  <conditionalFormatting sqref="Q5:Q8">
    <cfRule type="containsText" dxfId="1021" priority="528" operator="containsText" text="Alba">
      <formula>NOT(ISERROR(SEARCH("Alba",Q5)))</formula>
    </cfRule>
    <cfRule type="containsText" dxfId="1020" priority="529" operator="containsText" text="Ind">
      <formula>NOT(ISERROR(SEARCH("Ind",Q5)))</formula>
    </cfRule>
    <cfRule type="containsText" dxfId="1019" priority="530" operator="containsText" text="Lib Dem">
      <formula>NOT(ISERROR(SEARCH("Lib Dem",Q5)))</formula>
    </cfRule>
    <cfRule type="containsText" dxfId="1018" priority="531" operator="containsText" text="Green">
      <formula>NOT(ISERROR(SEARCH("Green",Q5)))</formula>
    </cfRule>
    <cfRule type="containsText" dxfId="1017" priority="532" operator="containsText" text="Conservative">
      <formula>NOT(ISERROR(SEARCH("Conservative",Q5)))</formula>
    </cfRule>
    <cfRule type="containsText" dxfId="1016" priority="533" operator="containsText" text="SNP">
      <formula>NOT(ISERROR(SEARCH("SNP",Q5)))</formula>
    </cfRule>
    <cfRule type="containsText" dxfId="1015" priority="534" operator="containsText" text="Labour">
      <formula>NOT(ISERROR(SEARCH("Labour",Q5)))</formula>
    </cfRule>
  </conditionalFormatting>
  <conditionalFormatting sqref="Q4:AB4">
    <cfRule type="containsText" dxfId="1014" priority="521" operator="containsText" text="Alba">
      <formula>NOT(ISERROR(SEARCH("Alba",Q4)))</formula>
    </cfRule>
    <cfRule type="containsText" dxfId="1013" priority="522" operator="containsText" text="Ind">
      <formula>NOT(ISERROR(SEARCH("Ind",Q4)))</formula>
    </cfRule>
    <cfRule type="containsText" dxfId="1012" priority="523" operator="containsText" text="Lib Dem">
      <formula>NOT(ISERROR(SEARCH("Lib Dem",Q4)))</formula>
    </cfRule>
    <cfRule type="containsText" dxfId="1011" priority="524" operator="containsText" text="Green">
      <formula>NOT(ISERROR(SEARCH("Green",Q4)))</formula>
    </cfRule>
    <cfRule type="containsText" dxfId="1010" priority="525" operator="containsText" text="Conservative">
      <formula>NOT(ISERROR(SEARCH("Conservative",Q4)))</formula>
    </cfRule>
    <cfRule type="containsText" dxfId="1009" priority="526" operator="containsText" text="SNP">
      <formula>NOT(ISERROR(SEARCH("SNP",Q4)))</formula>
    </cfRule>
    <cfRule type="containsText" dxfId="1008" priority="527" operator="containsText" text="Labour">
      <formula>NOT(ISERROR(SEARCH("Labour",Q4)))</formula>
    </cfRule>
  </conditionalFormatting>
  <conditionalFormatting sqref="C13:N13">
    <cfRule type="top10" dxfId="1007" priority="519" bottom="1" rank="1"/>
    <cfRule type="top10" dxfId="1006" priority="520" rank="1"/>
  </conditionalFormatting>
  <conditionalFormatting sqref="C14:N14">
    <cfRule type="top10" dxfId="1005" priority="517" bottom="1" rank="1"/>
    <cfRule type="top10" dxfId="1004" priority="518" rank="1"/>
  </conditionalFormatting>
  <conditionalFormatting sqref="C15:N15">
    <cfRule type="top10" dxfId="1003" priority="515" bottom="1" rank="1"/>
    <cfRule type="top10" dxfId="1002" priority="516" rank="1"/>
  </conditionalFormatting>
  <conditionalFormatting sqref="C16:N16">
    <cfRule type="top10" dxfId="1001" priority="513" bottom="1" rank="1"/>
    <cfRule type="top10" dxfId="1000" priority="514" rank="1"/>
  </conditionalFormatting>
  <conditionalFormatting sqref="C17:N17">
    <cfRule type="top10" dxfId="999" priority="511" bottom="1" rank="1"/>
    <cfRule type="top10" dxfId="998" priority="512" rank="1"/>
  </conditionalFormatting>
  <conditionalFormatting sqref="C18:N18">
    <cfRule type="top10" dxfId="997" priority="509" bottom="1" rank="1"/>
    <cfRule type="top10" dxfId="996" priority="510" rank="1"/>
  </conditionalFormatting>
  <conditionalFormatting sqref="C12:N12">
    <cfRule type="containsText" dxfId="995" priority="490" operator="containsText" text="Alba">
      <formula>NOT(ISERROR(SEARCH("Alba",C12)))</formula>
    </cfRule>
    <cfRule type="containsText" dxfId="994" priority="491" operator="containsText" text="Ind">
      <formula>NOT(ISERROR(SEARCH("Ind",C12)))</formula>
    </cfRule>
    <cfRule type="containsText" dxfId="993" priority="492" operator="containsText" text="Lib Dem">
      <formula>NOT(ISERROR(SEARCH("Lib Dem",C12)))</formula>
    </cfRule>
    <cfRule type="containsText" dxfId="992" priority="493" operator="containsText" text="Green">
      <formula>NOT(ISERROR(SEARCH("Green",C12)))</formula>
    </cfRule>
    <cfRule type="containsText" dxfId="991" priority="494" operator="containsText" text="Conservative">
      <formula>NOT(ISERROR(SEARCH("Conservative",C12)))</formula>
    </cfRule>
    <cfRule type="containsText" dxfId="990" priority="495" operator="containsText" text="SNP">
      <formula>NOT(ISERROR(SEARCH("SNP",C12)))</formula>
    </cfRule>
    <cfRule type="containsText" dxfId="989" priority="496" operator="containsText" text="Labour">
      <formula>NOT(ISERROR(SEARCH("Labour",C12)))</formula>
    </cfRule>
  </conditionalFormatting>
  <conditionalFormatting sqref="B13:B18">
    <cfRule type="containsText" dxfId="988" priority="483" operator="containsText" text="Alba">
      <formula>NOT(ISERROR(SEARCH("Alba",B13)))</formula>
    </cfRule>
    <cfRule type="containsText" dxfId="987" priority="484" operator="containsText" text="Ind">
      <formula>NOT(ISERROR(SEARCH("Ind",B13)))</formula>
    </cfRule>
    <cfRule type="containsText" dxfId="986" priority="485" operator="containsText" text="Lib Dem">
      <formula>NOT(ISERROR(SEARCH("Lib Dem",B13)))</formula>
    </cfRule>
    <cfRule type="containsText" dxfId="985" priority="486" operator="containsText" text="Green">
      <formula>NOT(ISERROR(SEARCH("Green",B13)))</formula>
    </cfRule>
    <cfRule type="containsText" dxfId="984" priority="487" operator="containsText" text="Conservative">
      <formula>NOT(ISERROR(SEARCH("Conservative",B13)))</formula>
    </cfRule>
    <cfRule type="containsText" dxfId="983" priority="488" operator="containsText" text="SNP">
      <formula>NOT(ISERROR(SEARCH("SNP",B13)))</formula>
    </cfRule>
    <cfRule type="containsText" dxfId="982" priority="489" operator="containsText" text="Labour">
      <formula>NOT(ISERROR(SEARCH("Labour",B13)))</formula>
    </cfRule>
  </conditionalFormatting>
  <conditionalFormatting sqref="Q13:Q18">
    <cfRule type="containsText" dxfId="981" priority="476" operator="containsText" text="Alba">
      <formula>NOT(ISERROR(SEARCH("Alba",Q13)))</formula>
    </cfRule>
    <cfRule type="containsText" dxfId="980" priority="477" operator="containsText" text="Ind">
      <formula>NOT(ISERROR(SEARCH("Ind",Q13)))</formula>
    </cfRule>
    <cfRule type="containsText" dxfId="979" priority="478" operator="containsText" text="Lib Dem">
      <formula>NOT(ISERROR(SEARCH("Lib Dem",Q13)))</formula>
    </cfRule>
    <cfRule type="containsText" dxfId="978" priority="479" operator="containsText" text="Green">
      <formula>NOT(ISERROR(SEARCH("Green",Q13)))</formula>
    </cfRule>
    <cfRule type="containsText" dxfId="977" priority="480" operator="containsText" text="Conservative">
      <formula>NOT(ISERROR(SEARCH("Conservative",Q13)))</formula>
    </cfRule>
    <cfRule type="containsText" dxfId="976" priority="481" operator="containsText" text="SNP">
      <formula>NOT(ISERROR(SEARCH("SNP",Q13)))</formula>
    </cfRule>
    <cfRule type="containsText" dxfId="975" priority="482" operator="containsText" text="Labour">
      <formula>NOT(ISERROR(SEARCH("Labour",Q13)))</formula>
    </cfRule>
  </conditionalFormatting>
  <conditionalFormatting sqref="Q12:AB12">
    <cfRule type="containsText" dxfId="974" priority="469" operator="containsText" text="Alba">
      <formula>NOT(ISERROR(SEARCH("Alba",Q12)))</formula>
    </cfRule>
    <cfRule type="containsText" dxfId="973" priority="470" operator="containsText" text="Ind">
      <formula>NOT(ISERROR(SEARCH("Ind",Q12)))</formula>
    </cfRule>
    <cfRule type="containsText" dxfId="972" priority="471" operator="containsText" text="Lib Dem">
      <formula>NOT(ISERROR(SEARCH("Lib Dem",Q12)))</formula>
    </cfRule>
    <cfRule type="containsText" dxfId="971" priority="472" operator="containsText" text="Green">
      <formula>NOT(ISERROR(SEARCH("Green",Q12)))</formula>
    </cfRule>
    <cfRule type="containsText" dxfId="970" priority="473" operator="containsText" text="Conservative">
      <formula>NOT(ISERROR(SEARCH("Conservative",Q12)))</formula>
    </cfRule>
    <cfRule type="containsText" dxfId="969" priority="474" operator="containsText" text="SNP">
      <formula>NOT(ISERROR(SEARCH("SNP",Q12)))</formula>
    </cfRule>
    <cfRule type="containsText" dxfId="968" priority="475" operator="containsText" text="Labour">
      <formula>NOT(ISERROR(SEARCH("Labour",Q12)))</formula>
    </cfRule>
  </conditionalFormatting>
  <conditionalFormatting sqref="C23:N23">
    <cfRule type="top10" dxfId="967" priority="467" bottom="1" rank="1"/>
    <cfRule type="top10" dxfId="966" priority="468" rank="1"/>
  </conditionalFormatting>
  <conditionalFormatting sqref="C24:N24">
    <cfRule type="top10" dxfId="965" priority="465" bottom="1" rank="1"/>
    <cfRule type="top10" dxfId="964" priority="466" rank="1"/>
  </conditionalFormatting>
  <conditionalFormatting sqref="C25:N25">
    <cfRule type="top10" dxfId="963" priority="463" bottom="1" rank="1"/>
    <cfRule type="top10" dxfId="962" priority="464" rank="1"/>
  </conditionalFormatting>
  <conditionalFormatting sqref="C26:N26">
    <cfRule type="top10" dxfId="961" priority="461" bottom="1" rank="1"/>
    <cfRule type="top10" dxfId="960" priority="462" rank="1"/>
  </conditionalFormatting>
  <conditionalFormatting sqref="C27:N27">
    <cfRule type="top10" dxfId="959" priority="459" bottom="1" rank="1"/>
    <cfRule type="top10" dxfId="958" priority="460" rank="1"/>
  </conditionalFormatting>
  <conditionalFormatting sqref="C28:N28">
    <cfRule type="top10" dxfId="957" priority="457" bottom="1" rank="1"/>
    <cfRule type="top10" dxfId="956" priority="458" rank="1"/>
  </conditionalFormatting>
  <conditionalFormatting sqref="C29:N29">
    <cfRule type="top10" dxfId="955" priority="455" bottom="1" rank="1"/>
    <cfRule type="top10" dxfId="954" priority="456" rank="1"/>
  </conditionalFormatting>
  <conditionalFormatting sqref="C30:N30">
    <cfRule type="top10" dxfId="953" priority="453" bottom="1" rank="1"/>
    <cfRule type="top10" dxfId="952" priority="454" rank="1"/>
  </conditionalFormatting>
  <conditionalFormatting sqref="C31:N31">
    <cfRule type="top10" dxfId="951" priority="451" bottom="1" rank="1"/>
    <cfRule type="top10" dxfId="950" priority="452" rank="1"/>
  </conditionalFormatting>
  <conditionalFormatting sqref="C22:N22">
    <cfRule type="containsText" dxfId="949" priority="438" operator="containsText" text="Alba">
      <formula>NOT(ISERROR(SEARCH("Alba",C22)))</formula>
    </cfRule>
    <cfRule type="containsText" dxfId="948" priority="439" operator="containsText" text="Ind">
      <formula>NOT(ISERROR(SEARCH("Ind",C22)))</formula>
    </cfRule>
    <cfRule type="containsText" dxfId="947" priority="440" operator="containsText" text="Lib Dem">
      <formula>NOT(ISERROR(SEARCH("Lib Dem",C22)))</formula>
    </cfRule>
    <cfRule type="containsText" dxfId="946" priority="441" operator="containsText" text="Green">
      <formula>NOT(ISERROR(SEARCH("Green",C22)))</formula>
    </cfRule>
    <cfRule type="containsText" dxfId="945" priority="442" operator="containsText" text="Conservative">
      <formula>NOT(ISERROR(SEARCH("Conservative",C22)))</formula>
    </cfRule>
    <cfRule type="containsText" dxfId="944" priority="443" operator="containsText" text="SNP">
      <formula>NOT(ISERROR(SEARCH("SNP",C22)))</formula>
    </cfRule>
    <cfRule type="containsText" dxfId="943" priority="444" operator="containsText" text="Labour">
      <formula>NOT(ISERROR(SEARCH("Labour",C22)))</formula>
    </cfRule>
  </conditionalFormatting>
  <conditionalFormatting sqref="B23:B31">
    <cfRule type="containsText" dxfId="942" priority="431" operator="containsText" text="Alba">
      <formula>NOT(ISERROR(SEARCH("Alba",B23)))</formula>
    </cfRule>
    <cfRule type="containsText" dxfId="941" priority="432" operator="containsText" text="Ind">
      <formula>NOT(ISERROR(SEARCH("Ind",B23)))</formula>
    </cfRule>
    <cfRule type="containsText" dxfId="940" priority="433" operator="containsText" text="Lib Dem">
      <formula>NOT(ISERROR(SEARCH("Lib Dem",B23)))</formula>
    </cfRule>
    <cfRule type="containsText" dxfId="939" priority="434" operator="containsText" text="Green">
      <formula>NOT(ISERROR(SEARCH("Green",B23)))</formula>
    </cfRule>
    <cfRule type="containsText" dxfId="938" priority="435" operator="containsText" text="Conservative">
      <formula>NOT(ISERROR(SEARCH("Conservative",B23)))</formula>
    </cfRule>
    <cfRule type="containsText" dxfId="937" priority="436" operator="containsText" text="SNP">
      <formula>NOT(ISERROR(SEARCH("SNP",B23)))</formula>
    </cfRule>
    <cfRule type="containsText" dxfId="936" priority="437" operator="containsText" text="Labour">
      <formula>NOT(ISERROR(SEARCH("Labour",B23)))</formula>
    </cfRule>
  </conditionalFormatting>
  <conditionalFormatting sqref="Q23:Q31">
    <cfRule type="containsText" dxfId="935" priority="424" operator="containsText" text="Alba">
      <formula>NOT(ISERROR(SEARCH("Alba",Q23)))</formula>
    </cfRule>
    <cfRule type="containsText" dxfId="934" priority="425" operator="containsText" text="Ind">
      <formula>NOT(ISERROR(SEARCH("Ind",Q23)))</formula>
    </cfRule>
    <cfRule type="containsText" dxfId="933" priority="426" operator="containsText" text="Lib Dem">
      <formula>NOT(ISERROR(SEARCH("Lib Dem",Q23)))</formula>
    </cfRule>
    <cfRule type="containsText" dxfId="932" priority="427" operator="containsText" text="Green">
      <formula>NOT(ISERROR(SEARCH("Green",Q23)))</formula>
    </cfRule>
    <cfRule type="containsText" dxfId="931" priority="428" operator="containsText" text="Conservative">
      <formula>NOT(ISERROR(SEARCH("Conservative",Q23)))</formula>
    </cfRule>
    <cfRule type="containsText" dxfId="930" priority="429" operator="containsText" text="SNP">
      <formula>NOT(ISERROR(SEARCH("SNP",Q23)))</formula>
    </cfRule>
    <cfRule type="containsText" dxfId="929" priority="430" operator="containsText" text="Labour">
      <formula>NOT(ISERROR(SEARCH("Labour",Q23)))</formula>
    </cfRule>
  </conditionalFormatting>
  <conditionalFormatting sqref="Q22:AB22">
    <cfRule type="containsText" dxfId="928" priority="417" operator="containsText" text="Alba">
      <formula>NOT(ISERROR(SEARCH("Alba",Q22)))</formula>
    </cfRule>
    <cfRule type="containsText" dxfId="927" priority="418" operator="containsText" text="Ind">
      <formula>NOT(ISERROR(SEARCH("Ind",Q22)))</formula>
    </cfRule>
    <cfRule type="containsText" dxfId="926" priority="419" operator="containsText" text="Lib Dem">
      <formula>NOT(ISERROR(SEARCH("Lib Dem",Q22)))</formula>
    </cfRule>
    <cfRule type="containsText" dxfId="925" priority="420" operator="containsText" text="Green">
      <formula>NOT(ISERROR(SEARCH("Green",Q22)))</formula>
    </cfRule>
    <cfRule type="containsText" dxfId="924" priority="421" operator="containsText" text="Conservative">
      <formula>NOT(ISERROR(SEARCH("Conservative",Q22)))</formula>
    </cfRule>
    <cfRule type="containsText" dxfId="923" priority="422" operator="containsText" text="SNP">
      <formula>NOT(ISERROR(SEARCH("SNP",Q22)))</formula>
    </cfRule>
    <cfRule type="containsText" dxfId="922" priority="423" operator="containsText" text="Labour">
      <formula>NOT(ISERROR(SEARCH("Labour",Q22)))</formula>
    </cfRule>
  </conditionalFormatting>
  <conditionalFormatting sqref="C36:N36">
    <cfRule type="top10" dxfId="921" priority="415" bottom="1" rank="1"/>
    <cfRule type="top10" dxfId="920" priority="416" rank="1"/>
  </conditionalFormatting>
  <conditionalFormatting sqref="C37:N37">
    <cfRule type="top10" dxfId="919" priority="413" bottom="1" rank="1"/>
    <cfRule type="top10" dxfId="918" priority="414" rank="1"/>
  </conditionalFormatting>
  <conditionalFormatting sqref="C38:N38">
    <cfRule type="top10" dxfId="917" priority="411" bottom="1" rank="1"/>
    <cfRule type="top10" dxfId="916" priority="412" rank="1"/>
  </conditionalFormatting>
  <conditionalFormatting sqref="C39:N39">
    <cfRule type="top10" dxfId="915" priority="409" bottom="1" rank="1"/>
    <cfRule type="top10" dxfId="914" priority="410" rank="1"/>
  </conditionalFormatting>
  <conditionalFormatting sqref="C40:N40">
    <cfRule type="top10" dxfId="913" priority="407" bottom="1" rank="1"/>
    <cfRule type="top10" dxfId="912" priority="408" rank="1"/>
  </conditionalFormatting>
  <conditionalFormatting sqref="C41:N41">
    <cfRule type="top10" dxfId="911" priority="405" bottom="1" rank="1"/>
    <cfRule type="top10" dxfId="910" priority="406" rank="1"/>
  </conditionalFormatting>
  <conditionalFormatting sqref="C42:N42">
    <cfRule type="top10" dxfId="909" priority="403" bottom="1" rank="1"/>
    <cfRule type="top10" dxfId="908" priority="404" rank="1"/>
  </conditionalFormatting>
  <conditionalFormatting sqref="C43:N43">
    <cfRule type="top10" dxfId="907" priority="401" bottom="1" rank="1"/>
    <cfRule type="top10" dxfId="906" priority="402" rank="1"/>
  </conditionalFormatting>
  <conditionalFormatting sqref="C44:N44">
    <cfRule type="top10" dxfId="905" priority="399" bottom="1" rank="1"/>
    <cfRule type="top10" dxfId="904" priority="400" rank="1"/>
  </conditionalFormatting>
  <conditionalFormatting sqref="C45:N45">
    <cfRule type="top10" dxfId="903" priority="397" bottom="1" rank="1"/>
    <cfRule type="top10" dxfId="902" priority="398" rank="1"/>
  </conditionalFormatting>
  <conditionalFormatting sqref="C35:N35">
    <cfRule type="containsText" dxfId="901" priority="386" operator="containsText" text="Alba">
      <formula>NOT(ISERROR(SEARCH("Alba",C35)))</formula>
    </cfRule>
    <cfRule type="containsText" dxfId="900" priority="387" operator="containsText" text="Ind">
      <formula>NOT(ISERROR(SEARCH("Ind",C35)))</formula>
    </cfRule>
    <cfRule type="containsText" dxfId="899" priority="388" operator="containsText" text="Lib Dem">
      <formula>NOT(ISERROR(SEARCH("Lib Dem",C35)))</formula>
    </cfRule>
    <cfRule type="containsText" dxfId="898" priority="389" operator="containsText" text="Green">
      <formula>NOT(ISERROR(SEARCH("Green",C35)))</formula>
    </cfRule>
    <cfRule type="containsText" dxfId="897" priority="390" operator="containsText" text="Conservative">
      <formula>NOT(ISERROR(SEARCH("Conservative",C35)))</formula>
    </cfRule>
    <cfRule type="containsText" dxfId="896" priority="391" operator="containsText" text="SNP">
      <formula>NOT(ISERROR(SEARCH("SNP",C35)))</formula>
    </cfRule>
    <cfRule type="containsText" dxfId="895" priority="392" operator="containsText" text="Labour">
      <formula>NOT(ISERROR(SEARCH("Labour",C35)))</formula>
    </cfRule>
  </conditionalFormatting>
  <conditionalFormatting sqref="B36:B45">
    <cfRule type="containsText" dxfId="894" priority="379" operator="containsText" text="Alba">
      <formula>NOT(ISERROR(SEARCH("Alba",B36)))</formula>
    </cfRule>
    <cfRule type="containsText" dxfId="893" priority="380" operator="containsText" text="Ind">
      <formula>NOT(ISERROR(SEARCH("Ind",B36)))</formula>
    </cfRule>
    <cfRule type="containsText" dxfId="892" priority="381" operator="containsText" text="Lib Dem">
      <formula>NOT(ISERROR(SEARCH("Lib Dem",B36)))</formula>
    </cfRule>
    <cfRule type="containsText" dxfId="891" priority="382" operator="containsText" text="Green">
      <formula>NOT(ISERROR(SEARCH("Green",B36)))</formula>
    </cfRule>
    <cfRule type="containsText" dxfId="890" priority="383" operator="containsText" text="Conservative">
      <formula>NOT(ISERROR(SEARCH("Conservative",B36)))</formula>
    </cfRule>
    <cfRule type="containsText" dxfId="889" priority="384" operator="containsText" text="SNP">
      <formula>NOT(ISERROR(SEARCH("SNP",B36)))</formula>
    </cfRule>
    <cfRule type="containsText" dxfId="888" priority="385" operator="containsText" text="Labour">
      <formula>NOT(ISERROR(SEARCH("Labour",B36)))</formula>
    </cfRule>
  </conditionalFormatting>
  <conditionalFormatting sqref="Q36:Q45">
    <cfRule type="containsText" dxfId="887" priority="372" operator="containsText" text="Alba">
      <formula>NOT(ISERROR(SEARCH("Alba",Q36)))</formula>
    </cfRule>
    <cfRule type="containsText" dxfId="886" priority="373" operator="containsText" text="Ind">
      <formula>NOT(ISERROR(SEARCH("Ind",Q36)))</formula>
    </cfRule>
    <cfRule type="containsText" dxfId="885" priority="374" operator="containsText" text="Lib Dem">
      <formula>NOT(ISERROR(SEARCH("Lib Dem",Q36)))</formula>
    </cfRule>
    <cfRule type="containsText" dxfId="884" priority="375" operator="containsText" text="Green">
      <formula>NOT(ISERROR(SEARCH("Green",Q36)))</formula>
    </cfRule>
    <cfRule type="containsText" dxfId="883" priority="376" operator="containsText" text="Conservative">
      <formula>NOT(ISERROR(SEARCH("Conservative",Q36)))</formula>
    </cfRule>
    <cfRule type="containsText" dxfId="882" priority="377" operator="containsText" text="SNP">
      <formula>NOT(ISERROR(SEARCH("SNP",Q36)))</formula>
    </cfRule>
    <cfRule type="containsText" dxfId="881" priority="378" operator="containsText" text="Labour">
      <formula>NOT(ISERROR(SEARCH("Labour",Q36)))</formula>
    </cfRule>
  </conditionalFormatting>
  <conditionalFormatting sqref="Q35:AB35">
    <cfRule type="containsText" dxfId="880" priority="365" operator="containsText" text="Alba">
      <formula>NOT(ISERROR(SEARCH("Alba",Q35)))</formula>
    </cfRule>
    <cfRule type="containsText" dxfId="879" priority="366" operator="containsText" text="Ind">
      <formula>NOT(ISERROR(SEARCH("Ind",Q35)))</formula>
    </cfRule>
    <cfRule type="containsText" dxfId="878" priority="367" operator="containsText" text="Lib Dem">
      <formula>NOT(ISERROR(SEARCH("Lib Dem",Q35)))</formula>
    </cfRule>
    <cfRule type="containsText" dxfId="877" priority="368" operator="containsText" text="Green">
      <formula>NOT(ISERROR(SEARCH("Green",Q35)))</formula>
    </cfRule>
    <cfRule type="containsText" dxfId="876" priority="369" operator="containsText" text="Conservative">
      <formula>NOT(ISERROR(SEARCH("Conservative",Q35)))</formula>
    </cfRule>
    <cfRule type="containsText" dxfId="875" priority="370" operator="containsText" text="SNP">
      <formula>NOT(ISERROR(SEARCH("SNP",Q35)))</formula>
    </cfRule>
    <cfRule type="containsText" dxfId="874" priority="371" operator="containsText" text="Labour">
      <formula>NOT(ISERROR(SEARCH("Labour",Q35)))</formula>
    </cfRule>
  </conditionalFormatting>
  <conditionalFormatting sqref="C50:N50">
    <cfRule type="top10" dxfId="873" priority="363" bottom="1" rank="1"/>
    <cfRule type="top10" dxfId="872" priority="364" rank="1"/>
  </conditionalFormatting>
  <conditionalFormatting sqref="C51:N51">
    <cfRule type="top10" dxfId="871" priority="361" bottom="1" rank="1"/>
    <cfRule type="top10" dxfId="870" priority="362" rank="1"/>
  </conditionalFormatting>
  <conditionalFormatting sqref="C52:N52">
    <cfRule type="top10" dxfId="869" priority="359" bottom="1" rank="1"/>
    <cfRule type="top10" dxfId="868" priority="360" rank="1"/>
  </conditionalFormatting>
  <conditionalFormatting sqref="C53:N53">
    <cfRule type="top10" dxfId="867" priority="357" bottom="1" rank="1"/>
    <cfRule type="top10" dxfId="866" priority="358" rank="1"/>
  </conditionalFormatting>
  <conditionalFormatting sqref="C54:N54">
    <cfRule type="top10" dxfId="865" priority="355" bottom="1" rank="1"/>
    <cfRule type="top10" dxfId="864" priority="356" rank="1"/>
  </conditionalFormatting>
  <conditionalFormatting sqref="C55:N55">
    <cfRule type="top10" dxfId="863" priority="353" bottom="1" rank="1"/>
    <cfRule type="top10" dxfId="862" priority="354" rank="1"/>
  </conditionalFormatting>
  <conditionalFormatting sqref="C56:N56">
    <cfRule type="top10" dxfId="861" priority="351" bottom="1" rank="1"/>
    <cfRule type="top10" dxfId="860" priority="352" rank="1"/>
  </conditionalFormatting>
  <conditionalFormatting sqref="C57:N57">
    <cfRule type="top10" dxfId="859" priority="349" bottom="1" rank="1"/>
    <cfRule type="top10" dxfId="858" priority="350" rank="1"/>
  </conditionalFormatting>
  <conditionalFormatting sqref="C49:N49">
    <cfRule type="containsText" dxfId="857" priority="334" operator="containsText" text="Alba">
      <formula>NOT(ISERROR(SEARCH("Alba",C49)))</formula>
    </cfRule>
    <cfRule type="containsText" dxfId="856" priority="335" operator="containsText" text="Ind">
      <formula>NOT(ISERROR(SEARCH("Ind",C49)))</formula>
    </cfRule>
    <cfRule type="containsText" dxfId="855" priority="336" operator="containsText" text="Lib Dem">
      <formula>NOT(ISERROR(SEARCH("Lib Dem",C49)))</formula>
    </cfRule>
    <cfRule type="containsText" dxfId="854" priority="337" operator="containsText" text="Green">
      <formula>NOT(ISERROR(SEARCH("Green",C49)))</formula>
    </cfRule>
    <cfRule type="containsText" dxfId="853" priority="338" operator="containsText" text="Conservative">
      <formula>NOT(ISERROR(SEARCH("Conservative",C49)))</formula>
    </cfRule>
    <cfRule type="containsText" dxfId="852" priority="339" operator="containsText" text="SNP">
      <formula>NOT(ISERROR(SEARCH("SNP",C49)))</formula>
    </cfRule>
    <cfRule type="containsText" dxfId="851" priority="340" operator="containsText" text="Labour">
      <formula>NOT(ISERROR(SEARCH("Labour",C49)))</formula>
    </cfRule>
  </conditionalFormatting>
  <conditionalFormatting sqref="B50:B57">
    <cfRule type="containsText" dxfId="850" priority="327" operator="containsText" text="Alba">
      <formula>NOT(ISERROR(SEARCH("Alba",B50)))</formula>
    </cfRule>
    <cfRule type="containsText" dxfId="849" priority="328" operator="containsText" text="Ind">
      <formula>NOT(ISERROR(SEARCH("Ind",B50)))</formula>
    </cfRule>
    <cfRule type="containsText" dxfId="848" priority="329" operator="containsText" text="Lib Dem">
      <formula>NOT(ISERROR(SEARCH("Lib Dem",B50)))</formula>
    </cfRule>
    <cfRule type="containsText" dxfId="847" priority="330" operator="containsText" text="Green">
      <formula>NOT(ISERROR(SEARCH("Green",B50)))</formula>
    </cfRule>
    <cfRule type="containsText" dxfId="846" priority="331" operator="containsText" text="Conservative">
      <formula>NOT(ISERROR(SEARCH("Conservative",B50)))</formula>
    </cfRule>
    <cfRule type="containsText" dxfId="845" priority="332" operator="containsText" text="SNP">
      <formula>NOT(ISERROR(SEARCH("SNP",B50)))</formula>
    </cfRule>
    <cfRule type="containsText" dxfId="844" priority="333" operator="containsText" text="Labour">
      <formula>NOT(ISERROR(SEARCH("Labour",B50)))</formula>
    </cfRule>
  </conditionalFormatting>
  <conditionalFormatting sqref="Q50:Q57">
    <cfRule type="containsText" dxfId="843" priority="320" operator="containsText" text="Alba">
      <formula>NOT(ISERROR(SEARCH("Alba",Q50)))</formula>
    </cfRule>
    <cfRule type="containsText" dxfId="842" priority="321" operator="containsText" text="Ind">
      <formula>NOT(ISERROR(SEARCH("Ind",Q50)))</formula>
    </cfRule>
    <cfRule type="containsText" dxfId="841" priority="322" operator="containsText" text="Lib Dem">
      <formula>NOT(ISERROR(SEARCH("Lib Dem",Q50)))</formula>
    </cfRule>
    <cfRule type="containsText" dxfId="840" priority="323" operator="containsText" text="Green">
      <formula>NOT(ISERROR(SEARCH("Green",Q50)))</formula>
    </cfRule>
    <cfRule type="containsText" dxfId="839" priority="324" operator="containsText" text="Conservative">
      <formula>NOT(ISERROR(SEARCH("Conservative",Q50)))</formula>
    </cfRule>
    <cfRule type="containsText" dxfId="838" priority="325" operator="containsText" text="SNP">
      <formula>NOT(ISERROR(SEARCH("SNP",Q50)))</formula>
    </cfRule>
    <cfRule type="containsText" dxfId="837" priority="326" operator="containsText" text="Labour">
      <formula>NOT(ISERROR(SEARCH("Labour",Q50)))</formula>
    </cfRule>
  </conditionalFormatting>
  <conditionalFormatting sqref="Q49:AB49">
    <cfRule type="containsText" dxfId="836" priority="313" operator="containsText" text="Alba">
      <formula>NOT(ISERROR(SEARCH("Alba",Q49)))</formula>
    </cfRule>
    <cfRule type="containsText" dxfId="835" priority="314" operator="containsText" text="Ind">
      <formula>NOT(ISERROR(SEARCH("Ind",Q49)))</formula>
    </cfRule>
    <cfRule type="containsText" dxfId="834" priority="315" operator="containsText" text="Lib Dem">
      <formula>NOT(ISERROR(SEARCH("Lib Dem",Q49)))</formula>
    </cfRule>
    <cfRule type="containsText" dxfId="833" priority="316" operator="containsText" text="Green">
      <formula>NOT(ISERROR(SEARCH("Green",Q49)))</formula>
    </cfRule>
    <cfRule type="containsText" dxfId="832" priority="317" operator="containsText" text="Conservative">
      <formula>NOT(ISERROR(SEARCH("Conservative",Q49)))</formula>
    </cfRule>
    <cfRule type="containsText" dxfId="831" priority="318" operator="containsText" text="SNP">
      <formula>NOT(ISERROR(SEARCH("SNP",Q49)))</formula>
    </cfRule>
    <cfRule type="containsText" dxfId="830" priority="319" operator="containsText" text="Labour">
      <formula>NOT(ISERROR(SEARCH("Labour",Q49)))</formula>
    </cfRule>
  </conditionalFormatting>
  <conditionalFormatting sqref="C62:N62">
    <cfRule type="top10" dxfId="829" priority="311" bottom="1" rank="1"/>
    <cfRule type="top10" dxfId="828" priority="312" rank="1"/>
  </conditionalFormatting>
  <conditionalFormatting sqref="C63:N63">
    <cfRule type="top10" dxfId="827" priority="309" bottom="1" rank="1"/>
    <cfRule type="top10" dxfId="826" priority="310" rank="1"/>
  </conditionalFormatting>
  <conditionalFormatting sqref="C64:N64">
    <cfRule type="top10" dxfId="825" priority="307" bottom="1" rank="1"/>
    <cfRule type="top10" dxfId="824" priority="308" rank="1"/>
  </conditionalFormatting>
  <conditionalFormatting sqref="C65:N65">
    <cfRule type="top10" dxfId="823" priority="305" bottom="1" rank="1"/>
    <cfRule type="top10" dxfId="822" priority="306" rank="1"/>
  </conditionalFormatting>
  <conditionalFormatting sqref="C66:N66">
    <cfRule type="top10" dxfId="821" priority="303" bottom="1" rank="1"/>
    <cfRule type="top10" dxfId="820" priority="304" rank="1"/>
  </conditionalFormatting>
  <conditionalFormatting sqref="C67:N67">
    <cfRule type="top10" dxfId="819" priority="301" bottom="1" rank="1"/>
    <cfRule type="top10" dxfId="818" priority="302" rank="1"/>
  </conditionalFormatting>
  <conditionalFormatting sqref="C61:N61">
    <cfRule type="containsText" dxfId="817" priority="282" operator="containsText" text="Alba">
      <formula>NOT(ISERROR(SEARCH("Alba",C61)))</formula>
    </cfRule>
    <cfRule type="containsText" dxfId="816" priority="283" operator="containsText" text="Ind">
      <formula>NOT(ISERROR(SEARCH("Ind",C61)))</formula>
    </cfRule>
    <cfRule type="containsText" dxfId="815" priority="284" operator="containsText" text="Lib Dem">
      <formula>NOT(ISERROR(SEARCH("Lib Dem",C61)))</formula>
    </cfRule>
    <cfRule type="containsText" dxfId="814" priority="285" operator="containsText" text="Green">
      <formula>NOT(ISERROR(SEARCH("Green",C61)))</formula>
    </cfRule>
    <cfRule type="containsText" dxfId="813" priority="286" operator="containsText" text="Conservative">
      <formula>NOT(ISERROR(SEARCH("Conservative",C61)))</formula>
    </cfRule>
    <cfRule type="containsText" dxfId="812" priority="287" operator="containsText" text="SNP">
      <formula>NOT(ISERROR(SEARCH("SNP",C61)))</formula>
    </cfRule>
    <cfRule type="containsText" dxfId="811" priority="288" operator="containsText" text="Labour">
      <formula>NOT(ISERROR(SEARCH("Labour",C61)))</formula>
    </cfRule>
  </conditionalFormatting>
  <conditionalFormatting sqref="B62:B67">
    <cfRule type="containsText" dxfId="810" priority="275" operator="containsText" text="Alba">
      <formula>NOT(ISERROR(SEARCH("Alba",B62)))</formula>
    </cfRule>
    <cfRule type="containsText" dxfId="809" priority="276" operator="containsText" text="Ind">
      <formula>NOT(ISERROR(SEARCH("Ind",B62)))</formula>
    </cfRule>
    <cfRule type="containsText" dxfId="808" priority="277" operator="containsText" text="Lib Dem">
      <formula>NOT(ISERROR(SEARCH("Lib Dem",B62)))</formula>
    </cfRule>
    <cfRule type="containsText" dxfId="807" priority="278" operator="containsText" text="Green">
      <formula>NOT(ISERROR(SEARCH("Green",B62)))</formula>
    </cfRule>
    <cfRule type="containsText" dxfId="806" priority="279" operator="containsText" text="Conservative">
      <formula>NOT(ISERROR(SEARCH("Conservative",B62)))</formula>
    </cfRule>
    <cfRule type="containsText" dxfId="805" priority="280" operator="containsText" text="SNP">
      <formula>NOT(ISERROR(SEARCH("SNP",B62)))</formula>
    </cfRule>
    <cfRule type="containsText" dxfId="804" priority="281" operator="containsText" text="Labour">
      <formula>NOT(ISERROR(SEARCH("Labour",B62)))</formula>
    </cfRule>
  </conditionalFormatting>
  <conditionalFormatting sqref="Q62:Q67">
    <cfRule type="containsText" dxfId="803" priority="268" operator="containsText" text="Alba">
      <formula>NOT(ISERROR(SEARCH("Alba",Q62)))</formula>
    </cfRule>
    <cfRule type="containsText" dxfId="802" priority="269" operator="containsText" text="Ind">
      <formula>NOT(ISERROR(SEARCH("Ind",Q62)))</formula>
    </cfRule>
    <cfRule type="containsText" dxfId="801" priority="270" operator="containsText" text="Lib Dem">
      <formula>NOT(ISERROR(SEARCH("Lib Dem",Q62)))</formula>
    </cfRule>
    <cfRule type="containsText" dxfId="800" priority="271" operator="containsText" text="Green">
      <formula>NOT(ISERROR(SEARCH("Green",Q62)))</formula>
    </cfRule>
    <cfRule type="containsText" dxfId="799" priority="272" operator="containsText" text="Conservative">
      <formula>NOT(ISERROR(SEARCH("Conservative",Q62)))</formula>
    </cfRule>
    <cfRule type="containsText" dxfId="798" priority="273" operator="containsText" text="SNP">
      <formula>NOT(ISERROR(SEARCH("SNP",Q62)))</formula>
    </cfRule>
    <cfRule type="containsText" dxfId="797" priority="274" operator="containsText" text="Labour">
      <formula>NOT(ISERROR(SEARCH("Labour",Q62)))</formula>
    </cfRule>
  </conditionalFormatting>
  <conditionalFormatting sqref="Q61:AB61">
    <cfRule type="containsText" dxfId="796" priority="261" operator="containsText" text="Alba">
      <formula>NOT(ISERROR(SEARCH("Alba",Q61)))</formula>
    </cfRule>
    <cfRule type="containsText" dxfId="795" priority="262" operator="containsText" text="Ind">
      <formula>NOT(ISERROR(SEARCH("Ind",Q61)))</formula>
    </cfRule>
    <cfRule type="containsText" dxfId="794" priority="263" operator="containsText" text="Lib Dem">
      <formula>NOT(ISERROR(SEARCH("Lib Dem",Q61)))</formula>
    </cfRule>
    <cfRule type="containsText" dxfId="793" priority="264" operator="containsText" text="Green">
      <formula>NOT(ISERROR(SEARCH("Green",Q61)))</formula>
    </cfRule>
    <cfRule type="containsText" dxfId="792" priority="265" operator="containsText" text="Conservative">
      <formula>NOT(ISERROR(SEARCH("Conservative",Q61)))</formula>
    </cfRule>
    <cfRule type="containsText" dxfId="791" priority="266" operator="containsText" text="SNP">
      <formula>NOT(ISERROR(SEARCH("SNP",Q61)))</formula>
    </cfRule>
    <cfRule type="containsText" dxfId="790" priority="267" operator="containsText" text="Labour">
      <formula>NOT(ISERROR(SEARCH("Labour",Q61)))</formula>
    </cfRule>
  </conditionalFormatting>
  <conditionalFormatting sqref="C72:N72">
    <cfRule type="top10" dxfId="789" priority="259" bottom="1" rank="1"/>
    <cfRule type="top10" dxfId="788" priority="260" rank="1"/>
  </conditionalFormatting>
  <conditionalFormatting sqref="C73:N73">
    <cfRule type="top10" dxfId="787" priority="257" bottom="1" rank="1"/>
    <cfRule type="top10" dxfId="786" priority="258" rank="1"/>
  </conditionalFormatting>
  <conditionalFormatting sqref="C74:N74">
    <cfRule type="top10" dxfId="785" priority="255" bottom="1" rank="1"/>
    <cfRule type="top10" dxfId="784" priority="256" rank="1"/>
  </conditionalFormatting>
  <conditionalFormatting sqref="C75:N75">
    <cfRule type="top10" dxfId="783" priority="253" bottom="1" rank="1"/>
    <cfRule type="top10" dxfId="782" priority="254" rank="1"/>
  </conditionalFormatting>
  <conditionalFormatting sqref="C76:N76">
    <cfRule type="top10" dxfId="781" priority="251" bottom="1" rank="1"/>
    <cfRule type="top10" dxfId="780" priority="252" rank="1"/>
  </conditionalFormatting>
  <conditionalFormatting sqref="C77:N77">
    <cfRule type="top10" dxfId="779" priority="249" bottom="1" rank="1"/>
    <cfRule type="top10" dxfId="778" priority="250" rank="1"/>
  </conditionalFormatting>
  <conditionalFormatting sqref="C78:N78">
    <cfRule type="top10" dxfId="777" priority="247" bottom="1" rank="1"/>
    <cfRule type="top10" dxfId="776" priority="248" rank="1"/>
  </conditionalFormatting>
  <conditionalFormatting sqref="C71:N71">
    <cfRule type="containsText" dxfId="775" priority="230" operator="containsText" text="Alba">
      <formula>NOT(ISERROR(SEARCH("Alba",C71)))</formula>
    </cfRule>
    <cfRule type="containsText" dxfId="774" priority="231" operator="containsText" text="Ind">
      <formula>NOT(ISERROR(SEARCH("Ind",C71)))</formula>
    </cfRule>
    <cfRule type="containsText" dxfId="773" priority="232" operator="containsText" text="Lib Dem">
      <formula>NOT(ISERROR(SEARCH("Lib Dem",C71)))</formula>
    </cfRule>
    <cfRule type="containsText" dxfId="772" priority="233" operator="containsText" text="Green">
      <formula>NOT(ISERROR(SEARCH("Green",C71)))</formula>
    </cfRule>
    <cfRule type="containsText" dxfId="771" priority="234" operator="containsText" text="Conservative">
      <formula>NOT(ISERROR(SEARCH("Conservative",C71)))</formula>
    </cfRule>
    <cfRule type="containsText" dxfId="770" priority="235" operator="containsText" text="SNP">
      <formula>NOT(ISERROR(SEARCH("SNP",C71)))</formula>
    </cfRule>
    <cfRule type="containsText" dxfId="769" priority="236" operator="containsText" text="Labour">
      <formula>NOT(ISERROR(SEARCH("Labour",C71)))</formula>
    </cfRule>
  </conditionalFormatting>
  <conditionalFormatting sqref="B72:B78">
    <cfRule type="containsText" dxfId="768" priority="223" operator="containsText" text="Alba">
      <formula>NOT(ISERROR(SEARCH("Alba",B72)))</formula>
    </cfRule>
    <cfRule type="containsText" dxfId="767" priority="224" operator="containsText" text="Ind">
      <formula>NOT(ISERROR(SEARCH("Ind",B72)))</formula>
    </cfRule>
    <cfRule type="containsText" dxfId="766" priority="225" operator="containsText" text="Lib Dem">
      <formula>NOT(ISERROR(SEARCH("Lib Dem",B72)))</formula>
    </cfRule>
    <cfRule type="containsText" dxfId="765" priority="226" operator="containsText" text="Green">
      <formula>NOT(ISERROR(SEARCH("Green",B72)))</formula>
    </cfRule>
    <cfRule type="containsText" dxfId="764" priority="227" operator="containsText" text="Conservative">
      <formula>NOT(ISERROR(SEARCH("Conservative",B72)))</formula>
    </cfRule>
    <cfRule type="containsText" dxfId="763" priority="228" operator="containsText" text="SNP">
      <formula>NOT(ISERROR(SEARCH("SNP",B72)))</formula>
    </cfRule>
    <cfRule type="containsText" dxfId="762" priority="229" operator="containsText" text="Labour">
      <formula>NOT(ISERROR(SEARCH("Labour",B72)))</formula>
    </cfRule>
  </conditionalFormatting>
  <conditionalFormatting sqref="Q72:Q78">
    <cfRule type="containsText" dxfId="761" priority="216" operator="containsText" text="Alba">
      <formula>NOT(ISERROR(SEARCH("Alba",Q72)))</formula>
    </cfRule>
    <cfRule type="containsText" dxfId="760" priority="217" operator="containsText" text="Ind">
      <formula>NOT(ISERROR(SEARCH("Ind",Q72)))</formula>
    </cfRule>
    <cfRule type="containsText" dxfId="759" priority="218" operator="containsText" text="Lib Dem">
      <formula>NOT(ISERROR(SEARCH("Lib Dem",Q72)))</formula>
    </cfRule>
    <cfRule type="containsText" dxfId="758" priority="219" operator="containsText" text="Green">
      <formula>NOT(ISERROR(SEARCH("Green",Q72)))</formula>
    </cfRule>
    <cfRule type="containsText" dxfId="757" priority="220" operator="containsText" text="Conservative">
      <formula>NOT(ISERROR(SEARCH("Conservative",Q72)))</formula>
    </cfRule>
    <cfRule type="containsText" dxfId="756" priority="221" operator="containsText" text="SNP">
      <formula>NOT(ISERROR(SEARCH("SNP",Q72)))</formula>
    </cfRule>
    <cfRule type="containsText" dxfId="755" priority="222" operator="containsText" text="Labour">
      <formula>NOT(ISERROR(SEARCH("Labour",Q72)))</formula>
    </cfRule>
  </conditionalFormatting>
  <conditionalFormatting sqref="Q71:AB71">
    <cfRule type="containsText" dxfId="754" priority="209" operator="containsText" text="Alba">
      <formula>NOT(ISERROR(SEARCH("Alba",Q71)))</formula>
    </cfRule>
    <cfRule type="containsText" dxfId="753" priority="210" operator="containsText" text="Ind">
      <formula>NOT(ISERROR(SEARCH("Ind",Q71)))</formula>
    </cfRule>
    <cfRule type="containsText" dxfId="752" priority="211" operator="containsText" text="Lib Dem">
      <formula>NOT(ISERROR(SEARCH("Lib Dem",Q71)))</formula>
    </cfRule>
    <cfRule type="containsText" dxfId="751" priority="212" operator="containsText" text="Green">
      <formula>NOT(ISERROR(SEARCH("Green",Q71)))</formula>
    </cfRule>
    <cfRule type="containsText" dxfId="750" priority="213" operator="containsText" text="Conservative">
      <formula>NOT(ISERROR(SEARCH("Conservative",Q71)))</formula>
    </cfRule>
    <cfRule type="containsText" dxfId="749" priority="214" operator="containsText" text="SNP">
      <formula>NOT(ISERROR(SEARCH("SNP",Q71)))</formula>
    </cfRule>
    <cfRule type="containsText" dxfId="748" priority="215" operator="containsText" text="Labour">
      <formula>NOT(ISERROR(SEARCH("Labour",Q71)))</formula>
    </cfRule>
  </conditionalFormatting>
  <conditionalFormatting sqref="C83:N83">
    <cfRule type="top10" dxfId="747" priority="207" bottom="1" rank="1"/>
    <cfRule type="top10" dxfId="746" priority="208" rank="1"/>
  </conditionalFormatting>
  <conditionalFormatting sqref="C84:N84">
    <cfRule type="top10" dxfId="745" priority="205" bottom="1" rank="1"/>
    <cfRule type="top10" dxfId="744" priority="206" rank="1"/>
  </conditionalFormatting>
  <conditionalFormatting sqref="C85:N85">
    <cfRule type="top10" dxfId="743" priority="203" bottom="1" rank="1"/>
    <cfRule type="top10" dxfId="742" priority="204" rank="1"/>
  </conditionalFormatting>
  <conditionalFormatting sqref="C86:N86">
    <cfRule type="top10" dxfId="741" priority="201" bottom="1" rank="1"/>
    <cfRule type="top10" dxfId="740" priority="202" rank="1"/>
  </conditionalFormatting>
  <conditionalFormatting sqref="C87:N87">
    <cfRule type="top10" dxfId="739" priority="199" bottom="1" rank="1"/>
    <cfRule type="top10" dxfId="738" priority="200" rank="1"/>
  </conditionalFormatting>
  <conditionalFormatting sqref="C88:N88">
    <cfRule type="top10" dxfId="737" priority="197" bottom="1" rank="1"/>
    <cfRule type="top10" dxfId="736" priority="198" rank="1"/>
  </conditionalFormatting>
  <conditionalFormatting sqref="C89:N89">
    <cfRule type="top10" dxfId="735" priority="195" bottom="1" rank="1"/>
    <cfRule type="top10" dxfId="734" priority="196" rank="1"/>
  </conditionalFormatting>
  <conditionalFormatting sqref="C90:N90">
    <cfRule type="top10" dxfId="733" priority="193" bottom="1" rank="1"/>
    <cfRule type="top10" dxfId="732" priority="194" rank="1"/>
  </conditionalFormatting>
  <conditionalFormatting sqref="C91:N91">
    <cfRule type="top10" dxfId="731" priority="191" bottom="1" rank="1"/>
    <cfRule type="top10" dxfId="730" priority="192" rank="1"/>
  </conditionalFormatting>
  <conditionalFormatting sqref="C82:N82">
    <cfRule type="containsText" dxfId="729" priority="178" operator="containsText" text="Alba">
      <formula>NOT(ISERROR(SEARCH("Alba",C82)))</formula>
    </cfRule>
    <cfRule type="containsText" dxfId="728" priority="179" operator="containsText" text="Ind">
      <formula>NOT(ISERROR(SEARCH("Ind",C82)))</formula>
    </cfRule>
    <cfRule type="containsText" dxfId="727" priority="180" operator="containsText" text="Lib Dem">
      <formula>NOT(ISERROR(SEARCH("Lib Dem",C82)))</formula>
    </cfRule>
    <cfRule type="containsText" dxfId="726" priority="181" operator="containsText" text="Green">
      <formula>NOT(ISERROR(SEARCH("Green",C82)))</formula>
    </cfRule>
    <cfRule type="containsText" dxfId="725" priority="182" operator="containsText" text="Conservative">
      <formula>NOT(ISERROR(SEARCH("Conservative",C82)))</formula>
    </cfRule>
    <cfRule type="containsText" dxfId="724" priority="183" operator="containsText" text="SNP">
      <formula>NOT(ISERROR(SEARCH("SNP",C82)))</formula>
    </cfRule>
    <cfRule type="containsText" dxfId="723" priority="184" operator="containsText" text="Labour">
      <formula>NOT(ISERROR(SEARCH("Labour",C82)))</formula>
    </cfRule>
  </conditionalFormatting>
  <conditionalFormatting sqref="B83:B91">
    <cfRule type="containsText" dxfId="722" priority="171" operator="containsText" text="Alba">
      <formula>NOT(ISERROR(SEARCH("Alba",B83)))</formula>
    </cfRule>
    <cfRule type="containsText" dxfId="721" priority="172" operator="containsText" text="Ind">
      <formula>NOT(ISERROR(SEARCH("Ind",B83)))</formula>
    </cfRule>
    <cfRule type="containsText" dxfId="720" priority="173" operator="containsText" text="Lib Dem">
      <formula>NOT(ISERROR(SEARCH("Lib Dem",B83)))</formula>
    </cfRule>
    <cfRule type="containsText" dxfId="719" priority="174" operator="containsText" text="Green">
      <formula>NOT(ISERROR(SEARCH("Green",B83)))</formula>
    </cfRule>
    <cfRule type="containsText" dxfId="718" priority="175" operator="containsText" text="Conservative">
      <formula>NOT(ISERROR(SEARCH("Conservative",B83)))</formula>
    </cfRule>
    <cfRule type="containsText" dxfId="717" priority="176" operator="containsText" text="SNP">
      <formula>NOT(ISERROR(SEARCH("SNP",B83)))</formula>
    </cfRule>
    <cfRule type="containsText" dxfId="716" priority="177" operator="containsText" text="Labour">
      <formula>NOT(ISERROR(SEARCH("Labour",B83)))</formula>
    </cfRule>
  </conditionalFormatting>
  <conditionalFormatting sqref="Q83:Q91">
    <cfRule type="containsText" dxfId="715" priority="164" operator="containsText" text="Alba">
      <formula>NOT(ISERROR(SEARCH("Alba",Q83)))</formula>
    </cfRule>
    <cfRule type="containsText" dxfId="714" priority="165" operator="containsText" text="Ind">
      <formula>NOT(ISERROR(SEARCH("Ind",Q83)))</formula>
    </cfRule>
    <cfRule type="containsText" dxfId="713" priority="166" operator="containsText" text="Lib Dem">
      <formula>NOT(ISERROR(SEARCH("Lib Dem",Q83)))</formula>
    </cfRule>
    <cfRule type="containsText" dxfId="712" priority="167" operator="containsText" text="Green">
      <formula>NOT(ISERROR(SEARCH("Green",Q83)))</formula>
    </cfRule>
    <cfRule type="containsText" dxfId="711" priority="168" operator="containsText" text="Conservative">
      <formula>NOT(ISERROR(SEARCH("Conservative",Q83)))</formula>
    </cfRule>
    <cfRule type="containsText" dxfId="710" priority="169" operator="containsText" text="SNP">
      <formula>NOT(ISERROR(SEARCH("SNP",Q83)))</formula>
    </cfRule>
    <cfRule type="containsText" dxfId="709" priority="170" operator="containsText" text="Labour">
      <formula>NOT(ISERROR(SEARCH("Labour",Q83)))</formula>
    </cfRule>
  </conditionalFormatting>
  <conditionalFormatting sqref="Q82:AB82">
    <cfRule type="containsText" dxfId="708" priority="157" operator="containsText" text="Alba">
      <formula>NOT(ISERROR(SEARCH("Alba",Q82)))</formula>
    </cfRule>
    <cfRule type="containsText" dxfId="707" priority="158" operator="containsText" text="Ind">
      <formula>NOT(ISERROR(SEARCH("Ind",Q82)))</formula>
    </cfRule>
    <cfRule type="containsText" dxfId="706" priority="159" operator="containsText" text="Lib Dem">
      <formula>NOT(ISERROR(SEARCH("Lib Dem",Q82)))</formula>
    </cfRule>
    <cfRule type="containsText" dxfId="705" priority="160" operator="containsText" text="Green">
      <formula>NOT(ISERROR(SEARCH("Green",Q82)))</formula>
    </cfRule>
    <cfRule type="containsText" dxfId="704" priority="161" operator="containsText" text="Conservative">
      <formula>NOT(ISERROR(SEARCH("Conservative",Q82)))</formula>
    </cfRule>
    <cfRule type="containsText" dxfId="703" priority="162" operator="containsText" text="SNP">
      <formula>NOT(ISERROR(SEARCH("SNP",Q82)))</formula>
    </cfRule>
    <cfRule type="containsText" dxfId="702" priority="163" operator="containsText" text="Labour">
      <formula>NOT(ISERROR(SEARCH("Labour",Q82)))</formula>
    </cfRule>
  </conditionalFormatting>
  <conditionalFormatting sqref="C96:N96">
    <cfRule type="top10" dxfId="701" priority="155" bottom="1" rank="1"/>
    <cfRule type="top10" dxfId="700" priority="156" rank="1"/>
  </conditionalFormatting>
  <conditionalFormatting sqref="C97:N97">
    <cfRule type="top10" dxfId="699" priority="153" bottom="1" rank="1"/>
    <cfRule type="top10" dxfId="698" priority="154" rank="1"/>
  </conditionalFormatting>
  <conditionalFormatting sqref="C98:N98">
    <cfRule type="top10" dxfId="697" priority="151" bottom="1" rank="1"/>
    <cfRule type="top10" dxfId="696" priority="152" rank="1"/>
  </conditionalFormatting>
  <conditionalFormatting sqref="C99:N99">
    <cfRule type="top10" dxfId="695" priority="149" bottom="1" rank="1"/>
    <cfRule type="top10" dxfId="694" priority="150" rank="1"/>
  </conditionalFormatting>
  <conditionalFormatting sqref="C100:N100">
    <cfRule type="top10" dxfId="693" priority="147" bottom="1" rank="1"/>
    <cfRule type="top10" dxfId="692" priority="148" rank="1"/>
  </conditionalFormatting>
  <conditionalFormatting sqref="C101:N101">
    <cfRule type="top10" dxfId="691" priority="145" bottom="1" rank="1"/>
    <cfRule type="top10" dxfId="690" priority="146" rank="1"/>
  </conditionalFormatting>
  <conditionalFormatting sqref="C102:N102">
    <cfRule type="top10" dxfId="689" priority="143" bottom="1" rank="1"/>
    <cfRule type="top10" dxfId="688" priority="144" rank="1"/>
  </conditionalFormatting>
  <conditionalFormatting sqref="C95:N95">
    <cfRule type="containsText" dxfId="687" priority="126" operator="containsText" text="Alba">
      <formula>NOT(ISERROR(SEARCH("Alba",C95)))</formula>
    </cfRule>
    <cfRule type="containsText" dxfId="686" priority="127" operator="containsText" text="Ind">
      <formula>NOT(ISERROR(SEARCH("Ind",C95)))</formula>
    </cfRule>
    <cfRule type="containsText" dxfId="685" priority="128" operator="containsText" text="Lib Dem">
      <formula>NOT(ISERROR(SEARCH("Lib Dem",C95)))</formula>
    </cfRule>
    <cfRule type="containsText" dxfId="684" priority="129" operator="containsText" text="Green">
      <formula>NOT(ISERROR(SEARCH("Green",C95)))</formula>
    </cfRule>
    <cfRule type="containsText" dxfId="683" priority="130" operator="containsText" text="Conservative">
      <formula>NOT(ISERROR(SEARCH("Conservative",C95)))</formula>
    </cfRule>
    <cfRule type="containsText" dxfId="682" priority="131" operator="containsText" text="SNP">
      <formula>NOT(ISERROR(SEARCH("SNP",C95)))</formula>
    </cfRule>
    <cfRule type="containsText" dxfId="681" priority="132" operator="containsText" text="Labour">
      <formula>NOT(ISERROR(SEARCH("Labour",C95)))</formula>
    </cfRule>
  </conditionalFormatting>
  <conditionalFormatting sqref="B96:B102">
    <cfRule type="containsText" dxfId="680" priority="119" operator="containsText" text="Alba">
      <formula>NOT(ISERROR(SEARCH("Alba",B96)))</formula>
    </cfRule>
    <cfRule type="containsText" dxfId="679" priority="120" operator="containsText" text="Ind">
      <formula>NOT(ISERROR(SEARCH("Ind",B96)))</formula>
    </cfRule>
    <cfRule type="containsText" dxfId="678" priority="121" operator="containsText" text="Lib Dem">
      <formula>NOT(ISERROR(SEARCH("Lib Dem",B96)))</formula>
    </cfRule>
    <cfRule type="containsText" dxfId="677" priority="122" operator="containsText" text="Green">
      <formula>NOT(ISERROR(SEARCH("Green",B96)))</formula>
    </cfRule>
    <cfRule type="containsText" dxfId="676" priority="123" operator="containsText" text="Conservative">
      <formula>NOT(ISERROR(SEARCH("Conservative",B96)))</formula>
    </cfRule>
    <cfRule type="containsText" dxfId="675" priority="124" operator="containsText" text="SNP">
      <formula>NOT(ISERROR(SEARCH("SNP",B96)))</formula>
    </cfRule>
    <cfRule type="containsText" dxfId="674" priority="125" operator="containsText" text="Labour">
      <formula>NOT(ISERROR(SEARCH("Labour",B96)))</formula>
    </cfRule>
  </conditionalFormatting>
  <conditionalFormatting sqref="Q96:Q102">
    <cfRule type="containsText" dxfId="673" priority="112" operator="containsText" text="Alba">
      <formula>NOT(ISERROR(SEARCH("Alba",Q96)))</formula>
    </cfRule>
    <cfRule type="containsText" dxfId="672" priority="113" operator="containsText" text="Ind">
      <formula>NOT(ISERROR(SEARCH("Ind",Q96)))</formula>
    </cfRule>
    <cfRule type="containsText" dxfId="671" priority="114" operator="containsText" text="Lib Dem">
      <formula>NOT(ISERROR(SEARCH("Lib Dem",Q96)))</formula>
    </cfRule>
    <cfRule type="containsText" dxfId="670" priority="115" operator="containsText" text="Green">
      <formula>NOT(ISERROR(SEARCH("Green",Q96)))</formula>
    </cfRule>
    <cfRule type="containsText" dxfId="669" priority="116" operator="containsText" text="Conservative">
      <formula>NOT(ISERROR(SEARCH("Conservative",Q96)))</formula>
    </cfRule>
    <cfRule type="containsText" dxfId="668" priority="117" operator="containsText" text="SNP">
      <formula>NOT(ISERROR(SEARCH("SNP",Q96)))</formula>
    </cfRule>
    <cfRule type="containsText" dxfId="667" priority="118" operator="containsText" text="Labour">
      <formula>NOT(ISERROR(SEARCH("Labour",Q96)))</formula>
    </cfRule>
  </conditionalFormatting>
  <conditionalFormatting sqref="Q95:AB95">
    <cfRule type="containsText" dxfId="666" priority="105" operator="containsText" text="Alba">
      <formula>NOT(ISERROR(SEARCH("Alba",Q95)))</formula>
    </cfRule>
    <cfRule type="containsText" dxfId="665" priority="106" operator="containsText" text="Ind">
      <formula>NOT(ISERROR(SEARCH("Ind",Q95)))</formula>
    </cfRule>
    <cfRule type="containsText" dxfId="664" priority="107" operator="containsText" text="Lib Dem">
      <formula>NOT(ISERROR(SEARCH("Lib Dem",Q95)))</formula>
    </cfRule>
    <cfRule type="containsText" dxfId="663" priority="108" operator="containsText" text="Green">
      <formula>NOT(ISERROR(SEARCH("Green",Q95)))</formula>
    </cfRule>
    <cfRule type="containsText" dxfId="662" priority="109" operator="containsText" text="Conservative">
      <formula>NOT(ISERROR(SEARCH("Conservative",Q95)))</formula>
    </cfRule>
    <cfRule type="containsText" dxfId="661" priority="110" operator="containsText" text="SNP">
      <formula>NOT(ISERROR(SEARCH("SNP",Q95)))</formula>
    </cfRule>
    <cfRule type="containsText" dxfId="660" priority="111" operator="containsText" text="Labour">
      <formula>NOT(ISERROR(SEARCH("Labour",Q95)))</formula>
    </cfRule>
  </conditionalFormatting>
  <conditionalFormatting sqref="C107:N107">
    <cfRule type="top10" dxfId="659" priority="103" bottom="1" rank="1"/>
    <cfRule type="top10" dxfId="658" priority="104" rank="1"/>
  </conditionalFormatting>
  <conditionalFormatting sqref="C108:N108">
    <cfRule type="top10" dxfId="657" priority="101" bottom="1" rank="1"/>
    <cfRule type="top10" dxfId="656" priority="102" rank="1"/>
  </conditionalFormatting>
  <conditionalFormatting sqref="C109:N109">
    <cfRule type="top10" dxfId="655" priority="99" bottom="1" rank="1"/>
    <cfRule type="top10" dxfId="654" priority="100" rank="1"/>
  </conditionalFormatting>
  <conditionalFormatting sqref="C110:N110">
    <cfRule type="top10" dxfId="653" priority="97" bottom="1" rank="1"/>
    <cfRule type="top10" dxfId="652" priority="98" rank="1"/>
  </conditionalFormatting>
  <conditionalFormatting sqref="C111:N111">
    <cfRule type="top10" dxfId="651" priority="95" bottom="1" rank="1"/>
    <cfRule type="top10" dxfId="650" priority="96" rank="1"/>
  </conditionalFormatting>
  <conditionalFormatting sqref="C112:N112">
    <cfRule type="top10" dxfId="649" priority="93" bottom="1" rank="1"/>
    <cfRule type="top10" dxfId="648" priority="94" rank="1"/>
  </conditionalFormatting>
  <conditionalFormatting sqref="C106:N106">
    <cfRule type="containsText" dxfId="647" priority="74" operator="containsText" text="Alba">
      <formula>NOT(ISERROR(SEARCH("Alba",C106)))</formula>
    </cfRule>
    <cfRule type="containsText" dxfId="646" priority="75" operator="containsText" text="Ind">
      <formula>NOT(ISERROR(SEARCH("Ind",C106)))</formula>
    </cfRule>
    <cfRule type="containsText" dxfId="645" priority="76" operator="containsText" text="Lib Dem">
      <formula>NOT(ISERROR(SEARCH("Lib Dem",C106)))</formula>
    </cfRule>
    <cfRule type="containsText" dxfId="644" priority="77" operator="containsText" text="Green">
      <formula>NOT(ISERROR(SEARCH("Green",C106)))</formula>
    </cfRule>
    <cfRule type="containsText" dxfId="643" priority="78" operator="containsText" text="Conservative">
      <formula>NOT(ISERROR(SEARCH("Conservative",C106)))</formula>
    </cfRule>
    <cfRule type="containsText" dxfId="642" priority="79" operator="containsText" text="SNP">
      <formula>NOT(ISERROR(SEARCH("SNP",C106)))</formula>
    </cfRule>
    <cfRule type="containsText" dxfId="641" priority="80" operator="containsText" text="Labour">
      <formula>NOT(ISERROR(SEARCH("Labour",C106)))</formula>
    </cfRule>
  </conditionalFormatting>
  <conditionalFormatting sqref="B107:B112">
    <cfRule type="containsText" dxfId="640" priority="67" operator="containsText" text="Alba">
      <formula>NOT(ISERROR(SEARCH("Alba",B107)))</formula>
    </cfRule>
    <cfRule type="containsText" dxfId="639" priority="68" operator="containsText" text="Ind">
      <formula>NOT(ISERROR(SEARCH("Ind",B107)))</formula>
    </cfRule>
    <cfRule type="containsText" dxfId="638" priority="69" operator="containsText" text="Lib Dem">
      <formula>NOT(ISERROR(SEARCH("Lib Dem",B107)))</formula>
    </cfRule>
    <cfRule type="containsText" dxfId="637" priority="70" operator="containsText" text="Green">
      <formula>NOT(ISERROR(SEARCH("Green",B107)))</formula>
    </cfRule>
    <cfRule type="containsText" dxfId="636" priority="71" operator="containsText" text="Conservative">
      <formula>NOT(ISERROR(SEARCH("Conservative",B107)))</formula>
    </cfRule>
    <cfRule type="containsText" dxfId="635" priority="72" operator="containsText" text="SNP">
      <formula>NOT(ISERROR(SEARCH("SNP",B107)))</formula>
    </cfRule>
    <cfRule type="containsText" dxfId="634" priority="73" operator="containsText" text="Labour">
      <formula>NOT(ISERROR(SEARCH("Labour",B107)))</formula>
    </cfRule>
  </conditionalFormatting>
  <conditionalFormatting sqref="Q107:Q112">
    <cfRule type="containsText" dxfId="633" priority="60" operator="containsText" text="Alba">
      <formula>NOT(ISERROR(SEARCH("Alba",Q107)))</formula>
    </cfRule>
    <cfRule type="containsText" dxfId="632" priority="61" operator="containsText" text="Ind">
      <formula>NOT(ISERROR(SEARCH("Ind",Q107)))</formula>
    </cfRule>
    <cfRule type="containsText" dxfId="631" priority="62" operator="containsText" text="Lib Dem">
      <formula>NOT(ISERROR(SEARCH("Lib Dem",Q107)))</formula>
    </cfRule>
    <cfRule type="containsText" dxfId="630" priority="63" operator="containsText" text="Green">
      <formula>NOT(ISERROR(SEARCH("Green",Q107)))</formula>
    </cfRule>
    <cfRule type="containsText" dxfId="629" priority="64" operator="containsText" text="Conservative">
      <formula>NOT(ISERROR(SEARCH("Conservative",Q107)))</formula>
    </cfRule>
    <cfRule type="containsText" dxfId="628" priority="65" operator="containsText" text="SNP">
      <formula>NOT(ISERROR(SEARCH("SNP",Q107)))</formula>
    </cfRule>
    <cfRule type="containsText" dxfId="627" priority="66" operator="containsText" text="Labour">
      <formula>NOT(ISERROR(SEARCH("Labour",Q107)))</formula>
    </cfRule>
  </conditionalFormatting>
  <conditionalFormatting sqref="Q106:AB106">
    <cfRule type="containsText" dxfId="626" priority="53" operator="containsText" text="Alba">
      <formula>NOT(ISERROR(SEARCH("Alba",Q106)))</formula>
    </cfRule>
    <cfRule type="containsText" dxfId="625" priority="54" operator="containsText" text="Ind">
      <formula>NOT(ISERROR(SEARCH("Ind",Q106)))</formula>
    </cfRule>
    <cfRule type="containsText" dxfId="624" priority="55" operator="containsText" text="Lib Dem">
      <formula>NOT(ISERROR(SEARCH("Lib Dem",Q106)))</formula>
    </cfRule>
    <cfRule type="containsText" dxfId="623" priority="56" operator="containsText" text="Green">
      <formula>NOT(ISERROR(SEARCH("Green",Q106)))</formula>
    </cfRule>
    <cfRule type="containsText" dxfId="622" priority="57" operator="containsText" text="Conservative">
      <formula>NOT(ISERROR(SEARCH("Conservative",Q106)))</formula>
    </cfRule>
    <cfRule type="containsText" dxfId="621" priority="58" operator="containsText" text="SNP">
      <formula>NOT(ISERROR(SEARCH("SNP",Q106)))</formula>
    </cfRule>
    <cfRule type="containsText" dxfId="620" priority="59" operator="containsText" text="Labour">
      <formula>NOT(ISERROR(SEARCH("Labour",Q106)))</formula>
    </cfRule>
  </conditionalFormatting>
  <conditionalFormatting sqref="C117:N117">
    <cfRule type="top10" dxfId="619" priority="51" bottom="1" rank="1"/>
    <cfRule type="top10" dxfId="618" priority="52" rank="1"/>
  </conditionalFormatting>
  <conditionalFormatting sqref="C118:N118">
    <cfRule type="top10" dxfId="617" priority="49" bottom="1" rank="1"/>
    <cfRule type="top10" dxfId="616" priority="50" rank="1"/>
  </conditionalFormatting>
  <conditionalFormatting sqref="C119:N119">
    <cfRule type="top10" dxfId="615" priority="47" bottom="1" rank="1"/>
    <cfRule type="top10" dxfId="614" priority="48" rank="1"/>
  </conditionalFormatting>
  <conditionalFormatting sqref="C120:N120">
    <cfRule type="top10" dxfId="613" priority="45" bottom="1" rank="1"/>
    <cfRule type="top10" dxfId="612" priority="46" rank="1"/>
  </conditionalFormatting>
  <conditionalFormatting sqref="C116:N116">
    <cfRule type="containsText" dxfId="611" priority="22" operator="containsText" text="Alba">
      <formula>NOT(ISERROR(SEARCH("Alba",C116)))</formula>
    </cfRule>
    <cfRule type="containsText" dxfId="610" priority="23" operator="containsText" text="Ind">
      <formula>NOT(ISERROR(SEARCH("Ind",C116)))</formula>
    </cfRule>
    <cfRule type="containsText" dxfId="609" priority="24" operator="containsText" text="Lib Dem">
      <formula>NOT(ISERROR(SEARCH("Lib Dem",C116)))</formula>
    </cfRule>
    <cfRule type="containsText" dxfId="608" priority="25" operator="containsText" text="Green">
      <formula>NOT(ISERROR(SEARCH("Green",C116)))</formula>
    </cfRule>
    <cfRule type="containsText" dxfId="607" priority="26" operator="containsText" text="Conservative">
      <formula>NOT(ISERROR(SEARCH("Conservative",C116)))</formula>
    </cfRule>
    <cfRule type="containsText" dxfId="606" priority="27" operator="containsText" text="SNP">
      <formula>NOT(ISERROR(SEARCH("SNP",C116)))</formula>
    </cfRule>
    <cfRule type="containsText" dxfId="605" priority="28" operator="containsText" text="Labour">
      <formula>NOT(ISERROR(SEARCH("Labour",C116)))</formula>
    </cfRule>
  </conditionalFormatting>
  <conditionalFormatting sqref="B117:B120">
    <cfRule type="containsText" dxfId="604" priority="15" operator="containsText" text="Alba">
      <formula>NOT(ISERROR(SEARCH("Alba",B117)))</formula>
    </cfRule>
    <cfRule type="containsText" dxfId="603" priority="16" operator="containsText" text="Ind">
      <formula>NOT(ISERROR(SEARCH("Ind",B117)))</formula>
    </cfRule>
    <cfRule type="containsText" dxfId="602" priority="17" operator="containsText" text="Lib Dem">
      <formula>NOT(ISERROR(SEARCH("Lib Dem",B117)))</formula>
    </cfRule>
    <cfRule type="containsText" dxfId="601" priority="18" operator="containsText" text="Green">
      <formula>NOT(ISERROR(SEARCH("Green",B117)))</formula>
    </cfRule>
    <cfRule type="containsText" dxfId="600" priority="19" operator="containsText" text="Conservative">
      <formula>NOT(ISERROR(SEARCH("Conservative",B117)))</formula>
    </cfRule>
    <cfRule type="containsText" dxfId="599" priority="20" operator="containsText" text="SNP">
      <formula>NOT(ISERROR(SEARCH("SNP",B117)))</formula>
    </cfRule>
    <cfRule type="containsText" dxfId="598" priority="21" operator="containsText" text="Labour">
      <formula>NOT(ISERROR(SEARCH("Labour",B117)))</formula>
    </cfRule>
  </conditionalFormatting>
  <conditionalFormatting sqref="Q117:Q120">
    <cfRule type="containsText" dxfId="597" priority="8" operator="containsText" text="Alba">
      <formula>NOT(ISERROR(SEARCH("Alba",Q117)))</formula>
    </cfRule>
    <cfRule type="containsText" dxfId="596" priority="9" operator="containsText" text="Ind">
      <formula>NOT(ISERROR(SEARCH("Ind",Q117)))</formula>
    </cfRule>
    <cfRule type="containsText" dxfId="595" priority="10" operator="containsText" text="Lib Dem">
      <formula>NOT(ISERROR(SEARCH("Lib Dem",Q117)))</formula>
    </cfRule>
    <cfRule type="containsText" dxfId="594" priority="11" operator="containsText" text="Green">
      <formula>NOT(ISERROR(SEARCH("Green",Q117)))</formula>
    </cfRule>
    <cfRule type="containsText" dxfId="593" priority="12" operator="containsText" text="Conservative">
      <formula>NOT(ISERROR(SEARCH("Conservative",Q117)))</formula>
    </cfRule>
    <cfRule type="containsText" dxfId="592" priority="13" operator="containsText" text="SNP">
      <formula>NOT(ISERROR(SEARCH("SNP",Q117)))</formula>
    </cfRule>
    <cfRule type="containsText" dxfId="591" priority="14" operator="containsText" text="Labour">
      <formula>NOT(ISERROR(SEARCH("Labour",Q117)))</formula>
    </cfRule>
  </conditionalFormatting>
  <conditionalFormatting sqref="Q116:AB116">
    <cfRule type="containsText" dxfId="590" priority="1" operator="containsText" text="Alba">
      <formula>NOT(ISERROR(SEARCH("Alba",Q116)))</formula>
    </cfRule>
    <cfRule type="containsText" dxfId="589" priority="2" operator="containsText" text="Ind">
      <formula>NOT(ISERROR(SEARCH("Ind",Q116)))</formula>
    </cfRule>
    <cfRule type="containsText" dxfId="588" priority="3" operator="containsText" text="Lib Dem">
      <formula>NOT(ISERROR(SEARCH("Lib Dem",Q116)))</formula>
    </cfRule>
    <cfRule type="containsText" dxfId="587" priority="4" operator="containsText" text="Green">
      <formula>NOT(ISERROR(SEARCH("Green",Q116)))</formula>
    </cfRule>
    <cfRule type="containsText" dxfId="586" priority="5" operator="containsText" text="Conservative">
      <formula>NOT(ISERROR(SEARCH("Conservative",Q116)))</formula>
    </cfRule>
    <cfRule type="containsText" dxfId="585" priority="6" operator="containsText" text="SNP">
      <formula>NOT(ISERROR(SEARCH("SNP",Q116)))</formula>
    </cfRule>
    <cfRule type="containsText" dxfId="584" priority="7" operator="containsText" text="Labour">
      <formula>NOT(ISERROR(SEARCH("Labour",Q116)))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A9D3-D13A-4AA5-A707-93C69BCA8C0B}">
  <dimension ref="B1:V44"/>
  <sheetViews>
    <sheetView topLeftCell="B1" workbookViewId="0">
      <selection activeCell="K44" sqref="K44"/>
    </sheetView>
  </sheetViews>
  <sheetFormatPr defaultRowHeight="13.8" x14ac:dyDescent="0.25"/>
  <cols>
    <col min="2" max="2" width="10" bestFit="1" customWidth="1"/>
    <col min="5" max="5" width="10.1640625" bestFit="1" customWidth="1"/>
    <col min="10" max="10" width="12.08203125" bestFit="1" customWidth="1"/>
    <col min="12" max="12" width="4" customWidth="1"/>
    <col min="16" max="16" width="10.1640625" bestFit="1" customWidth="1"/>
    <col min="21" max="21" width="12.08203125" bestFit="1" customWidth="1"/>
  </cols>
  <sheetData>
    <row r="1" spans="2:22" ht="14.4" thickBot="1" x14ac:dyDescent="0.3"/>
    <row r="2" spans="2:22" ht="14.4" thickBot="1" x14ac:dyDescent="0.3">
      <c r="B2" s="97" t="s">
        <v>57</v>
      </c>
      <c r="C2" s="98"/>
      <c r="D2" s="98"/>
      <c r="E2" s="98"/>
      <c r="F2" s="98"/>
      <c r="G2" s="98"/>
      <c r="H2" s="98"/>
      <c r="I2" s="98"/>
      <c r="J2" s="98"/>
      <c r="K2" s="99"/>
      <c r="M2" s="97" t="s">
        <v>57</v>
      </c>
      <c r="N2" s="98"/>
      <c r="O2" s="98"/>
      <c r="P2" s="98"/>
      <c r="Q2" s="98"/>
      <c r="R2" s="98"/>
      <c r="S2" s="98"/>
      <c r="T2" s="98"/>
      <c r="U2" s="98"/>
      <c r="V2" s="99"/>
    </row>
    <row r="3" spans="2:22" x14ac:dyDescent="0.25">
      <c r="B3" s="20" t="s">
        <v>37</v>
      </c>
      <c r="C3" s="21" t="s">
        <v>35</v>
      </c>
      <c r="D3" s="22" t="s">
        <v>36</v>
      </c>
      <c r="E3" s="20" t="s">
        <v>38</v>
      </c>
      <c r="F3" s="21" t="s">
        <v>35</v>
      </c>
      <c r="G3" s="22" t="s">
        <v>36</v>
      </c>
      <c r="H3" s="26" t="s">
        <v>40</v>
      </c>
      <c r="I3" s="22" t="s">
        <v>41</v>
      </c>
      <c r="J3" s="17" t="s">
        <v>23</v>
      </c>
      <c r="K3" s="22" t="s">
        <v>36</v>
      </c>
      <c r="M3" s="20" t="s">
        <v>37</v>
      </c>
      <c r="N3" s="21" t="s">
        <v>35</v>
      </c>
      <c r="O3" s="22" t="s">
        <v>36</v>
      </c>
      <c r="P3" s="20" t="s">
        <v>38</v>
      </c>
      <c r="Q3" s="21" t="s">
        <v>35</v>
      </c>
      <c r="R3" s="22" t="s">
        <v>36</v>
      </c>
      <c r="S3" s="26" t="s">
        <v>40</v>
      </c>
      <c r="T3" s="22" t="s">
        <v>41</v>
      </c>
      <c r="U3" s="17" t="s">
        <v>23</v>
      </c>
      <c r="V3" s="22" t="s">
        <v>36</v>
      </c>
    </row>
    <row r="4" spans="2:22" ht="14.4" thickBot="1" x14ac:dyDescent="0.3">
      <c r="B4" s="23" t="s">
        <v>20</v>
      </c>
      <c r="C4" s="24">
        <v>1302</v>
      </c>
      <c r="D4" s="25">
        <f>C4/($C4+$F4+$J4)</f>
        <v>0.55216284987277353</v>
      </c>
      <c r="E4" s="23" t="s">
        <v>17</v>
      </c>
      <c r="F4" s="24">
        <v>880</v>
      </c>
      <c r="G4" s="25">
        <f>F4/($C4+$F4+$J4)</f>
        <v>0.37319762510602206</v>
      </c>
      <c r="H4" s="28">
        <f>C4-F4</f>
        <v>422</v>
      </c>
      <c r="I4" s="19">
        <f>D4-G4</f>
        <v>0.17896522476675147</v>
      </c>
      <c r="J4" s="18">
        <v>176</v>
      </c>
      <c r="K4" s="19">
        <f>J4/($C4+$F4+$J4)</f>
        <v>7.4639525021204411E-2</v>
      </c>
      <c r="M4" s="70" t="s">
        <v>17</v>
      </c>
      <c r="N4" s="71">
        <v>1223</v>
      </c>
      <c r="O4" s="72">
        <f>N4/($C4+$F4+$J4)</f>
        <v>0.51865988125530105</v>
      </c>
      <c r="P4" s="73" t="s">
        <v>19</v>
      </c>
      <c r="Q4" s="74">
        <v>875</v>
      </c>
      <c r="R4" s="75">
        <f>Q4/($C4+$F4+$J4)</f>
        <v>0.3710771840542833</v>
      </c>
      <c r="S4" s="28">
        <f>N4-Q4</f>
        <v>348</v>
      </c>
      <c r="T4" s="19">
        <f>O4-R4</f>
        <v>0.14758269720101774</v>
      </c>
      <c r="U4" s="18">
        <v>260</v>
      </c>
      <c r="V4" s="19">
        <f>U4/($C4+$F4+$J4)</f>
        <v>0.11026293469041561</v>
      </c>
    </row>
    <row r="5" spans="2:22" ht="14.4" thickBot="1" x14ac:dyDescent="0.3"/>
    <row r="6" spans="2:22" ht="14.4" thickBot="1" x14ac:dyDescent="0.3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M6" s="97" t="s">
        <v>69</v>
      </c>
      <c r="N6" s="98"/>
      <c r="O6" s="98"/>
      <c r="P6" s="98"/>
      <c r="Q6" s="98"/>
      <c r="R6" s="98"/>
      <c r="S6" s="98"/>
      <c r="T6" s="98"/>
      <c r="U6" s="98"/>
      <c r="V6" s="99"/>
    </row>
    <row r="7" spans="2:22" x14ac:dyDescent="0.25">
      <c r="B7" s="20" t="s">
        <v>37</v>
      </c>
      <c r="C7" s="21" t="s">
        <v>35</v>
      </c>
      <c r="D7" s="22" t="s">
        <v>36</v>
      </c>
      <c r="E7" s="20" t="s">
        <v>38</v>
      </c>
      <c r="F7" s="21" t="s">
        <v>35</v>
      </c>
      <c r="G7" s="22" t="s">
        <v>36</v>
      </c>
      <c r="H7" s="26" t="s">
        <v>40</v>
      </c>
      <c r="I7" s="22" t="s">
        <v>41</v>
      </c>
      <c r="J7" s="17" t="s">
        <v>23</v>
      </c>
      <c r="K7" s="22" t="s">
        <v>36</v>
      </c>
      <c r="M7" s="20" t="s">
        <v>37</v>
      </c>
      <c r="N7" s="21" t="s">
        <v>35</v>
      </c>
      <c r="O7" s="22" t="s">
        <v>36</v>
      </c>
      <c r="P7" s="20" t="s">
        <v>38</v>
      </c>
      <c r="Q7" s="21" t="s">
        <v>35</v>
      </c>
      <c r="R7" s="22" t="s">
        <v>36</v>
      </c>
      <c r="S7" s="26" t="s">
        <v>40</v>
      </c>
      <c r="T7" s="22" t="s">
        <v>41</v>
      </c>
      <c r="U7" s="17" t="s">
        <v>23</v>
      </c>
      <c r="V7" s="22" t="s">
        <v>36</v>
      </c>
    </row>
    <row r="8" spans="2:22" ht="14.4" thickBot="1" x14ac:dyDescent="0.3">
      <c r="B8" s="23" t="s">
        <v>20</v>
      </c>
      <c r="C8" s="24">
        <v>1174</v>
      </c>
      <c r="D8" s="25">
        <f>C8/($C8+$F8+$J8)</f>
        <v>0.40636898580823816</v>
      </c>
      <c r="E8" s="23" t="s">
        <v>17</v>
      </c>
      <c r="F8" s="24">
        <v>1165</v>
      </c>
      <c r="G8" s="25">
        <f>F8/($C8+$F8+$J8)</f>
        <v>0.40325372101073037</v>
      </c>
      <c r="H8" s="28">
        <f>C8-F8</f>
        <v>9</v>
      </c>
      <c r="I8" s="19">
        <f>D8-G8</f>
        <v>3.1152647975077885E-3</v>
      </c>
      <c r="J8" s="18">
        <v>550</v>
      </c>
      <c r="K8" s="19">
        <f>J8/($C8+$F8+$J8)</f>
        <v>0.1903772931810315</v>
      </c>
      <c r="M8" s="70" t="s">
        <v>17</v>
      </c>
      <c r="N8" s="71">
        <v>1100</v>
      </c>
      <c r="O8" s="72">
        <f>N8/($C8+$F8+$J8)</f>
        <v>0.380754586362063</v>
      </c>
      <c r="P8" s="83" t="s">
        <v>21</v>
      </c>
      <c r="Q8" s="84">
        <v>1066</v>
      </c>
      <c r="R8" s="85">
        <f>Q8/($C8+$F8+$J8)</f>
        <v>0.3689858082381447</v>
      </c>
      <c r="S8" s="28">
        <f>N8-Q8</f>
        <v>34</v>
      </c>
      <c r="T8" s="19">
        <f>O8-R8</f>
        <v>1.17687781239183E-2</v>
      </c>
      <c r="U8" s="18">
        <v>723</v>
      </c>
      <c r="V8" s="19">
        <f>U8/($C8+$F8+$J8)</f>
        <v>0.25025960539979231</v>
      </c>
    </row>
    <row r="9" spans="2:22" ht="14.4" thickBot="1" x14ac:dyDescent="0.3"/>
    <row r="10" spans="2:22" ht="14.4" thickBot="1" x14ac:dyDescent="0.3">
      <c r="B10" s="97" t="s">
        <v>88</v>
      </c>
      <c r="C10" s="98"/>
      <c r="D10" s="98"/>
      <c r="E10" s="98"/>
      <c r="F10" s="98"/>
      <c r="G10" s="98"/>
      <c r="H10" s="98"/>
      <c r="I10" s="98"/>
      <c r="J10" s="98"/>
      <c r="K10" s="99"/>
      <c r="M10" s="97" t="s">
        <v>88</v>
      </c>
      <c r="N10" s="98"/>
      <c r="O10" s="98"/>
      <c r="P10" s="98"/>
      <c r="Q10" s="98"/>
      <c r="R10" s="98"/>
      <c r="S10" s="98"/>
      <c r="T10" s="98"/>
      <c r="U10" s="98"/>
      <c r="V10" s="99"/>
    </row>
    <row r="11" spans="2:22" x14ac:dyDescent="0.25">
      <c r="B11" s="20" t="s">
        <v>37</v>
      </c>
      <c r="C11" s="21" t="s">
        <v>35</v>
      </c>
      <c r="D11" s="22" t="s">
        <v>36</v>
      </c>
      <c r="E11" s="20" t="s">
        <v>38</v>
      </c>
      <c r="F11" s="21" t="s">
        <v>35</v>
      </c>
      <c r="G11" s="22" t="s">
        <v>36</v>
      </c>
      <c r="H11" s="26" t="s">
        <v>40</v>
      </c>
      <c r="I11" s="22" t="s">
        <v>41</v>
      </c>
      <c r="J11" s="17" t="s">
        <v>23</v>
      </c>
      <c r="K11" s="22" t="s">
        <v>36</v>
      </c>
      <c r="M11" s="20" t="s">
        <v>37</v>
      </c>
      <c r="N11" s="21" t="s">
        <v>35</v>
      </c>
      <c r="O11" s="22" t="s">
        <v>36</v>
      </c>
      <c r="P11" s="20" t="s">
        <v>38</v>
      </c>
      <c r="Q11" s="21" t="s">
        <v>35</v>
      </c>
      <c r="R11" s="22" t="s">
        <v>36</v>
      </c>
      <c r="S11" s="26" t="s">
        <v>40</v>
      </c>
      <c r="T11" s="22" t="s">
        <v>41</v>
      </c>
      <c r="U11" s="17" t="s">
        <v>23</v>
      </c>
      <c r="V11" s="22" t="s">
        <v>36</v>
      </c>
    </row>
    <row r="12" spans="2:22" ht="14.4" thickBot="1" x14ac:dyDescent="0.3">
      <c r="B12" s="23" t="s">
        <v>20</v>
      </c>
      <c r="C12" s="24">
        <v>1648</v>
      </c>
      <c r="D12" s="25">
        <f>C12/($C12+$F12+$J12)</f>
        <v>0.51548326556146384</v>
      </c>
      <c r="E12" s="23" t="s">
        <v>17</v>
      </c>
      <c r="F12" s="24">
        <v>1164</v>
      </c>
      <c r="G12" s="25">
        <f>F12/($C12+$F12+$J12)</f>
        <v>0.36409133562715046</v>
      </c>
      <c r="H12" s="28">
        <f>C12-F12</f>
        <v>484</v>
      </c>
      <c r="I12" s="19">
        <f>D12-G12</f>
        <v>0.15139192993431339</v>
      </c>
      <c r="J12" s="18">
        <v>385</v>
      </c>
      <c r="K12" s="19">
        <f>J12/($C12+$F12+$J12)</f>
        <v>0.12042539881138567</v>
      </c>
      <c r="M12" s="70" t="s">
        <v>17</v>
      </c>
      <c r="N12" s="71">
        <v>1551</v>
      </c>
      <c r="O12" s="72">
        <f>N12/($C12+$F12+$J12)</f>
        <v>0.48514232092586801</v>
      </c>
      <c r="P12" s="73" t="s">
        <v>19</v>
      </c>
      <c r="Q12" s="74">
        <v>705</v>
      </c>
      <c r="R12" s="75">
        <f>Q12/($C12+$F12+$J12)</f>
        <v>0.22051923678448546</v>
      </c>
      <c r="S12" s="28">
        <f>N12-Q12</f>
        <v>846</v>
      </c>
      <c r="T12" s="19">
        <f>O12-R12</f>
        <v>0.26462308414138258</v>
      </c>
      <c r="U12" s="18">
        <v>941</v>
      </c>
      <c r="V12" s="19">
        <f>U12/($C12+$F12+$J12)</f>
        <v>0.29433844228964656</v>
      </c>
    </row>
    <row r="13" spans="2:22" ht="14.4" thickBot="1" x14ac:dyDescent="0.3"/>
    <row r="14" spans="2:22" ht="14.4" thickBot="1" x14ac:dyDescent="0.3">
      <c r="B14" s="97" t="s">
        <v>111</v>
      </c>
      <c r="C14" s="98"/>
      <c r="D14" s="98"/>
      <c r="E14" s="98"/>
      <c r="F14" s="98"/>
      <c r="G14" s="98"/>
      <c r="H14" s="98"/>
      <c r="I14" s="98"/>
      <c r="J14" s="98"/>
      <c r="K14" s="99"/>
      <c r="M14" s="97" t="s">
        <v>111</v>
      </c>
      <c r="N14" s="98"/>
      <c r="O14" s="98"/>
      <c r="P14" s="98"/>
      <c r="Q14" s="98"/>
      <c r="R14" s="98"/>
      <c r="S14" s="98"/>
      <c r="T14" s="98"/>
      <c r="U14" s="98"/>
      <c r="V14" s="99"/>
    </row>
    <row r="15" spans="2:22" x14ac:dyDescent="0.25">
      <c r="B15" s="20" t="s">
        <v>37</v>
      </c>
      <c r="C15" s="21" t="s">
        <v>35</v>
      </c>
      <c r="D15" s="22" t="s">
        <v>36</v>
      </c>
      <c r="E15" s="20" t="s">
        <v>38</v>
      </c>
      <c r="F15" s="21" t="s">
        <v>35</v>
      </c>
      <c r="G15" s="22" t="s">
        <v>36</v>
      </c>
      <c r="H15" s="26" t="s">
        <v>40</v>
      </c>
      <c r="I15" s="22" t="s">
        <v>41</v>
      </c>
      <c r="J15" s="17" t="s">
        <v>23</v>
      </c>
      <c r="K15" s="22" t="s">
        <v>36</v>
      </c>
      <c r="M15" s="20" t="s">
        <v>37</v>
      </c>
      <c r="N15" s="21" t="s">
        <v>35</v>
      </c>
      <c r="O15" s="22" t="s">
        <v>36</v>
      </c>
      <c r="P15" s="20" t="s">
        <v>38</v>
      </c>
      <c r="Q15" s="21" t="s">
        <v>35</v>
      </c>
      <c r="R15" s="22" t="s">
        <v>36</v>
      </c>
      <c r="S15" s="26" t="s">
        <v>40</v>
      </c>
      <c r="T15" s="22" t="s">
        <v>41</v>
      </c>
      <c r="U15" s="17" t="s">
        <v>23</v>
      </c>
      <c r="V15" s="22" t="s">
        <v>36</v>
      </c>
    </row>
    <row r="16" spans="2:22" ht="14.4" thickBot="1" x14ac:dyDescent="0.3">
      <c r="B16" s="23" t="s">
        <v>17</v>
      </c>
      <c r="C16" s="24">
        <v>1589</v>
      </c>
      <c r="D16" s="25">
        <f>C16/($C16+$F16+$J16)</f>
        <v>0.43737957610789979</v>
      </c>
      <c r="E16" s="23" t="s">
        <v>20</v>
      </c>
      <c r="F16" s="24">
        <v>916</v>
      </c>
      <c r="G16" s="25">
        <f>F16/($C16+$F16+$J16)</f>
        <v>0.25213322323148912</v>
      </c>
      <c r="H16" s="28">
        <f>C16-F16</f>
        <v>673</v>
      </c>
      <c r="I16" s="19">
        <f>D16-G16</f>
        <v>0.18524635287641067</v>
      </c>
      <c r="J16" s="18">
        <v>1128</v>
      </c>
      <c r="K16" s="19">
        <f>J16/($C16+$F16+$J16)</f>
        <v>0.31048720066061108</v>
      </c>
      <c r="M16" s="70" t="s">
        <v>17</v>
      </c>
      <c r="N16" s="71">
        <v>1713</v>
      </c>
      <c r="O16" s="72">
        <f>N16/($C16+$F16+$J16)</f>
        <v>0.47151114781172587</v>
      </c>
      <c r="P16" s="73" t="s">
        <v>19</v>
      </c>
      <c r="Q16" s="74">
        <v>745</v>
      </c>
      <c r="R16" s="75">
        <f>Q16/($C16+$F16+$J16)</f>
        <v>0.20506468483347096</v>
      </c>
      <c r="S16" s="28">
        <f>N16-Q16</f>
        <v>968</v>
      </c>
      <c r="T16" s="19">
        <f>O16-R16</f>
        <v>0.26644646297825492</v>
      </c>
      <c r="U16" s="18">
        <v>1175</v>
      </c>
      <c r="V16" s="19">
        <f>U16/($C16+$F16+$J16)</f>
        <v>0.32342416735480317</v>
      </c>
    </row>
    <row r="17" spans="2:22" ht="14.4" thickBot="1" x14ac:dyDescent="0.3"/>
    <row r="18" spans="2:22" ht="14.4" thickBot="1" x14ac:dyDescent="0.3">
      <c r="B18" s="97" t="s">
        <v>131</v>
      </c>
      <c r="C18" s="98"/>
      <c r="D18" s="98"/>
      <c r="E18" s="98"/>
      <c r="F18" s="98"/>
      <c r="G18" s="98"/>
      <c r="H18" s="98"/>
      <c r="I18" s="98"/>
      <c r="J18" s="98"/>
      <c r="K18" s="99"/>
      <c r="M18" s="97" t="s">
        <v>131</v>
      </c>
      <c r="N18" s="98"/>
      <c r="O18" s="98"/>
      <c r="P18" s="98"/>
      <c r="Q18" s="98"/>
      <c r="R18" s="98"/>
      <c r="S18" s="98"/>
      <c r="T18" s="98"/>
      <c r="U18" s="98"/>
      <c r="V18" s="99"/>
    </row>
    <row r="19" spans="2:22" x14ac:dyDescent="0.25">
      <c r="B19" s="20" t="s">
        <v>37</v>
      </c>
      <c r="C19" s="21" t="s">
        <v>35</v>
      </c>
      <c r="D19" s="22" t="s">
        <v>36</v>
      </c>
      <c r="E19" s="20" t="s">
        <v>38</v>
      </c>
      <c r="F19" s="21" t="s">
        <v>35</v>
      </c>
      <c r="G19" s="22" t="s">
        <v>36</v>
      </c>
      <c r="H19" s="26" t="s">
        <v>40</v>
      </c>
      <c r="I19" s="22" t="s">
        <v>41</v>
      </c>
      <c r="J19" s="17" t="s">
        <v>23</v>
      </c>
      <c r="K19" s="22" t="s">
        <v>36</v>
      </c>
      <c r="M19" s="20" t="s">
        <v>37</v>
      </c>
      <c r="N19" s="21" t="s">
        <v>35</v>
      </c>
      <c r="O19" s="22" t="s">
        <v>36</v>
      </c>
      <c r="P19" s="20" t="s">
        <v>38</v>
      </c>
      <c r="Q19" s="21" t="s">
        <v>35</v>
      </c>
      <c r="R19" s="22" t="s">
        <v>36</v>
      </c>
      <c r="S19" s="26" t="s">
        <v>40</v>
      </c>
      <c r="T19" s="22" t="s">
        <v>41</v>
      </c>
      <c r="U19" s="17" t="s">
        <v>23</v>
      </c>
      <c r="V19" s="22" t="s">
        <v>36</v>
      </c>
    </row>
    <row r="20" spans="2:22" ht="14.4" thickBot="1" x14ac:dyDescent="0.3">
      <c r="B20" s="23" t="s">
        <v>17</v>
      </c>
      <c r="C20" s="24">
        <v>1660</v>
      </c>
      <c r="D20" s="25">
        <f>C20/($C20+$F20+$J20)</f>
        <v>0.40517451793995607</v>
      </c>
      <c r="E20" s="23" t="s">
        <v>20</v>
      </c>
      <c r="F20" s="24">
        <v>1523</v>
      </c>
      <c r="G20" s="25">
        <f>F20/($C20+$F20+$J20)</f>
        <v>0.37173541615816452</v>
      </c>
      <c r="H20" s="28">
        <f>C20-F20</f>
        <v>137</v>
      </c>
      <c r="I20" s="19">
        <f>D20-G20</f>
        <v>3.3439101781791547E-2</v>
      </c>
      <c r="J20" s="18">
        <v>914</v>
      </c>
      <c r="K20" s="19">
        <f>J20/($C20+$F20+$J20)</f>
        <v>0.22309006590187944</v>
      </c>
      <c r="M20" s="70" t="s">
        <v>17</v>
      </c>
      <c r="N20" s="71">
        <v>1850</v>
      </c>
      <c r="O20" s="72">
        <f>N20/($C20+$F20+$J20)</f>
        <v>0.45154991457163779</v>
      </c>
      <c r="P20" s="73" t="s">
        <v>19</v>
      </c>
      <c r="Q20" s="74">
        <v>1255</v>
      </c>
      <c r="R20" s="75">
        <f>Q20/($C20+$F20+$J20)</f>
        <v>0.30632169880400295</v>
      </c>
      <c r="S20" s="28">
        <f>N20-Q20</f>
        <v>595</v>
      </c>
      <c r="T20" s="19">
        <f>O20-R20</f>
        <v>0.14522821576763484</v>
      </c>
      <c r="U20" s="18">
        <v>992</v>
      </c>
      <c r="V20" s="19">
        <f>U20/($C20+$F20+$J20)</f>
        <v>0.24212838662435929</v>
      </c>
    </row>
    <row r="21" spans="2:22" ht="14.4" thickBot="1" x14ac:dyDescent="0.3"/>
    <row r="22" spans="2:22" ht="14.4" thickBot="1" x14ac:dyDescent="0.3">
      <c r="B22" s="97" t="s">
        <v>150</v>
      </c>
      <c r="C22" s="98"/>
      <c r="D22" s="98"/>
      <c r="E22" s="98"/>
      <c r="F22" s="98"/>
      <c r="G22" s="98"/>
      <c r="H22" s="98"/>
      <c r="I22" s="98"/>
      <c r="J22" s="98"/>
      <c r="K22" s="99"/>
    </row>
    <row r="23" spans="2:22" x14ac:dyDescent="0.25">
      <c r="B23" s="20" t="s">
        <v>37</v>
      </c>
      <c r="C23" s="21" t="s">
        <v>35</v>
      </c>
      <c r="D23" s="22" t="s">
        <v>36</v>
      </c>
      <c r="E23" s="20" t="s">
        <v>38</v>
      </c>
      <c r="F23" s="21" t="s">
        <v>35</v>
      </c>
      <c r="G23" s="22" t="s">
        <v>36</v>
      </c>
      <c r="H23" s="26" t="s">
        <v>40</v>
      </c>
      <c r="I23" s="22" t="s">
        <v>41</v>
      </c>
      <c r="J23" s="17" t="s">
        <v>23</v>
      </c>
      <c r="K23" s="22" t="s">
        <v>36</v>
      </c>
    </row>
    <row r="24" spans="2:22" ht="14.4" thickBot="1" x14ac:dyDescent="0.3">
      <c r="B24" s="23" t="s">
        <v>17</v>
      </c>
      <c r="C24" s="24">
        <v>1560</v>
      </c>
      <c r="D24" s="25">
        <f>C24/($C24+$F24+$J24)</f>
        <v>0.47604516325907842</v>
      </c>
      <c r="E24" s="23" t="s">
        <v>19</v>
      </c>
      <c r="F24" s="24">
        <v>1196</v>
      </c>
      <c r="G24" s="25">
        <f>F24/($C24+$F24+$J24)</f>
        <v>0.36496795849862679</v>
      </c>
      <c r="H24" s="28">
        <f>C24-F24</f>
        <v>364</v>
      </c>
      <c r="I24" s="19">
        <f>D24-G24</f>
        <v>0.11107720476045163</v>
      </c>
      <c r="J24" s="18">
        <v>521</v>
      </c>
      <c r="K24" s="19">
        <f>J24/($C24+$F24+$J24)</f>
        <v>0.15898687824229479</v>
      </c>
    </row>
    <row r="25" spans="2:22" ht="14.4" thickBot="1" x14ac:dyDescent="0.3"/>
    <row r="26" spans="2:22" ht="14.4" thickBot="1" x14ac:dyDescent="0.3">
      <c r="B26" s="97" t="s">
        <v>167</v>
      </c>
      <c r="C26" s="98"/>
      <c r="D26" s="98"/>
      <c r="E26" s="98"/>
      <c r="F26" s="98"/>
      <c r="G26" s="98"/>
      <c r="H26" s="98"/>
      <c r="I26" s="98"/>
      <c r="J26" s="98"/>
      <c r="K26" s="99"/>
    </row>
    <row r="27" spans="2:22" x14ac:dyDescent="0.25">
      <c r="B27" s="20" t="s">
        <v>37</v>
      </c>
      <c r="C27" s="21" t="s">
        <v>35</v>
      </c>
      <c r="D27" s="22" t="s">
        <v>36</v>
      </c>
      <c r="E27" s="20" t="s">
        <v>38</v>
      </c>
      <c r="F27" s="21" t="s">
        <v>35</v>
      </c>
      <c r="G27" s="22" t="s">
        <v>36</v>
      </c>
      <c r="H27" s="26" t="s">
        <v>40</v>
      </c>
      <c r="I27" s="22" t="s">
        <v>41</v>
      </c>
      <c r="J27" s="17" t="s">
        <v>23</v>
      </c>
      <c r="K27" s="22" t="s">
        <v>36</v>
      </c>
    </row>
    <row r="28" spans="2:22" ht="14.4" thickBot="1" x14ac:dyDescent="0.3">
      <c r="B28" s="23" t="s">
        <v>17</v>
      </c>
      <c r="C28" s="24">
        <v>1291</v>
      </c>
      <c r="D28" s="25">
        <f>C28/($C28+$F28+$J28)</f>
        <v>0.46894297130403195</v>
      </c>
      <c r="E28" s="23" t="s">
        <v>21</v>
      </c>
      <c r="F28" s="24">
        <v>987</v>
      </c>
      <c r="G28" s="25">
        <f>F28/($C28+$F28+$J28)</f>
        <v>0.35851798038503452</v>
      </c>
      <c r="H28" s="28">
        <f>C28-F28</f>
        <v>304</v>
      </c>
      <c r="I28" s="19">
        <f>D28-G28</f>
        <v>0.11042499091899743</v>
      </c>
      <c r="J28" s="18">
        <v>475</v>
      </c>
      <c r="K28" s="19">
        <f>J28/($C28+$F28+$J28)</f>
        <v>0.17253904831093353</v>
      </c>
    </row>
    <row r="29" spans="2:22" ht="14.4" thickBot="1" x14ac:dyDescent="0.3"/>
    <row r="30" spans="2:22" ht="14.4" thickBot="1" x14ac:dyDescent="0.3">
      <c r="B30" s="97" t="s">
        <v>183</v>
      </c>
      <c r="C30" s="98"/>
      <c r="D30" s="98"/>
      <c r="E30" s="98"/>
      <c r="F30" s="98"/>
      <c r="G30" s="98"/>
      <c r="H30" s="98"/>
      <c r="I30" s="98"/>
      <c r="J30" s="98"/>
      <c r="K30" s="99"/>
      <c r="M30" s="97" t="s">
        <v>183</v>
      </c>
      <c r="N30" s="98"/>
      <c r="O30" s="98"/>
      <c r="P30" s="98"/>
      <c r="Q30" s="98"/>
      <c r="R30" s="98"/>
      <c r="S30" s="98"/>
      <c r="T30" s="98"/>
      <c r="U30" s="98"/>
      <c r="V30" s="99"/>
    </row>
    <row r="31" spans="2:22" x14ac:dyDescent="0.25">
      <c r="B31" s="20" t="s">
        <v>37</v>
      </c>
      <c r="C31" s="21" t="s">
        <v>35</v>
      </c>
      <c r="D31" s="22" t="s">
        <v>36</v>
      </c>
      <c r="E31" s="20" t="s">
        <v>38</v>
      </c>
      <c r="F31" s="21" t="s">
        <v>35</v>
      </c>
      <c r="G31" s="22" t="s">
        <v>36</v>
      </c>
      <c r="H31" s="26" t="s">
        <v>40</v>
      </c>
      <c r="I31" s="22" t="s">
        <v>41</v>
      </c>
      <c r="J31" s="17" t="s">
        <v>23</v>
      </c>
      <c r="K31" s="22" t="s">
        <v>36</v>
      </c>
      <c r="M31" s="20" t="s">
        <v>37</v>
      </c>
      <c r="N31" s="21" t="s">
        <v>35</v>
      </c>
      <c r="O31" s="22" t="s">
        <v>36</v>
      </c>
      <c r="P31" s="20" t="s">
        <v>38</v>
      </c>
      <c r="Q31" s="21" t="s">
        <v>35</v>
      </c>
      <c r="R31" s="22" t="s">
        <v>36</v>
      </c>
      <c r="S31" s="26" t="s">
        <v>40</v>
      </c>
      <c r="T31" s="22" t="s">
        <v>41</v>
      </c>
      <c r="U31" s="17" t="s">
        <v>23</v>
      </c>
      <c r="V31" s="22" t="s">
        <v>36</v>
      </c>
    </row>
    <row r="32" spans="2:22" ht="14.4" thickBot="1" x14ac:dyDescent="0.3">
      <c r="B32" s="23" t="s">
        <v>20</v>
      </c>
      <c r="C32" s="24">
        <v>1056</v>
      </c>
      <c r="D32" s="25">
        <f>C32/($C32+$F32+$J32)</f>
        <v>0.45302445302445304</v>
      </c>
      <c r="E32" s="23" t="s">
        <v>17</v>
      </c>
      <c r="F32" s="24">
        <v>771</v>
      </c>
      <c r="G32" s="25">
        <f>F32/($C32+$F32+$J32)</f>
        <v>0.33075933075933078</v>
      </c>
      <c r="H32" s="28">
        <f>C32-F32</f>
        <v>285</v>
      </c>
      <c r="I32" s="19">
        <f>D32-G32</f>
        <v>0.12226512226512226</v>
      </c>
      <c r="J32" s="18">
        <v>504</v>
      </c>
      <c r="K32" s="19">
        <f>J32/($C32+$F32+$J32)</f>
        <v>0.21621621621621623</v>
      </c>
      <c r="M32" s="70" t="s">
        <v>17</v>
      </c>
      <c r="N32" s="71">
        <v>911</v>
      </c>
      <c r="O32" s="72">
        <f>N32/($C32+$F32+$J32)</f>
        <v>0.39081939081939082</v>
      </c>
      <c r="P32" s="73" t="s">
        <v>19</v>
      </c>
      <c r="Q32" s="74">
        <v>749</v>
      </c>
      <c r="R32" s="75">
        <f>Q32/($C32+$F32+$J32)</f>
        <v>0.3213213213213213</v>
      </c>
      <c r="S32" s="28">
        <f>N32-Q32</f>
        <v>162</v>
      </c>
      <c r="T32" s="19">
        <f>O32-R32</f>
        <v>6.9498069498069526E-2</v>
      </c>
      <c r="U32" s="18">
        <v>671</v>
      </c>
      <c r="V32" s="19">
        <f>U32/($C32+$F32+$J32)</f>
        <v>0.28785928785928788</v>
      </c>
    </row>
    <row r="33" spans="2:11" ht="14.4" thickBot="1" x14ac:dyDescent="0.3"/>
    <row r="34" spans="2:11" ht="14.4" thickBot="1" x14ac:dyDescent="0.3">
      <c r="B34" s="97" t="s">
        <v>197</v>
      </c>
      <c r="C34" s="98"/>
      <c r="D34" s="98"/>
      <c r="E34" s="98"/>
      <c r="F34" s="98"/>
      <c r="G34" s="98"/>
      <c r="H34" s="98"/>
      <c r="I34" s="98"/>
      <c r="J34" s="98"/>
      <c r="K34" s="99"/>
    </row>
    <row r="35" spans="2:11" x14ac:dyDescent="0.25">
      <c r="B35" s="20" t="s">
        <v>37</v>
      </c>
      <c r="C35" s="21" t="s">
        <v>35</v>
      </c>
      <c r="D35" s="22" t="s">
        <v>36</v>
      </c>
      <c r="E35" s="20" t="s">
        <v>38</v>
      </c>
      <c r="F35" s="21" t="s">
        <v>35</v>
      </c>
      <c r="G35" s="22" t="s">
        <v>36</v>
      </c>
      <c r="H35" s="26" t="s">
        <v>40</v>
      </c>
      <c r="I35" s="22" t="s">
        <v>41</v>
      </c>
      <c r="J35" s="17" t="s">
        <v>23</v>
      </c>
      <c r="K35" s="22" t="s">
        <v>36</v>
      </c>
    </row>
    <row r="36" spans="2:11" ht="14.4" thickBot="1" x14ac:dyDescent="0.3">
      <c r="B36" s="23" t="s">
        <v>19</v>
      </c>
      <c r="C36" s="24">
        <v>1318</v>
      </c>
      <c r="D36" s="25">
        <f>C36/($C36+$F36+$J36)</f>
        <v>0.41213258286429016</v>
      </c>
      <c r="E36" s="23" t="s">
        <v>17</v>
      </c>
      <c r="F36" s="24">
        <v>1129</v>
      </c>
      <c r="G36" s="25">
        <f>F36/($C36+$F36+$J36)</f>
        <v>0.35303314571607253</v>
      </c>
      <c r="H36" s="28">
        <f>C36-F36</f>
        <v>189</v>
      </c>
      <c r="I36" s="19">
        <f>D36-G36</f>
        <v>5.9099437148217637E-2</v>
      </c>
      <c r="J36" s="18">
        <v>751</v>
      </c>
      <c r="K36" s="19">
        <f>J36/($C36+$F36+$J36)</f>
        <v>0.23483427141963728</v>
      </c>
    </row>
    <row r="37" spans="2:11" ht="14.4" thickBot="1" x14ac:dyDescent="0.3"/>
    <row r="38" spans="2:11" ht="14.4" thickBot="1" x14ac:dyDescent="0.3">
      <c r="B38" s="97" t="s">
        <v>215</v>
      </c>
      <c r="C38" s="98"/>
      <c r="D38" s="98"/>
      <c r="E38" s="98"/>
      <c r="F38" s="98"/>
      <c r="G38" s="98"/>
      <c r="H38" s="98"/>
      <c r="I38" s="98"/>
      <c r="J38" s="98"/>
      <c r="K38" s="99"/>
    </row>
    <row r="39" spans="2:11" x14ac:dyDescent="0.25">
      <c r="B39" s="20" t="s">
        <v>37</v>
      </c>
      <c r="C39" s="21" t="s">
        <v>35</v>
      </c>
      <c r="D39" s="22" t="s">
        <v>36</v>
      </c>
      <c r="E39" s="20" t="s">
        <v>38</v>
      </c>
      <c r="F39" s="21" t="s">
        <v>35</v>
      </c>
      <c r="G39" s="22" t="s">
        <v>36</v>
      </c>
      <c r="H39" s="26" t="s">
        <v>40</v>
      </c>
      <c r="I39" s="22" t="s">
        <v>41</v>
      </c>
      <c r="J39" s="17" t="s">
        <v>23</v>
      </c>
      <c r="K39" s="22" t="s">
        <v>36</v>
      </c>
    </row>
    <row r="40" spans="2:11" ht="14.4" thickBot="1" x14ac:dyDescent="0.3">
      <c r="B40" s="23" t="s">
        <v>18</v>
      </c>
      <c r="C40" s="24">
        <v>1655</v>
      </c>
      <c r="D40" s="25">
        <f>C40/($C40+$F40+$J40)</f>
        <v>0.41930580187484168</v>
      </c>
      <c r="E40" s="23" t="s">
        <v>19</v>
      </c>
      <c r="F40" s="24">
        <v>1610</v>
      </c>
      <c r="G40" s="25">
        <f>F40/($C40+$F40+$J40)</f>
        <v>0.40790473777552572</v>
      </c>
      <c r="H40" s="28">
        <f>C40-F40</f>
        <v>45</v>
      </c>
      <c r="I40" s="19">
        <f>D40-G40</f>
        <v>1.1401064099315961E-2</v>
      </c>
      <c r="J40" s="18">
        <v>682</v>
      </c>
      <c r="K40" s="19">
        <f>J40/($C40+$F40+$J40)</f>
        <v>0.17278946034963263</v>
      </c>
    </row>
    <row r="41" spans="2:11" ht="14.4" thickBot="1" x14ac:dyDescent="0.3"/>
    <row r="42" spans="2:11" ht="14.4" thickBot="1" x14ac:dyDescent="0.3">
      <c r="B42" s="97" t="s">
        <v>228</v>
      </c>
      <c r="C42" s="98"/>
      <c r="D42" s="98"/>
      <c r="E42" s="98"/>
      <c r="F42" s="98"/>
      <c r="G42" s="98"/>
      <c r="H42" s="98"/>
      <c r="I42" s="98"/>
      <c r="J42" s="98"/>
      <c r="K42" s="99"/>
    </row>
    <row r="43" spans="2:11" x14ac:dyDescent="0.25">
      <c r="B43" s="20" t="s">
        <v>37</v>
      </c>
      <c r="C43" s="21" t="s">
        <v>35</v>
      </c>
      <c r="D43" s="22" t="s">
        <v>36</v>
      </c>
      <c r="E43" s="20" t="s">
        <v>38</v>
      </c>
      <c r="F43" s="21" t="s">
        <v>35</v>
      </c>
      <c r="G43" s="22" t="s">
        <v>36</v>
      </c>
      <c r="H43" s="26" t="s">
        <v>40</v>
      </c>
      <c r="I43" s="22" t="s">
        <v>41</v>
      </c>
      <c r="J43" s="17" t="s">
        <v>23</v>
      </c>
      <c r="K43" s="22" t="s">
        <v>36</v>
      </c>
    </row>
    <row r="44" spans="2:11" ht="14.4" thickBot="1" x14ac:dyDescent="0.3">
      <c r="B44" s="23" t="s">
        <v>19</v>
      </c>
      <c r="C44" s="24">
        <v>1519</v>
      </c>
      <c r="D44" s="25">
        <f>C44/($C44+$F44+$J44)</f>
        <v>0.52669902912621358</v>
      </c>
      <c r="E44" s="23" t="s">
        <v>17</v>
      </c>
      <c r="F44" s="24">
        <v>1029</v>
      </c>
      <c r="G44" s="25">
        <f>F44/($C44+$F44+$J44)</f>
        <v>0.35679611650485438</v>
      </c>
      <c r="H44" s="28">
        <f>C44-F44</f>
        <v>490</v>
      </c>
      <c r="I44" s="19">
        <f>D44-G44</f>
        <v>0.1699029126213592</v>
      </c>
      <c r="J44" s="18">
        <v>336</v>
      </c>
      <c r="K44" s="19">
        <f>J44/($C44+$F44+$J44)</f>
        <v>0.11650485436893204</v>
      </c>
    </row>
  </sheetData>
  <mergeCells count="17">
    <mergeCell ref="M30:V30"/>
    <mergeCell ref="B38:K38"/>
    <mergeCell ref="B42:K42"/>
    <mergeCell ref="B34:K34"/>
    <mergeCell ref="M10:V10"/>
    <mergeCell ref="B2:K2"/>
    <mergeCell ref="B22:K22"/>
    <mergeCell ref="B26:K26"/>
    <mergeCell ref="B30:K30"/>
    <mergeCell ref="B6:K6"/>
    <mergeCell ref="B10:K10"/>
    <mergeCell ref="B14:K14"/>
    <mergeCell ref="B18:K18"/>
    <mergeCell ref="M18:V18"/>
    <mergeCell ref="M2:V2"/>
    <mergeCell ref="M6:V6"/>
    <mergeCell ref="M14:V14"/>
  </mergeCells>
  <conditionalFormatting sqref="B4:D4">
    <cfRule type="expression" dxfId="583" priority="481">
      <formula>IF($B4="SNP",1,0)</formula>
    </cfRule>
    <cfRule type="expression" dxfId="582" priority="482">
      <formula>IF($B4="Lib Dem",1,0)</formula>
    </cfRule>
    <cfRule type="expression" dxfId="581" priority="483">
      <formula>IF($B4="Independent",1,0)</formula>
    </cfRule>
    <cfRule type="expression" dxfId="580" priority="484">
      <formula>IF($B4="Green",1,0)</formula>
    </cfRule>
    <cfRule type="expression" dxfId="579" priority="485">
      <formula>IF($B4="Conservative",1,0)</formula>
    </cfRule>
    <cfRule type="expression" dxfId="578" priority="486">
      <formula>IF($B4="Labour",1,0)</formula>
    </cfRule>
  </conditionalFormatting>
  <conditionalFormatting sqref="E4:G4">
    <cfRule type="expression" dxfId="577" priority="475">
      <formula>IF($E4="Conservative",1,0)</formula>
    </cfRule>
    <cfRule type="expression" dxfId="576" priority="476">
      <formula>IF($E4="Labour",1,0)</formula>
    </cfRule>
    <cfRule type="expression" dxfId="575" priority="477">
      <formula>IF($E4="Green",1,0)</formula>
    </cfRule>
    <cfRule type="expression" dxfId="574" priority="478">
      <formula>IF($E4="Independent",1,0)</formula>
    </cfRule>
    <cfRule type="expression" dxfId="573" priority="479">
      <formula>IF($E4="Lib Dem",1,0)</formula>
    </cfRule>
    <cfRule type="expression" dxfId="572" priority="480">
      <formula>IF($E4="SNP",1,0)</formula>
    </cfRule>
  </conditionalFormatting>
  <conditionalFormatting sqref="B8:D8">
    <cfRule type="expression" dxfId="571" priority="205">
      <formula>IF($B8="SNP",1,0)</formula>
    </cfRule>
    <cfRule type="expression" dxfId="570" priority="206">
      <formula>IF($B8="Lib Dem",1,0)</formula>
    </cfRule>
    <cfRule type="expression" dxfId="569" priority="207">
      <formula>IF($B8="Independent",1,0)</formula>
    </cfRule>
    <cfRule type="expression" dxfId="568" priority="208">
      <formula>IF($B8="Green",1,0)</formula>
    </cfRule>
    <cfRule type="expression" dxfId="567" priority="209">
      <formula>IF($B8="Conservative",1,0)</formula>
    </cfRule>
    <cfRule type="expression" dxfId="566" priority="210">
      <formula>IF($B8="Labour",1,0)</formula>
    </cfRule>
  </conditionalFormatting>
  <conditionalFormatting sqref="E8:G8">
    <cfRule type="expression" dxfId="565" priority="199">
      <formula>IF($E8="Conservative",1,0)</formula>
    </cfRule>
    <cfRule type="expression" dxfId="564" priority="200">
      <formula>IF($E8="Labour",1,0)</formula>
    </cfRule>
    <cfRule type="expression" dxfId="563" priority="201">
      <formula>IF($E8="Green",1,0)</formula>
    </cfRule>
    <cfRule type="expression" dxfId="562" priority="202">
      <formula>IF($E8="Independent",1,0)</formula>
    </cfRule>
    <cfRule type="expression" dxfId="561" priority="203">
      <formula>IF($E8="Lib Dem",1,0)</formula>
    </cfRule>
    <cfRule type="expression" dxfId="560" priority="204">
      <formula>IF($E8="SNP",1,0)</formula>
    </cfRule>
  </conditionalFormatting>
  <conditionalFormatting sqref="B12:D12">
    <cfRule type="expression" dxfId="559" priority="193">
      <formula>IF($B12="SNP",1,0)</formula>
    </cfRule>
    <cfRule type="expression" dxfId="558" priority="194">
      <formula>IF($B12="Lib Dem",1,0)</formula>
    </cfRule>
    <cfRule type="expression" dxfId="557" priority="195">
      <formula>IF($B12="Independent",1,0)</formula>
    </cfRule>
    <cfRule type="expression" dxfId="556" priority="196">
      <formula>IF($B12="Green",1,0)</formula>
    </cfRule>
    <cfRule type="expression" dxfId="555" priority="197">
      <formula>IF($B12="Conservative",1,0)</formula>
    </cfRule>
    <cfRule type="expression" dxfId="554" priority="198">
      <formula>IF($B12="Labour",1,0)</formula>
    </cfRule>
  </conditionalFormatting>
  <conditionalFormatting sqref="E12:G12">
    <cfRule type="expression" dxfId="553" priority="187">
      <formula>IF($E12="Conservative",1,0)</formula>
    </cfRule>
    <cfRule type="expression" dxfId="552" priority="188">
      <formula>IF($E12="Labour",1,0)</formula>
    </cfRule>
    <cfRule type="expression" dxfId="551" priority="189">
      <formula>IF($E12="Green",1,0)</formula>
    </cfRule>
    <cfRule type="expression" dxfId="550" priority="190">
      <formula>IF($E12="Independent",1,0)</formula>
    </cfRule>
    <cfRule type="expression" dxfId="549" priority="191">
      <formula>IF($E12="Lib Dem",1,0)</formula>
    </cfRule>
    <cfRule type="expression" dxfId="548" priority="192">
      <formula>IF($E12="SNP",1,0)</formula>
    </cfRule>
  </conditionalFormatting>
  <conditionalFormatting sqref="B16:D16">
    <cfRule type="expression" dxfId="547" priority="181">
      <formula>IF($B16="SNP",1,0)</formula>
    </cfRule>
    <cfRule type="expression" dxfId="546" priority="182">
      <formula>IF($B16="Lib Dem",1,0)</formula>
    </cfRule>
    <cfRule type="expression" dxfId="545" priority="183">
      <formula>IF($B16="Independent",1,0)</formula>
    </cfRule>
    <cfRule type="expression" dxfId="544" priority="184">
      <formula>IF($B16="Green",1,0)</formula>
    </cfRule>
    <cfRule type="expression" dxfId="543" priority="185">
      <formula>IF($B16="Conservative",1,0)</formula>
    </cfRule>
    <cfRule type="expression" dxfId="542" priority="186">
      <formula>IF($B16="Labour",1,0)</formula>
    </cfRule>
  </conditionalFormatting>
  <conditionalFormatting sqref="E16:G16">
    <cfRule type="expression" dxfId="541" priority="175">
      <formula>IF($E16="Conservative",1,0)</formula>
    </cfRule>
    <cfRule type="expression" dxfId="540" priority="176">
      <formula>IF($E16="Labour",1,0)</formula>
    </cfRule>
    <cfRule type="expression" dxfId="539" priority="177">
      <formula>IF($E16="Green",1,0)</formula>
    </cfRule>
    <cfRule type="expression" dxfId="538" priority="178">
      <formula>IF($E16="Independent",1,0)</formula>
    </cfRule>
    <cfRule type="expression" dxfId="537" priority="179">
      <formula>IF($E16="Lib Dem",1,0)</formula>
    </cfRule>
    <cfRule type="expression" dxfId="536" priority="180">
      <formula>IF($E16="SNP",1,0)</formula>
    </cfRule>
  </conditionalFormatting>
  <conditionalFormatting sqref="B20:D20">
    <cfRule type="expression" dxfId="535" priority="169">
      <formula>IF($B20="SNP",1,0)</formula>
    </cfRule>
    <cfRule type="expression" dxfId="534" priority="170">
      <formula>IF($B20="Lib Dem",1,0)</formula>
    </cfRule>
    <cfRule type="expression" dxfId="533" priority="171">
      <formula>IF($B20="Independent",1,0)</formula>
    </cfRule>
    <cfRule type="expression" dxfId="532" priority="172">
      <formula>IF($B20="Green",1,0)</formula>
    </cfRule>
    <cfRule type="expression" dxfId="531" priority="173">
      <formula>IF($B20="Conservative",1,0)</formula>
    </cfRule>
    <cfRule type="expression" dxfId="530" priority="174">
      <formula>IF($B20="Labour",1,0)</formula>
    </cfRule>
  </conditionalFormatting>
  <conditionalFormatting sqref="E20:G20">
    <cfRule type="expression" dxfId="529" priority="163">
      <formula>IF($E20="Conservative",1,0)</formula>
    </cfRule>
    <cfRule type="expression" dxfId="528" priority="164">
      <formula>IF($E20="Labour",1,0)</formula>
    </cfRule>
    <cfRule type="expression" dxfId="527" priority="165">
      <formula>IF($E20="Green",1,0)</formula>
    </cfRule>
    <cfRule type="expression" dxfId="526" priority="166">
      <formula>IF($E20="Independent",1,0)</formula>
    </cfRule>
    <cfRule type="expression" dxfId="525" priority="167">
      <formula>IF($E20="Lib Dem",1,0)</formula>
    </cfRule>
    <cfRule type="expression" dxfId="524" priority="168">
      <formula>IF($E20="SNP",1,0)</formula>
    </cfRule>
  </conditionalFormatting>
  <conditionalFormatting sqref="B24:D24">
    <cfRule type="expression" dxfId="523" priority="157">
      <formula>IF($B24="SNP",1,0)</formula>
    </cfRule>
    <cfRule type="expression" dxfId="522" priority="158">
      <formula>IF($B24="Lib Dem",1,0)</formula>
    </cfRule>
    <cfRule type="expression" dxfId="521" priority="159">
      <formula>IF($B24="Independent",1,0)</formula>
    </cfRule>
    <cfRule type="expression" dxfId="520" priority="160">
      <formula>IF($B24="Green",1,0)</formula>
    </cfRule>
    <cfRule type="expression" dxfId="519" priority="161">
      <formula>IF($B24="Conservative",1,0)</formula>
    </cfRule>
    <cfRule type="expression" dxfId="518" priority="162">
      <formula>IF($B24="Labour",1,0)</formula>
    </cfRule>
  </conditionalFormatting>
  <conditionalFormatting sqref="E24:G24">
    <cfRule type="expression" dxfId="517" priority="151">
      <formula>IF($E24="Conservative",1,0)</formula>
    </cfRule>
    <cfRule type="expression" dxfId="516" priority="152">
      <formula>IF($E24="Labour",1,0)</formula>
    </cfRule>
    <cfRule type="expression" dxfId="515" priority="153">
      <formula>IF($E24="Green",1,0)</formula>
    </cfRule>
    <cfRule type="expression" dxfId="514" priority="154">
      <formula>IF($E24="Independent",1,0)</formula>
    </cfRule>
    <cfRule type="expression" dxfId="513" priority="155">
      <formula>IF($E24="Lib Dem",1,0)</formula>
    </cfRule>
    <cfRule type="expression" dxfId="512" priority="156">
      <formula>IF($E24="SNP",1,0)</formula>
    </cfRule>
  </conditionalFormatting>
  <conditionalFormatting sqref="B28:D28">
    <cfRule type="expression" dxfId="511" priority="145">
      <formula>IF($B28="SNP",1,0)</formula>
    </cfRule>
    <cfRule type="expression" dxfId="510" priority="146">
      <formula>IF($B28="Lib Dem",1,0)</formula>
    </cfRule>
    <cfRule type="expression" dxfId="509" priority="147">
      <formula>IF($B28="Independent",1,0)</formula>
    </cfRule>
    <cfRule type="expression" dxfId="508" priority="148">
      <formula>IF($B28="Green",1,0)</formula>
    </cfRule>
    <cfRule type="expression" dxfId="507" priority="149">
      <formula>IF($B28="Conservative",1,0)</formula>
    </cfRule>
    <cfRule type="expression" dxfId="506" priority="150">
      <formula>IF($B28="Labour",1,0)</formula>
    </cfRule>
  </conditionalFormatting>
  <conditionalFormatting sqref="E28:G28">
    <cfRule type="expression" dxfId="505" priority="139">
      <formula>IF($E28="Conservative",1,0)</formula>
    </cfRule>
    <cfRule type="expression" dxfId="504" priority="140">
      <formula>IF($E28="Labour",1,0)</formula>
    </cfRule>
    <cfRule type="expression" dxfId="503" priority="141">
      <formula>IF($E28="Green",1,0)</formula>
    </cfRule>
    <cfRule type="expression" dxfId="502" priority="142">
      <formula>IF($E28="Independent",1,0)</formula>
    </cfRule>
    <cfRule type="expression" dxfId="501" priority="143">
      <formula>IF($E28="Lib Dem",1,0)</formula>
    </cfRule>
    <cfRule type="expression" dxfId="500" priority="144">
      <formula>IF($E28="SNP",1,0)</formula>
    </cfRule>
  </conditionalFormatting>
  <conditionalFormatting sqref="B32:D32">
    <cfRule type="expression" dxfId="499" priority="133">
      <formula>IF($B32="SNP",1,0)</formula>
    </cfRule>
    <cfRule type="expression" dxfId="498" priority="134">
      <formula>IF($B32="Lib Dem",1,0)</formula>
    </cfRule>
    <cfRule type="expression" dxfId="497" priority="135">
      <formula>IF($B32="Independent",1,0)</formula>
    </cfRule>
    <cfRule type="expression" dxfId="496" priority="136">
      <formula>IF($B32="Green",1,0)</formula>
    </cfRule>
    <cfRule type="expression" dxfId="495" priority="137">
      <formula>IF($B32="Conservative",1,0)</formula>
    </cfRule>
    <cfRule type="expression" dxfId="494" priority="138">
      <formula>IF($B32="Labour",1,0)</formula>
    </cfRule>
  </conditionalFormatting>
  <conditionalFormatting sqref="E32:G32">
    <cfRule type="expression" dxfId="493" priority="127">
      <formula>IF($E32="Conservative",1,0)</formula>
    </cfRule>
    <cfRule type="expression" dxfId="492" priority="128">
      <formula>IF($E32="Labour",1,0)</formula>
    </cfRule>
    <cfRule type="expression" dxfId="491" priority="129">
      <formula>IF($E32="Green",1,0)</formula>
    </cfRule>
    <cfRule type="expression" dxfId="490" priority="130">
      <formula>IF($E32="Independent",1,0)</formula>
    </cfRule>
    <cfRule type="expression" dxfId="489" priority="131">
      <formula>IF($E32="Lib Dem",1,0)</formula>
    </cfRule>
    <cfRule type="expression" dxfId="488" priority="132">
      <formula>IF($E32="SNP",1,0)</formula>
    </cfRule>
  </conditionalFormatting>
  <conditionalFormatting sqref="B36:D36">
    <cfRule type="expression" dxfId="487" priority="31">
      <formula>IF($B36="SNP",1,0)</formula>
    </cfRule>
    <cfRule type="expression" dxfId="486" priority="32">
      <formula>IF($B36="Lib Dem",1,0)</formula>
    </cfRule>
    <cfRule type="expression" dxfId="485" priority="33">
      <formula>IF($B36="Independent",1,0)</formula>
    </cfRule>
    <cfRule type="expression" dxfId="484" priority="34">
      <formula>IF($B36="Green",1,0)</formula>
    </cfRule>
    <cfRule type="expression" dxfId="483" priority="35">
      <formula>IF($B36="Conservative",1,0)</formula>
    </cfRule>
    <cfRule type="expression" dxfId="482" priority="36">
      <formula>IF($B36="Labour",1,0)</formula>
    </cfRule>
  </conditionalFormatting>
  <conditionalFormatting sqref="E36:G36">
    <cfRule type="expression" dxfId="481" priority="25">
      <formula>IF($E36="Conservative",1,0)</formula>
    </cfRule>
    <cfRule type="expression" dxfId="480" priority="26">
      <formula>IF($E36="Labour",1,0)</formula>
    </cfRule>
    <cfRule type="expression" dxfId="479" priority="27">
      <formula>IF($E36="Green",1,0)</formula>
    </cfRule>
    <cfRule type="expression" dxfId="478" priority="28">
      <formula>IF($E36="Independent",1,0)</formula>
    </cfRule>
    <cfRule type="expression" dxfId="477" priority="29">
      <formula>IF($E36="Lib Dem",1,0)</formula>
    </cfRule>
    <cfRule type="expression" dxfId="476" priority="30">
      <formula>IF($E36="SNP",1,0)</formula>
    </cfRule>
  </conditionalFormatting>
  <conditionalFormatting sqref="B40:D40">
    <cfRule type="expression" dxfId="475" priority="19">
      <formula>IF($B40="SNP",1,0)</formula>
    </cfRule>
    <cfRule type="expression" dxfId="474" priority="20">
      <formula>IF($B40="Lib Dem",1,0)</formula>
    </cfRule>
    <cfRule type="expression" dxfId="473" priority="21">
      <formula>IF($B40="Independent",1,0)</formula>
    </cfRule>
    <cfRule type="expression" dxfId="472" priority="22">
      <formula>IF($B40="Green",1,0)</formula>
    </cfRule>
    <cfRule type="expression" dxfId="471" priority="23">
      <formula>IF($B40="Conservative",1,0)</formula>
    </cfRule>
    <cfRule type="expression" dxfId="470" priority="24">
      <formula>IF($B40="Labour",1,0)</formula>
    </cfRule>
  </conditionalFormatting>
  <conditionalFormatting sqref="E40:G40">
    <cfRule type="expression" dxfId="469" priority="13">
      <formula>IF($E40="Conservative",1,0)</formula>
    </cfRule>
    <cfRule type="expression" dxfId="468" priority="14">
      <formula>IF($E40="Labour",1,0)</formula>
    </cfRule>
    <cfRule type="expression" dxfId="467" priority="15">
      <formula>IF($E40="Green",1,0)</formula>
    </cfRule>
    <cfRule type="expression" dxfId="466" priority="16">
      <formula>IF($E40="Independent",1,0)</formula>
    </cfRule>
    <cfRule type="expression" dxfId="465" priority="17">
      <formula>IF($E40="Lib Dem",1,0)</formula>
    </cfRule>
    <cfRule type="expression" dxfId="464" priority="18">
      <formula>IF($E40="SNP",1,0)</formula>
    </cfRule>
  </conditionalFormatting>
  <conditionalFormatting sqref="B44:D44">
    <cfRule type="expression" dxfId="463" priority="7">
      <formula>IF($B44="SNP",1,0)</formula>
    </cfRule>
    <cfRule type="expression" dxfId="462" priority="8">
      <formula>IF($B44="Lib Dem",1,0)</formula>
    </cfRule>
    <cfRule type="expression" dxfId="461" priority="9">
      <formula>IF($B44="Independent",1,0)</formula>
    </cfRule>
    <cfRule type="expression" dxfId="460" priority="10">
      <formula>IF($B44="Green",1,0)</formula>
    </cfRule>
    <cfRule type="expression" dxfId="459" priority="11">
      <formula>IF($B44="Conservative",1,0)</formula>
    </cfRule>
    <cfRule type="expression" dxfId="458" priority="12">
      <formula>IF($B44="Labour",1,0)</formula>
    </cfRule>
  </conditionalFormatting>
  <conditionalFormatting sqref="E44:G44">
    <cfRule type="expression" dxfId="457" priority="1">
      <formula>IF($E44="Conservative",1,0)</formula>
    </cfRule>
    <cfRule type="expression" dxfId="456" priority="2">
      <formula>IF($E44="Labour",1,0)</formula>
    </cfRule>
    <cfRule type="expression" dxfId="455" priority="3">
      <formula>IF($E44="Green",1,0)</formula>
    </cfRule>
    <cfRule type="expression" dxfId="454" priority="4">
      <formula>IF($E44="Independent",1,0)</formula>
    </cfRule>
    <cfRule type="expression" dxfId="453" priority="5">
      <formula>IF($E44="Lib Dem",1,0)</formula>
    </cfRule>
    <cfRule type="expression" dxfId="452" priority="6">
      <formula>IF($E44="SNP",1,0)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D98A-9F54-4C61-ADA6-D525FE9ABE2C}">
  <dimension ref="B1:AC155"/>
  <sheetViews>
    <sheetView tabSelected="1" zoomScale="70" zoomScaleNormal="70" workbookViewId="0">
      <selection activeCell="E5" sqref="E5"/>
    </sheetView>
  </sheetViews>
  <sheetFormatPr defaultRowHeight="13.8" x14ac:dyDescent="0.25"/>
  <cols>
    <col min="2" max="2" width="13.08203125" bestFit="1" customWidth="1"/>
    <col min="16" max="16" width="13.08203125" bestFit="1" customWidth="1"/>
  </cols>
  <sheetData>
    <row r="1" spans="2:29" ht="14.4" thickBot="1" x14ac:dyDescent="0.3"/>
    <row r="2" spans="2:29" ht="18" thickBot="1" x14ac:dyDescent="0.35">
      <c r="B2" s="103" t="s">
        <v>57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5"/>
    </row>
    <row r="3" spans="2:29" ht="18" thickBot="1" x14ac:dyDescent="0.35">
      <c r="B3" s="106" t="s">
        <v>42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  <c r="P3" s="106" t="s">
        <v>43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8"/>
    </row>
    <row r="4" spans="2:29" ht="16.2" thickBot="1" x14ac:dyDescent="0.35">
      <c r="B4" s="45" t="s">
        <v>44</v>
      </c>
      <c r="C4" s="41" t="s">
        <v>20</v>
      </c>
      <c r="D4" s="41" t="s">
        <v>17</v>
      </c>
      <c r="E4" s="41" t="s">
        <v>19</v>
      </c>
      <c r="F4" s="41" t="s">
        <v>21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29" t="s">
        <v>39</v>
      </c>
      <c r="P4" s="40" t="s">
        <v>44</v>
      </c>
      <c r="Q4" s="41" t="str">
        <f>C4</f>
        <v>Independent</v>
      </c>
      <c r="R4" s="41" t="str">
        <f t="shared" ref="R4:AB4" si="0">D4</f>
        <v>SNP</v>
      </c>
      <c r="S4" s="41" t="str">
        <f t="shared" si="0"/>
        <v>Conservative</v>
      </c>
      <c r="T4" s="41" t="str">
        <f t="shared" si="0"/>
        <v>Lib Dem</v>
      </c>
      <c r="U4" s="41">
        <f t="shared" si="0"/>
        <v>0</v>
      </c>
      <c r="V4" s="41">
        <f t="shared" si="0"/>
        <v>0</v>
      </c>
      <c r="W4" s="41">
        <f t="shared" si="0"/>
        <v>0</v>
      </c>
      <c r="X4" s="41">
        <f t="shared" si="0"/>
        <v>0</v>
      </c>
      <c r="Y4" s="41">
        <f t="shared" si="0"/>
        <v>0</v>
      </c>
      <c r="Z4" s="41">
        <f t="shared" si="0"/>
        <v>0</v>
      </c>
      <c r="AA4" s="41">
        <f t="shared" si="0"/>
        <v>0</v>
      </c>
      <c r="AB4" s="41">
        <f t="shared" si="0"/>
        <v>0</v>
      </c>
      <c r="AC4" s="42" t="s">
        <v>39</v>
      </c>
    </row>
    <row r="5" spans="2:29" ht="15.6" x14ac:dyDescent="0.3">
      <c r="B5" s="30" t="s">
        <v>45</v>
      </c>
      <c r="C5" s="31">
        <v>848</v>
      </c>
      <c r="D5" s="31">
        <v>773</v>
      </c>
      <c r="E5" s="31">
        <v>531</v>
      </c>
      <c r="F5" s="31">
        <v>206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2">
        <f>SUM(C5:N5)</f>
        <v>2358</v>
      </c>
      <c r="P5" s="37" t="str">
        <f>B5</f>
        <v>Whole Ward</v>
      </c>
      <c r="Q5" s="43">
        <f t="shared" ref="Q5:Q12" si="1">IF(C5&gt;0,C5/O5,0)</f>
        <v>0.35962680237489397</v>
      </c>
      <c r="R5" s="43">
        <f t="shared" ref="R5:R12" si="2">IF(D5&gt;0,D5/O5,0)</f>
        <v>0.32782018659881257</v>
      </c>
      <c r="S5" s="43">
        <f t="shared" ref="S5:S12" si="3">IF(E5&gt;0,E5/O5,0)</f>
        <v>0.22519083969465647</v>
      </c>
      <c r="T5" s="43">
        <f t="shared" ref="T5:T12" si="4">IF(F5&gt;0,F5/O5,0)</f>
        <v>8.7362171331636984E-2</v>
      </c>
      <c r="U5" s="43">
        <f t="shared" ref="U5:U12" si="5">IF(G5&gt;0,G5/O5,0)</f>
        <v>0</v>
      </c>
      <c r="V5" s="43">
        <f t="shared" ref="V5:V12" si="6">IF(H5&gt;0,H5/O5,0)</f>
        <v>0</v>
      </c>
      <c r="W5" s="43">
        <f t="shared" ref="W5:W12" si="7">IF(I5&gt;0,I5/O5,0)</f>
        <v>0</v>
      </c>
      <c r="X5" s="43">
        <f t="shared" ref="X5:X12" si="8">IF(J5&gt;0,J5/O5,0)</f>
        <v>0</v>
      </c>
      <c r="Y5" s="43">
        <f t="shared" ref="Y5:Y12" si="9">IF(K5&gt;0,K5/O5,0)</f>
        <v>0</v>
      </c>
      <c r="Z5" s="43">
        <f t="shared" ref="Z5:Z12" si="10">IF(L5&gt;0,L5/O5,0)</f>
        <v>0</v>
      </c>
      <c r="AA5" s="43">
        <f t="shared" ref="AA5:AA12" si="11">IF(M5&gt;0,M5/O5,0)</f>
        <v>0</v>
      </c>
      <c r="AB5" s="43">
        <f t="shared" ref="AB5:AB12" si="12">IF(N5&gt;0,N5/O5,0)</f>
        <v>0</v>
      </c>
      <c r="AC5" s="44">
        <f>SUM(Q5:AB5)</f>
        <v>1</v>
      </c>
    </row>
    <row r="6" spans="2:29" ht="15.6" x14ac:dyDescent="0.3">
      <c r="B6" s="33" t="s">
        <v>46</v>
      </c>
      <c r="C6" s="34">
        <v>526</v>
      </c>
      <c r="D6" s="34">
        <v>497</v>
      </c>
      <c r="E6" s="34">
        <v>350</v>
      </c>
      <c r="F6" s="34">
        <v>108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5">
        <f>SUM(C6:N6)</f>
        <v>1481</v>
      </c>
      <c r="P6" s="33" t="str">
        <f t="shared" ref="P6:P12" si="13">B6</f>
        <v>In Person Total</v>
      </c>
      <c r="Q6" s="36">
        <f t="shared" si="1"/>
        <v>0.35516542876434842</v>
      </c>
      <c r="R6" s="36">
        <f t="shared" si="2"/>
        <v>0.33558406482106684</v>
      </c>
      <c r="S6" s="36">
        <f t="shared" si="3"/>
        <v>0.2363268062120189</v>
      </c>
      <c r="T6" s="36">
        <f t="shared" si="4"/>
        <v>7.2923700202565833E-2</v>
      </c>
      <c r="U6" s="36">
        <f t="shared" si="5"/>
        <v>0</v>
      </c>
      <c r="V6" s="36">
        <f t="shared" si="6"/>
        <v>0</v>
      </c>
      <c r="W6" s="36">
        <f t="shared" si="7"/>
        <v>0</v>
      </c>
      <c r="X6" s="36">
        <f t="shared" si="8"/>
        <v>0</v>
      </c>
      <c r="Y6" s="36">
        <f t="shared" si="9"/>
        <v>0</v>
      </c>
      <c r="Z6" s="36">
        <f t="shared" si="10"/>
        <v>0</v>
      </c>
      <c r="AA6" s="36">
        <f t="shared" si="11"/>
        <v>0</v>
      </c>
      <c r="AB6" s="36">
        <f t="shared" si="12"/>
        <v>0</v>
      </c>
      <c r="AC6" s="39">
        <f t="shared" ref="AC6:AC12" si="14">SUM(Q6:AB6)</f>
        <v>1</v>
      </c>
    </row>
    <row r="7" spans="2:29" ht="15.6" x14ac:dyDescent="0.3">
      <c r="B7" s="37" t="s">
        <v>47</v>
      </c>
      <c r="C7" s="34">
        <v>322</v>
      </c>
      <c r="D7" s="34">
        <v>276</v>
      </c>
      <c r="E7" s="34">
        <v>181</v>
      </c>
      <c r="F7" s="34">
        <v>98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5">
        <f t="shared" ref="O7:O12" si="15">SUM(C7:N7)</f>
        <v>877</v>
      </c>
      <c r="P7" s="33" t="str">
        <f t="shared" si="13"/>
        <v>Postal Total</v>
      </c>
      <c r="Q7" s="36">
        <f t="shared" si="1"/>
        <v>0.3671607753705815</v>
      </c>
      <c r="R7" s="36">
        <f t="shared" si="2"/>
        <v>0.31470923603192702</v>
      </c>
      <c r="S7" s="36">
        <f t="shared" si="3"/>
        <v>0.20638540478905359</v>
      </c>
      <c r="T7" s="36">
        <f t="shared" si="4"/>
        <v>0.11174458380843785</v>
      </c>
      <c r="U7" s="36">
        <f t="shared" si="5"/>
        <v>0</v>
      </c>
      <c r="V7" s="36">
        <f t="shared" si="6"/>
        <v>0</v>
      </c>
      <c r="W7" s="36">
        <f t="shared" si="7"/>
        <v>0</v>
      </c>
      <c r="X7" s="36">
        <f t="shared" si="8"/>
        <v>0</v>
      </c>
      <c r="Y7" s="36">
        <f t="shared" si="9"/>
        <v>0</v>
      </c>
      <c r="Z7" s="36">
        <f t="shared" si="10"/>
        <v>0</v>
      </c>
      <c r="AA7" s="36">
        <f t="shared" si="11"/>
        <v>0</v>
      </c>
      <c r="AB7" s="36">
        <f t="shared" si="12"/>
        <v>0</v>
      </c>
      <c r="AC7" s="39">
        <f t="shared" si="14"/>
        <v>1</v>
      </c>
    </row>
    <row r="8" spans="2:29" ht="15.6" x14ac:dyDescent="0.3">
      <c r="B8" s="38" t="s">
        <v>58</v>
      </c>
      <c r="C8" s="34">
        <v>226</v>
      </c>
      <c r="D8" s="34">
        <v>156</v>
      </c>
      <c r="E8" s="34">
        <v>126</v>
      </c>
      <c r="F8" s="34">
        <v>40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5">
        <f t="shared" si="15"/>
        <v>548</v>
      </c>
      <c r="P8" s="33" t="str">
        <f t="shared" si="13"/>
        <v>AA01</v>
      </c>
      <c r="Q8" s="36">
        <f t="shared" si="1"/>
        <v>0.41240875912408759</v>
      </c>
      <c r="R8" s="36">
        <f t="shared" si="2"/>
        <v>0.28467153284671531</v>
      </c>
      <c r="S8" s="36">
        <f t="shared" si="3"/>
        <v>0.22992700729927007</v>
      </c>
      <c r="T8" s="36">
        <f t="shared" si="4"/>
        <v>7.2992700729927001E-2</v>
      </c>
      <c r="U8" s="36">
        <f t="shared" si="5"/>
        <v>0</v>
      </c>
      <c r="V8" s="36">
        <f t="shared" si="6"/>
        <v>0</v>
      </c>
      <c r="W8" s="36">
        <f t="shared" si="7"/>
        <v>0</v>
      </c>
      <c r="X8" s="36">
        <f t="shared" si="8"/>
        <v>0</v>
      </c>
      <c r="Y8" s="36">
        <f t="shared" si="9"/>
        <v>0</v>
      </c>
      <c r="Z8" s="36">
        <f t="shared" si="10"/>
        <v>0</v>
      </c>
      <c r="AA8" s="36">
        <f t="shared" si="11"/>
        <v>0</v>
      </c>
      <c r="AB8" s="36">
        <f t="shared" si="12"/>
        <v>0</v>
      </c>
      <c r="AC8" s="39">
        <f t="shared" si="14"/>
        <v>1</v>
      </c>
    </row>
    <row r="9" spans="2:29" ht="15.6" x14ac:dyDescent="0.3">
      <c r="B9" s="38" t="s">
        <v>59</v>
      </c>
      <c r="C9" s="34">
        <v>316</v>
      </c>
      <c r="D9" s="34">
        <v>319</v>
      </c>
      <c r="E9" s="34">
        <v>184</v>
      </c>
      <c r="F9" s="34">
        <v>59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f t="shared" si="15"/>
        <v>878</v>
      </c>
      <c r="P9" s="33" t="str">
        <f t="shared" si="13"/>
        <v>AA02 &amp; AA04</v>
      </c>
      <c r="Q9" s="36">
        <f t="shared" si="1"/>
        <v>0.35990888382687924</v>
      </c>
      <c r="R9" s="36">
        <f t="shared" si="2"/>
        <v>0.36332574031890663</v>
      </c>
      <c r="S9" s="36">
        <f t="shared" si="3"/>
        <v>0.20956719817767655</v>
      </c>
      <c r="T9" s="36">
        <f t="shared" si="4"/>
        <v>6.7198177676537588E-2</v>
      </c>
      <c r="U9" s="36">
        <f t="shared" si="5"/>
        <v>0</v>
      </c>
      <c r="V9" s="36">
        <f t="shared" si="6"/>
        <v>0</v>
      </c>
      <c r="W9" s="36">
        <f t="shared" si="7"/>
        <v>0</v>
      </c>
      <c r="X9" s="36">
        <f t="shared" si="8"/>
        <v>0</v>
      </c>
      <c r="Y9" s="36">
        <f t="shared" si="9"/>
        <v>0</v>
      </c>
      <c r="Z9" s="36">
        <f t="shared" si="10"/>
        <v>0</v>
      </c>
      <c r="AA9" s="36">
        <f t="shared" si="11"/>
        <v>0</v>
      </c>
      <c r="AB9" s="36">
        <f t="shared" si="12"/>
        <v>0</v>
      </c>
      <c r="AC9" s="39">
        <f t="shared" si="14"/>
        <v>1</v>
      </c>
    </row>
    <row r="10" spans="2:29" ht="15.6" x14ac:dyDescent="0.3">
      <c r="B10" s="38" t="s">
        <v>60</v>
      </c>
      <c r="C10" s="34">
        <v>124</v>
      </c>
      <c r="D10" s="34">
        <v>114</v>
      </c>
      <c r="E10" s="34">
        <v>108</v>
      </c>
      <c r="F10" s="34">
        <v>36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f t="shared" si="15"/>
        <v>382</v>
      </c>
      <c r="P10" s="33" t="str">
        <f t="shared" si="13"/>
        <v>AA03</v>
      </c>
      <c r="Q10" s="36">
        <f t="shared" si="1"/>
        <v>0.32460732984293195</v>
      </c>
      <c r="R10" s="36">
        <f t="shared" si="2"/>
        <v>0.29842931937172773</v>
      </c>
      <c r="S10" s="36">
        <f t="shared" si="3"/>
        <v>0.28272251308900526</v>
      </c>
      <c r="T10" s="36">
        <f t="shared" si="4"/>
        <v>9.4240837696335081E-2</v>
      </c>
      <c r="U10" s="36">
        <f t="shared" si="5"/>
        <v>0</v>
      </c>
      <c r="V10" s="36">
        <f t="shared" si="6"/>
        <v>0</v>
      </c>
      <c r="W10" s="36">
        <f t="shared" si="7"/>
        <v>0</v>
      </c>
      <c r="X10" s="36">
        <f t="shared" si="8"/>
        <v>0</v>
      </c>
      <c r="Y10" s="36">
        <f t="shared" si="9"/>
        <v>0</v>
      </c>
      <c r="Z10" s="36">
        <f t="shared" si="10"/>
        <v>0</v>
      </c>
      <c r="AA10" s="36">
        <f t="shared" si="11"/>
        <v>0</v>
      </c>
      <c r="AB10" s="36">
        <f t="shared" si="12"/>
        <v>0</v>
      </c>
      <c r="AC10" s="39">
        <f t="shared" si="14"/>
        <v>1</v>
      </c>
    </row>
    <row r="11" spans="2:29" ht="15.6" x14ac:dyDescent="0.3">
      <c r="B11" s="38" t="s">
        <v>61</v>
      </c>
      <c r="C11" s="34">
        <v>89</v>
      </c>
      <c r="D11" s="34">
        <v>84</v>
      </c>
      <c r="E11" s="34">
        <v>55</v>
      </c>
      <c r="F11" s="34">
        <v>42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f t="shared" si="15"/>
        <v>270</v>
      </c>
      <c r="P11" s="33" t="str">
        <f t="shared" si="13"/>
        <v>AA05</v>
      </c>
      <c r="Q11" s="36">
        <f t="shared" si="1"/>
        <v>0.32962962962962961</v>
      </c>
      <c r="R11" s="36">
        <f t="shared" si="2"/>
        <v>0.31111111111111112</v>
      </c>
      <c r="S11" s="36">
        <f t="shared" si="3"/>
        <v>0.20370370370370369</v>
      </c>
      <c r="T11" s="36">
        <f t="shared" si="4"/>
        <v>0.15555555555555556</v>
      </c>
      <c r="U11" s="36">
        <f t="shared" si="5"/>
        <v>0</v>
      </c>
      <c r="V11" s="36">
        <f t="shared" si="6"/>
        <v>0</v>
      </c>
      <c r="W11" s="36">
        <f t="shared" si="7"/>
        <v>0</v>
      </c>
      <c r="X11" s="36">
        <f t="shared" si="8"/>
        <v>0</v>
      </c>
      <c r="Y11" s="36">
        <f t="shared" si="9"/>
        <v>0</v>
      </c>
      <c r="Z11" s="36">
        <f t="shared" si="10"/>
        <v>0</v>
      </c>
      <c r="AA11" s="36">
        <f t="shared" si="11"/>
        <v>0</v>
      </c>
      <c r="AB11" s="36">
        <f t="shared" si="12"/>
        <v>0</v>
      </c>
      <c r="AC11" s="39">
        <f t="shared" si="14"/>
        <v>1</v>
      </c>
    </row>
    <row r="12" spans="2:29" ht="16.2" thickBot="1" x14ac:dyDescent="0.35">
      <c r="B12" s="38" t="s">
        <v>62</v>
      </c>
      <c r="C12" s="34">
        <v>94</v>
      </c>
      <c r="D12" s="34">
        <v>101</v>
      </c>
      <c r="E12" s="34">
        <v>59</v>
      </c>
      <c r="F12" s="34">
        <v>29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f t="shared" si="15"/>
        <v>283</v>
      </c>
      <c r="P12" s="33" t="str">
        <f t="shared" si="13"/>
        <v>AA06 &amp; AA07</v>
      </c>
      <c r="Q12" s="36">
        <f t="shared" si="1"/>
        <v>0.33215547703180209</v>
      </c>
      <c r="R12" s="36">
        <f t="shared" si="2"/>
        <v>0.35689045936395758</v>
      </c>
      <c r="S12" s="36">
        <f t="shared" si="3"/>
        <v>0.20848056537102475</v>
      </c>
      <c r="T12" s="36">
        <f t="shared" si="4"/>
        <v>0.10247349823321555</v>
      </c>
      <c r="U12" s="36">
        <f t="shared" si="5"/>
        <v>0</v>
      </c>
      <c r="V12" s="36">
        <f t="shared" si="6"/>
        <v>0</v>
      </c>
      <c r="W12" s="36">
        <f t="shared" si="7"/>
        <v>0</v>
      </c>
      <c r="X12" s="36">
        <f t="shared" si="8"/>
        <v>0</v>
      </c>
      <c r="Y12" s="36">
        <f t="shared" si="9"/>
        <v>0</v>
      </c>
      <c r="Z12" s="36">
        <f t="shared" si="10"/>
        <v>0</v>
      </c>
      <c r="AA12" s="36">
        <f t="shared" si="11"/>
        <v>0</v>
      </c>
      <c r="AB12" s="36">
        <f t="shared" si="12"/>
        <v>0</v>
      </c>
      <c r="AC12" s="39">
        <f t="shared" si="14"/>
        <v>1</v>
      </c>
    </row>
    <row r="13" spans="2:29" ht="16.2" thickBot="1" x14ac:dyDescent="0.35">
      <c r="B13" s="100" t="s">
        <v>48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</row>
    <row r="14" spans="2:29" ht="14.4" thickBot="1" x14ac:dyDescent="0.3"/>
    <row r="15" spans="2:29" ht="18" thickBot="1" x14ac:dyDescent="0.35">
      <c r="B15" s="103" t="s">
        <v>69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</row>
    <row r="16" spans="2:29" ht="18" thickBot="1" x14ac:dyDescent="0.35">
      <c r="B16" s="106" t="s">
        <v>42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  <c r="P16" s="106" t="s">
        <v>43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</row>
    <row r="17" spans="2:29" ht="16.2" thickBot="1" x14ac:dyDescent="0.35">
      <c r="B17" s="45" t="s">
        <v>44</v>
      </c>
      <c r="C17" s="41" t="s">
        <v>17</v>
      </c>
      <c r="D17" s="41" t="s">
        <v>70</v>
      </c>
      <c r="E17" s="41" t="s">
        <v>21</v>
      </c>
      <c r="F17" s="41" t="s">
        <v>71</v>
      </c>
      <c r="G17" s="41" t="s">
        <v>19</v>
      </c>
      <c r="H17" s="41" t="s">
        <v>18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29" t="s">
        <v>39</v>
      </c>
      <c r="P17" s="40" t="s">
        <v>44</v>
      </c>
      <c r="Q17" s="41" t="str">
        <f>C17</f>
        <v>SNP</v>
      </c>
      <c r="R17" s="41" t="str">
        <f t="shared" ref="R17:AB17" si="16">D17</f>
        <v>Independent (JM)</v>
      </c>
      <c r="S17" s="41" t="str">
        <f t="shared" si="16"/>
        <v>Lib Dem</v>
      </c>
      <c r="T17" s="41" t="str">
        <f t="shared" si="16"/>
        <v>Independent (AR)</v>
      </c>
      <c r="U17" s="41" t="str">
        <f t="shared" si="16"/>
        <v>Conservative</v>
      </c>
      <c r="V17" s="41" t="str">
        <f t="shared" si="16"/>
        <v>Labour</v>
      </c>
      <c r="W17" s="41">
        <f t="shared" si="16"/>
        <v>0</v>
      </c>
      <c r="X17" s="41">
        <f t="shared" si="16"/>
        <v>0</v>
      </c>
      <c r="Y17" s="41">
        <f t="shared" si="16"/>
        <v>0</v>
      </c>
      <c r="Z17" s="41">
        <f t="shared" si="16"/>
        <v>0</v>
      </c>
      <c r="AA17" s="41">
        <f t="shared" si="16"/>
        <v>0</v>
      </c>
      <c r="AB17" s="41">
        <f t="shared" si="16"/>
        <v>0</v>
      </c>
      <c r="AC17" s="42" t="s">
        <v>39</v>
      </c>
    </row>
    <row r="18" spans="2:29" ht="15.6" x14ac:dyDescent="0.3">
      <c r="B18" s="30" t="s">
        <v>45</v>
      </c>
      <c r="C18" s="31">
        <v>863</v>
      </c>
      <c r="D18" s="31">
        <v>680</v>
      </c>
      <c r="E18" s="31">
        <v>474</v>
      </c>
      <c r="F18" s="31">
        <v>474</v>
      </c>
      <c r="G18" s="31">
        <v>276</v>
      </c>
      <c r="H18" s="31">
        <v>122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2">
        <f>SUM(C18:N18)</f>
        <v>2889</v>
      </c>
      <c r="P18" s="37" t="str">
        <f>B18</f>
        <v>Whole Ward</v>
      </c>
      <c r="Q18" s="43">
        <f t="shared" ref="Q18:Q26" si="17">IF(C18&gt;0,C18/O18,0)</f>
        <v>0.29871928002769127</v>
      </c>
      <c r="R18" s="43">
        <f t="shared" ref="R18:R26" si="18">IF(D18&gt;0,D18/O18,0)</f>
        <v>0.23537556247836622</v>
      </c>
      <c r="S18" s="43">
        <f t="shared" ref="S18:S26" si="19">IF(E18&gt;0,E18/O18,0)</f>
        <v>0.16407061266874351</v>
      </c>
      <c r="T18" s="43">
        <f t="shared" ref="T18:T26" si="20">IF(F18&gt;0,F18/O18,0)</f>
        <v>0.16407061266874351</v>
      </c>
      <c r="U18" s="43">
        <f t="shared" ref="U18:U26" si="21">IF(G18&gt;0,G18/O18,0)</f>
        <v>9.5534787123572176E-2</v>
      </c>
      <c r="V18" s="43">
        <f t="shared" ref="V18:V26" si="22">IF(H18&gt;0,H18/O18,0)</f>
        <v>4.2229145032883351E-2</v>
      </c>
      <c r="W18" s="43">
        <f t="shared" ref="W18:W26" si="23">IF(I18&gt;0,I18/O18,0)</f>
        <v>0</v>
      </c>
      <c r="X18" s="43">
        <f t="shared" ref="X18:X26" si="24">IF(J18&gt;0,J18/O18,0)</f>
        <v>0</v>
      </c>
      <c r="Y18" s="43">
        <f t="shared" ref="Y18:Y26" si="25">IF(K18&gt;0,K18/O18,0)</f>
        <v>0</v>
      </c>
      <c r="Z18" s="43">
        <f t="shared" ref="Z18:Z26" si="26">IF(L18&gt;0,L18/O18,0)</f>
        <v>0</v>
      </c>
      <c r="AA18" s="43">
        <f t="shared" ref="AA18:AA26" si="27">IF(M18&gt;0,M18/O18,0)</f>
        <v>0</v>
      </c>
      <c r="AB18" s="43">
        <f t="shared" ref="AB18:AB26" si="28">IF(N18&gt;0,N18/O18,0)</f>
        <v>0</v>
      </c>
      <c r="AC18" s="44">
        <f>SUM(Q18:AB18)</f>
        <v>0.99999999999999989</v>
      </c>
    </row>
    <row r="19" spans="2:29" ht="15.6" x14ac:dyDescent="0.3">
      <c r="B19" s="33" t="s">
        <v>46</v>
      </c>
      <c r="C19" s="34">
        <v>637</v>
      </c>
      <c r="D19" s="34">
        <v>479</v>
      </c>
      <c r="E19" s="34">
        <v>290</v>
      </c>
      <c r="F19" s="34">
        <v>368</v>
      </c>
      <c r="G19" s="34">
        <v>162</v>
      </c>
      <c r="H19" s="34">
        <v>88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f>SUM(C19:N19)</f>
        <v>2024</v>
      </c>
      <c r="P19" s="33" t="str">
        <f t="shared" ref="P19:P26" si="29">B19</f>
        <v>In Person Total</v>
      </c>
      <c r="Q19" s="36">
        <f t="shared" si="17"/>
        <v>0.31472332015810278</v>
      </c>
      <c r="R19" s="36">
        <f t="shared" si="18"/>
        <v>0.23666007905138339</v>
      </c>
      <c r="S19" s="36">
        <f t="shared" si="19"/>
        <v>0.1432806324110672</v>
      </c>
      <c r="T19" s="36">
        <f t="shared" si="20"/>
        <v>0.18181818181818182</v>
      </c>
      <c r="U19" s="36">
        <f t="shared" si="21"/>
        <v>8.0039525691699601E-2</v>
      </c>
      <c r="V19" s="36">
        <f t="shared" si="22"/>
        <v>4.3478260869565216E-2</v>
      </c>
      <c r="W19" s="36">
        <f t="shared" si="23"/>
        <v>0</v>
      </c>
      <c r="X19" s="36">
        <f t="shared" si="24"/>
        <v>0</v>
      </c>
      <c r="Y19" s="36">
        <f t="shared" si="25"/>
        <v>0</v>
      </c>
      <c r="Z19" s="36">
        <f t="shared" si="26"/>
        <v>0</v>
      </c>
      <c r="AA19" s="36">
        <f t="shared" si="27"/>
        <v>0</v>
      </c>
      <c r="AB19" s="36">
        <f t="shared" si="28"/>
        <v>0</v>
      </c>
      <c r="AC19" s="39">
        <f t="shared" ref="AC19:AC26" si="30">SUM(Q19:AB19)</f>
        <v>1.0000000000000002</v>
      </c>
    </row>
    <row r="20" spans="2:29" ht="15.6" x14ac:dyDescent="0.3">
      <c r="B20" s="37" t="s">
        <v>47</v>
      </c>
      <c r="C20" s="34">
        <v>226</v>
      </c>
      <c r="D20" s="34">
        <v>201</v>
      </c>
      <c r="E20" s="34">
        <v>184</v>
      </c>
      <c r="F20" s="34">
        <v>106</v>
      </c>
      <c r="G20" s="34">
        <v>114</v>
      </c>
      <c r="H20" s="34">
        <v>34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f t="shared" ref="O20:O26" si="31">SUM(C20:N20)</f>
        <v>865</v>
      </c>
      <c r="P20" s="33" t="str">
        <f t="shared" si="29"/>
        <v>Postal Total</v>
      </c>
      <c r="Q20" s="36">
        <f t="shared" si="17"/>
        <v>0.26127167630057802</v>
      </c>
      <c r="R20" s="36">
        <f t="shared" si="18"/>
        <v>0.23236994219653179</v>
      </c>
      <c r="S20" s="36">
        <f t="shared" si="19"/>
        <v>0.21271676300578035</v>
      </c>
      <c r="T20" s="36">
        <f t="shared" si="20"/>
        <v>0.12254335260115606</v>
      </c>
      <c r="U20" s="36">
        <f t="shared" si="21"/>
        <v>0.13179190751445086</v>
      </c>
      <c r="V20" s="36">
        <f t="shared" si="22"/>
        <v>3.9306358381502891E-2</v>
      </c>
      <c r="W20" s="36">
        <f t="shared" si="23"/>
        <v>0</v>
      </c>
      <c r="X20" s="36">
        <f t="shared" si="24"/>
        <v>0</v>
      </c>
      <c r="Y20" s="36">
        <f t="shared" si="25"/>
        <v>0</v>
      </c>
      <c r="Z20" s="36">
        <f t="shared" si="26"/>
        <v>0</v>
      </c>
      <c r="AA20" s="36">
        <f t="shared" si="27"/>
        <v>0</v>
      </c>
      <c r="AB20" s="36">
        <f t="shared" si="28"/>
        <v>0</v>
      </c>
      <c r="AC20" s="39">
        <f t="shared" si="30"/>
        <v>1.0000000000000002</v>
      </c>
    </row>
    <row r="21" spans="2:29" ht="15.6" x14ac:dyDescent="0.3">
      <c r="B21" s="38" t="s">
        <v>72</v>
      </c>
      <c r="C21" s="34">
        <v>186</v>
      </c>
      <c r="D21" s="34">
        <v>41</v>
      </c>
      <c r="E21" s="34">
        <v>93</v>
      </c>
      <c r="F21" s="34">
        <v>178</v>
      </c>
      <c r="G21" s="34">
        <v>85</v>
      </c>
      <c r="H21" s="34">
        <v>25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f t="shared" si="31"/>
        <v>608</v>
      </c>
      <c r="P21" s="33" t="str">
        <f t="shared" si="29"/>
        <v>AA08 &amp; AA18</v>
      </c>
      <c r="Q21" s="36">
        <f t="shared" si="17"/>
        <v>0.30592105263157893</v>
      </c>
      <c r="R21" s="36">
        <f t="shared" si="18"/>
        <v>6.7434210526315791E-2</v>
      </c>
      <c r="S21" s="36">
        <f t="shared" si="19"/>
        <v>0.15296052631578946</v>
      </c>
      <c r="T21" s="36">
        <f t="shared" si="20"/>
        <v>0.29276315789473684</v>
      </c>
      <c r="U21" s="36">
        <f t="shared" si="21"/>
        <v>0.13980263157894737</v>
      </c>
      <c r="V21" s="36">
        <f t="shared" si="22"/>
        <v>4.1118421052631582E-2</v>
      </c>
      <c r="W21" s="36">
        <f t="shared" si="23"/>
        <v>0</v>
      </c>
      <c r="X21" s="36">
        <f t="shared" si="24"/>
        <v>0</v>
      </c>
      <c r="Y21" s="36">
        <f t="shared" si="25"/>
        <v>0</v>
      </c>
      <c r="Z21" s="36">
        <f t="shared" si="26"/>
        <v>0</v>
      </c>
      <c r="AA21" s="36">
        <f t="shared" si="27"/>
        <v>0</v>
      </c>
      <c r="AB21" s="36">
        <f t="shared" si="28"/>
        <v>0</v>
      </c>
      <c r="AC21" s="39">
        <f t="shared" si="30"/>
        <v>1</v>
      </c>
    </row>
    <row r="22" spans="2:29" ht="31.2" x14ac:dyDescent="0.3">
      <c r="B22" s="38" t="s">
        <v>73</v>
      </c>
      <c r="C22" s="34">
        <v>165</v>
      </c>
      <c r="D22" s="34">
        <v>71</v>
      </c>
      <c r="E22" s="34">
        <v>103</v>
      </c>
      <c r="F22" s="34">
        <v>112</v>
      </c>
      <c r="G22" s="34">
        <v>37</v>
      </c>
      <c r="H22" s="34">
        <v>18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>
        <f t="shared" si="31"/>
        <v>506</v>
      </c>
      <c r="P22" s="33" t="str">
        <f t="shared" si="29"/>
        <v>AA09, AA16 &amp; AA17</v>
      </c>
      <c r="Q22" s="36">
        <f t="shared" si="17"/>
        <v>0.32608695652173914</v>
      </c>
      <c r="R22" s="36">
        <f t="shared" si="18"/>
        <v>0.14031620553359683</v>
      </c>
      <c r="S22" s="36">
        <f t="shared" si="19"/>
        <v>0.20355731225296442</v>
      </c>
      <c r="T22" s="36">
        <f t="shared" si="20"/>
        <v>0.22134387351778656</v>
      </c>
      <c r="U22" s="36">
        <f t="shared" si="21"/>
        <v>7.3122529644268769E-2</v>
      </c>
      <c r="V22" s="36">
        <f t="shared" si="22"/>
        <v>3.5573122529644272E-2</v>
      </c>
      <c r="W22" s="36">
        <f t="shared" si="23"/>
        <v>0</v>
      </c>
      <c r="X22" s="36">
        <f t="shared" si="24"/>
        <v>0</v>
      </c>
      <c r="Y22" s="36">
        <f t="shared" si="25"/>
        <v>0</v>
      </c>
      <c r="Z22" s="36">
        <f t="shared" si="26"/>
        <v>0</v>
      </c>
      <c r="AA22" s="36">
        <f t="shared" si="27"/>
        <v>0</v>
      </c>
      <c r="AB22" s="36">
        <f t="shared" si="28"/>
        <v>0</v>
      </c>
      <c r="AC22" s="39">
        <f t="shared" si="30"/>
        <v>1</v>
      </c>
    </row>
    <row r="23" spans="2:29" ht="15.6" x14ac:dyDescent="0.3">
      <c r="B23" s="38" t="s">
        <v>74</v>
      </c>
      <c r="C23" s="34">
        <v>119</v>
      </c>
      <c r="D23" s="34">
        <v>410</v>
      </c>
      <c r="E23" s="34">
        <v>21</v>
      </c>
      <c r="F23" s="34">
        <v>27</v>
      </c>
      <c r="G23" s="34">
        <v>37</v>
      </c>
      <c r="H23" s="34">
        <v>19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f t="shared" si="31"/>
        <v>633</v>
      </c>
      <c r="P23" s="33" t="str">
        <f t="shared" si="29"/>
        <v>AA10</v>
      </c>
      <c r="Q23" s="36">
        <f t="shared" si="17"/>
        <v>0.18799368088467613</v>
      </c>
      <c r="R23" s="36">
        <f t="shared" si="18"/>
        <v>0.64770932069510267</v>
      </c>
      <c r="S23" s="36">
        <f t="shared" si="19"/>
        <v>3.3175355450236969E-2</v>
      </c>
      <c r="T23" s="36">
        <f t="shared" si="20"/>
        <v>4.2654028436018961E-2</v>
      </c>
      <c r="U23" s="36">
        <f t="shared" si="21"/>
        <v>5.845181674565561E-2</v>
      </c>
      <c r="V23" s="36">
        <f t="shared" si="22"/>
        <v>3.0015797788309637E-2</v>
      </c>
      <c r="W23" s="36">
        <f t="shared" si="23"/>
        <v>0</v>
      </c>
      <c r="X23" s="36">
        <f t="shared" si="24"/>
        <v>0</v>
      </c>
      <c r="Y23" s="36">
        <f t="shared" si="25"/>
        <v>0</v>
      </c>
      <c r="Z23" s="36">
        <f t="shared" si="26"/>
        <v>0</v>
      </c>
      <c r="AA23" s="36">
        <f t="shared" si="27"/>
        <v>0</v>
      </c>
      <c r="AB23" s="36">
        <f t="shared" si="28"/>
        <v>0</v>
      </c>
      <c r="AC23" s="39">
        <f t="shared" si="30"/>
        <v>1</v>
      </c>
    </row>
    <row r="24" spans="2:29" ht="31.2" x14ac:dyDescent="0.3">
      <c r="B24" s="38" t="s">
        <v>75</v>
      </c>
      <c r="C24" s="34">
        <v>141</v>
      </c>
      <c r="D24" s="34">
        <v>24</v>
      </c>
      <c r="E24" s="34">
        <v>95</v>
      </c>
      <c r="F24" s="34">
        <v>57</v>
      </c>
      <c r="G24" s="34">
        <v>39</v>
      </c>
      <c r="H24" s="34">
        <v>15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f t="shared" si="31"/>
        <v>371</v>
      </c>
      <c r="P24" s="33" t="str">
        <f t="shared" si="29"/>
        <v>AA11, AA14 &amp; AA15</v>
      </c>
      <c r="Q24" s="36">
        <f t="shared" si="17"/>
        <v>0.38005390835579517</v>
      </c>
      <c r="R24" s="36">
        <f t="shared" si="18"/>
        <v>6.4690026954177901E-2</v>
      </c>
      <c r="S24" s="36">
        <f t="shared" si="19"/>
        <v>0.2560646900269542</v>
      </c>
      <c r="T24" s="36">
        <f t="shared" si="20"/>
        <v>0.15363881401617252</v>
      </c>
      <c r="U24" s="36">
        <f t="shared" si="21"/>
        <v>0.10512129380053908</v>
      </c>
      <c r="V24" s="36">
        <f t="shared" si="22"/>
        <v>4.0431266846361183E-2</v>
      </c>
      <c r="W24" s="36">
        <f t="shared" si="23"/>
        <v>0</v>
      </c>
      <c r="X24" s="36">
        <f t="shared" si="24"/>
        <v>0</v>
      </c>
      <c r="Y24" s="36">
        <f t="shared" si="25"/>
        <v>0</v>
      </c>
      <c r="Z24" s="36">
        <f t="shared" si="26"/>
        <v>0</v>
      </c>
      <c r="AA24" s="36">
        <f t="shared" si="27"/>
        <v>0</v>
      </c>
      <c r="AB24" s="36">
        <f t="shared" si="28"/>
        <v>0</v>
      </c>
      <c r="AC24" s="39">
        <f t="shared" si="30"/>
        <v>1</v>
      </c>
    </row>
    <row r="25" spans="2:29" ht="31.2" x14ac:dyDescent="0.3">
      <c r="B25" s="38" t="s">
        <v>76</v>
      </c>
      <c r="C25" s="34">
        <v>103</v>
      </c>
      <c r="D25" s="34">
        <v>128</v>
      </c>
      <c r="E25" s="34">
        <v>59</v>
      </c>
      <c r="F25" s="34">
        <v>21</v>
      </c>
      <c r="G25" s="34">
        <v>46</v>
      </c>
      <c r="H25" s="34">
        <v>17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f t="shared" si="31"/>
        <v>374</v>
      </c>
      <c r="P25" s="33" t="str">
        <f t="shared" si="29"/>
        <v>AA12, AA13 &amp; AA21</v>
      </c>
      <c r="Q25" s="36">
        <f t="shared" si="17"/>
        <v>0.27540106951871657</v>
      </c>
      <c r="R25" s="36">
        <f t="shared" si="18"/>
        <v>0.34224598930481281</v>
      </c>
      <c r="S25" s="36">
        <f t="shared" si="19"/>
        <v>0.15775401069518716</v>
      </c>
      <c r="T25" s="36">
        <f t="shared" si="20"/>
        <v>5.6149732620320858E-2</v>
      </c>
      <c r="U25" s="36">
        <f t="shared" si="21"/>
        <v>0.12299465240641712</v>
      </c>
      <c r="V25" s="36">
        <f t="shared" si="22"/>
        <v>4.5454545454545456E-2</v>
      </c>
      <c r="W25" s="36">
        <f t="shared" si="23"/>
        <v>0</v>
      </c>
      <c r="X25" s="36">
        <f t="shared" si="24"/>
        <v>0</v>
      </c>
      <c r="Y25" s="36">
        <f t="shared" si="25"/>
        <v>0</v>
      </c>
      <c r="Z25" s="36">
        <f t="shared" si="26"/>
        <v>0</v>
      </c>
      <c r="AA25" s="36">
        <f t="shared" si="27"/>
        <v>0</v>
      </c>
      <c r="AB25" s="36">
        <f t="shared" si="28"/>
        <v>0</v>
      </c>
      <c r="AC25" s="39">
        <f t="shared" si="30"/>
        <v>1</v>
      </c>
    </row>
    <row r="26" spans="2:29" ht="16.2" thickBot="1" x14ac:dyDescent="0.35">
      <c r="B26" s="38" t="s">
        <v>77</v>
      </c>
      <c r="C26" s="34">
        <v>149</v>
      </c>
      <c r="D26" s="34">
        <v>6</v>
      </c>
      <c r="E26" s="34">
        <v>103</v>
      </c>
      <c r="F26" s="34">
        <v>80</v>
      </c>
      <c r="G26" s="34">
        <v>31</v>
      </c>
      <c r="H26" s="34">
        <v>28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f t="shared" si="31"/>
        <v>397</v>
      </c>
      <c r="P26" s="33" t="str">
        <f t="shared" si="29"/>
        <v>AA19 &amp; AA20</v>
      </c>
      <c r="Q26" s="36">
        <f t="shared" si="17"/>
        <v>0.37531486146095716</v>
      </c>
      <c r="R26" s="36">
        <f t="shared" si="18"/>
        <v>1.5113350125944584E-2</v>
      </c>
      <c r="S26" s="36">
        <f t="shared" si="19"/>
        <v>0.25944584382871538</v>
      </c>
      <c r="T26" s="36">
        <f t="shared" si="20"/>
        <v>0.20151133501259447</v>
      </c>
      <c r="U26" s="36">
        <f t="shared" si="21"/>
        <v>7.8085642317380355E-2</v>
      </c>
      <c r="V26" s="36">
        <f t="shared" si="22"/>
        <v>7.0528967254408062E-2</v>
      </c>
      <c r="W26" s="36">
        <f t="shared" si="23"/>
        <v>0</v>
      </c>
      <c r="X26" s="36">
        <f t="shared" si="24"/>
        <v>0</v>
      </c>
      <c r="Y26" s="36">
        <f t="shared" si="25"/>
        <v>0</v>
      </c>
      <c r="Z26" s="36">
        <f t="shared" si="26"/>
        <v>0</v>
      </c>
      <c r="AA26" s="36">
        <f t="shared" si="27"/>
        <v>0</v>
      </c>
      <c r="AB26" s="36">
        <f t="shared" si="28"/>
        <v>0</v>
      </c>
      <c r="AC26" s="39">
        <f t="shared" si="30"/>
        <v>0.99999999999999989</v>
      </c>
    </row>
    <row r="27" spans="2:29" ht="16.2" thickBot="1" x14ac:dyDescent="0.35">
      <c r="B27" s="100" t="s">
        <v>48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</row>
    <row r="28" spans="2:29" ht="14.4" thickBot="1" x14ac:dyDescent="0.3"/>
    <row r="29" spans="2:29" ht="18" thickBot="1" x14ac:dyDescent="0.35">
      <c r="B29" s="103" t="s">
        <v>88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</row>
    <row r="30" spans="2:29" ht="18" thickBot="1" x14ac:dyDescent="0.35">
      <c r="B30" s="106" t="s">
        <v>42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106" t="s">
        <v>43</v>
      </c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/>
    </row>
    <row r="31" spans="2:29" ht="16.2" thickBot="1" x14ac:dyDescent="0.35">
      <c r="B31" s="45" t="s">
        <v>44</v>
      </c>
      <c r="C31" s="41" t="s">
        <v>90</v>
      </c>
      <c r="D31" s="41" t="s">
        <v>17</v>
      </c>
      <c r="E31" s="41" t="s">
        <v>19</v>
      </c>
      <c r="F31" s="41" t="s">
        <v>18</v>
      </c>
      <c r="G31" s="41" t="s">
        <v>91</v>
      </c>
      <c r="H31" s="41" t="s">
        <v>92</v>
      </c>
      <c r="I31" s="41" t="s">
        <v>21</v>
      </c>
      <c r="J31" s="41" t="s">
        <v>85</v>
      </c>
      <c r="K31" s="41" t="s">
        <v>93</v>
      </c>
      <c r="L31" s="41">
        <v>0</v>
      </c>
      <c r="M31" s="41">
        <v>0</v>
      </c>
      <c r="N31" s="41">
        <v>0</v>
      </c>
      <c r="O31" s="29" t="s">
        <v>39</v>
      </c>
      <c r="P31" s="40" t="s">
        <v>44</v>
      </c>
      <c r="Q31" s="41" t="str">
        <f>C31</f>
        <v>Independent (DP)</v>
      </c>
      <c r="R31" s="41" t="str">
        <f t="shared" ref="R31:AB31" si="32">D31</f>
        <v>SNP</v>
      </c>
      <c r="S31" s="41" t="str">
        <f t="shared" si="32"/>
        <v>Conservative</v>
      </c>
      <c r="T31" s="41" t="str">
        <f t="shared" si="32"/>
        <v>Labour</v>
      </c>
      <c r="U31" s="41" t="str">
        <f t="shared" si="32"/>
        <v>Independent (DM)</v>
      </c>
      <c r="V31" s="41" t="str">
        <f t="shared" si="32"/>
        <v>Independent (AC)</v>
      </c>
      <c r="W31" s="41" t="str">
        <f t="shared" si="32"/>
        <v>Lib Dem</v>
      </c>
      <c r="X31" s="41" t="str">
        <f t="shared" si="32"/>
        <v>ISP</v>
      </c>
      <c r="Y31" s="41" t="str">
        <f t="shared" si="32"/>
        <v>Independent (AA)</v>
      </c>
      <c r="Z31" s="41">
        <f t="shared" si="32"/>
        <v>0</v>
      </c>
      <c r="AA31" s="41">
        <f t="shared" si="32"/>
        <v>0</v>
      </c>
      <c r="AB31" s="41">
        <f t="shared" si="32"/>
        <v>0</v>
      </c>
      <c r="AC31" s="42" t="s">
        <v>39</v>
      </c>
    </row>
    <row r="32" spans="2:29" ht="15.6" x14ac:dyDescent="0.3">
      <c r="B32" s="30" t="s">
        <v>45</v>
      </c>
      <c r="C32" s="31">
        <v>1148</v>
      </c>
      <c r="D32" s="31">
        <v>993</v>
      </c>
      <c r="E32" s="31">
        <v>371</v>
      </c>
      <c r="F32" s="31">
        <v>157</v>
      </c>
      <c r="G32" s="31">
        <v>149</v>
      </c>
      <c r="H32" s="31">
        <v>140</v>
      </c>
      <c r="I32" s="31">
        <v>107</v>
      </c>
      <c r="J32" s="31">
        <v>78</v>
      </c>
      <c r="K32" s="31">
        <v>54</v>
      </c>
      <c r="L32" s="31">
        <v>0</v>
      </c>
      <c r="M32" s="31">
        <v>0</v>
      </c>
      <c r="N32" s="31">
        <v>0</v>
      </c>
      <c r="O32" s="32">
        <f>SUM(C32:N32)</f>
        <v>3197</v>
      </c>
      <c r="P32" s="37" t="str">
        <f>B32</f>
        <v>Whole Ward</v>
      </c>
      <c r="Q32" s="43">
        <f t="shared" ref="Q32:Q40" si="33">IF(C32&gt;0,C32/O32,0)</f>
        <v>0.35908664372849547</v>
      </c>
      <c r="R32" s="43">
        <f t="shared" ref="R32:R40" si="34">IF(D32&gt;0,D32/O32,0)</f>
        <v>0.31060369096027524</v>
      </c>
      <c r="S32" s="43">
        <f t="shared" ref="S32:S40" si="35">IF(E32&gt;0,E32/O32,0)</f>
        <v>0.11604629340006256</v>
      </c>
      <c r="T32" s="43">
        <f t="shared" ref="T32:T40" si="36">IF(F32&gt;0,F32/O32,0)</f>
        <v>4.9108539255552079E-2</v>
      </c>
      <c r="U32" s="43">
        <f t="shared" ref="U32:U40" si="37">IF(G32&gt;0,G32/O32,0)</f>
        <v>4.6606193306224585E-2</v>
      </c>
      <c r="V32" s="43">
        <f t="shared" ref="V32:V40" si="38">IF(H32&gt;0,H32/O32,0)</f>
        <v>4.3791054113231156E-2</v>
      </c>
      <c r="W32" s="43">
        <f t="shared" ref="W32:W40" si="39">IF(I32&gt;0,I32/O32,0)</f>
        <v>3.3468877072255238E-2</v>
      </c>
      <c r="X32" s="43">
        <f t="shared" ref="X32:X40" si="40">IF(J32&gt;0,J32/O32,0)</f>
        <v>2.4397873005943073E-2</v>
      </c>
      <c r="Y32" s="43">
        <f t="shared" ref="Y32:Y40" si="41">IF(K32&gt;0,K32/O32,0)</f>
        <v>1.6890835157960589E-2</v>
      </c>
      <c r="Z32" s="43">
        <f t="shared" ref="Z32:Z40" si="42">IF(L32&gt;0,L32/O32,0)</f>
        <v>0</v>
      </c>
      <c r="AA32" s="43">
        <f t="shared" ref="AA32:AA40" si="43">IF(M32&gt;0,M32/O32,0)</f>
        <v>0</v>
      </c>
      <c r="AB32" s="43">
        <f t="shared" ref="AB32:AB40" si="44">IF(N32&gt;0,N32/O32,0)</f>
        <v>0</v>
      </c>
      <c r="AC32" s="44">
        <f>SUM(Q32:AB32)</f>
        <v>1</v>
      </c>
    </row>
    <row r="33" spans="2:29" ht="15.6" x14ac:dyDescent="0.3">
      <c r="B33" s="33" t="s">
        <v>46</v>
      </c>
      <c r="C33" s="34">
        <v>750</v>
      </c>
      <c r="D33" s="34">
        <v>676</v>
      </c>
      <c r="E33" s="34">
        <v>192</v>
      </c>
      <c r="F33" s="34">
        <v>86</v>
      </c>
      <c r="G33" s="34">
        <v>91</v>
      </c>
      <c r="H33" s="34">
        <v>125</v>
      </c>
      <c r="I33" s="34">
        <v>78</v>
      </c>
      <c r="J33" s="34">
        <v>66</v>
      </c>
      <c r="K33" s="34">
        <v>39</v>
      </c>
      <c r="L33" s="34">
        <v>0</v>
      </c>
      <c r="M33" s="34">
        <v>0</v>
      </c>
      <c r="N33" s="34">
        <v>0</v>
      </c>
      <c r="O33" s="35">
        <f>SUM(C33:N33)</f>
        <v>2103</v>
      </c>
      <c r="P33" s="33" t="str">
        <f t="shared" ref="P33:P40" si="45">B33</f>
        <v>In Person Total</v>
      </c>
      <c r="Q33" s="36">
        <f t="shared" si="33"/>
        <v>0.35663338088445079</v>
      </c>
      <c r="R33" s="36">
        <f t="shared" si="34"/>
        <v>0.32144555397051833</v>
      </c>
      <c r="S33" s="36">
        <f t="shared" si="35"/>
        <v>9.1298145506419404E-2</v>
      </c>
      <c r="T33" s="36">
        <f t="shared" si="36"/>
        <v>4.0893961008083693E-2</v>
      </c>
      <c r="U33" s="36">
        <f t="shared" si="37"/>
        <v>4.3271516880646697E-2</v>
      </c>
      <c r="V33" s="36">
        <f t="shared" si="38"/>
        <v>5.9438896814075132E-2</v>
      </c>
      <c r="W33" s="36">
        <f t="shared" si="39"/>
        <v>3.7089871611982884E-2</v>
      </c>
      <c r="X33" s="36">
        <f t="shared" si="40"/>
        <v>3.1383737517831668E-2</v>
      </c>
      <c r="Y33" s="36">
        <f t="shared" si="41"/>
        <v>1.8544935805991442E-2</v>
      </c>
      <c r="Z33" s="36">
        <f t="shared" si="42"/>
        <v>0</v>
      </c>
      <c r="AA33" s="36">
        <f t="shared" si="43"/>
        <v>0</v>
      </c>
      <c r="AB33" s="36">
        <f t="shared" si="44"/>
        <v>0</v>
      </c>
      <c r="AC33" s="39">
        <f t="shared" ref="AC33:AC40" si="46">SUM(Q33:AB33)</f>
        <v>1</v>
      </c>
    </row>
    <row r="34" spans="2:29" ht="15.6" x14ac:dyDescent="0.3">
      <c r="B34" s="37" t="s">
        <v>47</v>
      </c>
      <c r="C34" s="34">
        <v>398</v>
      </c>
      <c r="D34" s="34">
        <v>317</v>
      </c>
      <c r="E34" s="34">
        <v>179</v>
      </c>
      <c r="F34" s="34">
        <v>71</v>
      </c>
      <c r="G34" s="34">
        <v>58</v>
      </c>
      <c r="H34" s="34">
        <v>15</v>
      </c>
      <c r="I34" s="34">
        <v>29</v>
      </c>
      <c r="J34" s="34">
        <v>12</v>
      </c>
      <c r="K34" s="34">
        <v>15</v>
      </c>
      <c r="L34" s="34">
        <v>0</v>
      </c>
      <c r="M34" s="34">
        <v>0</v>
      </c>
      <c r="N34" s="34">
        <v>0</v>
      </c>
      <c r="O34" s="35">
        <f t="shared" ref="O34:O40" si="47">SUM(C34:N34)</f>
        <v>1094</v>
      </c>
      <c r="P34" s="33" t="str">
        <f t="shared" si="45"/>
        <v>Postal Total</v>
      </c>
      <c r="Q34" s="36">
        <f t="shared" si="33"/>
        <v>0.36380255941499084</v>
      </c>
      <c r="R34" s="36">
        <f t="shared" si="34"/>
        <v>0.28976234003656309</v>
      </c>
      <c r="S34" s="36">
        <f t="shared" si="35"/>
        <v>0.16361974405850091</v>
      </c>
      <c r="T34" s="36">
        <f t="shared" si="36"/>
        <v>6.4899451553930523E-2</v>
      </c>
      <c r="U34" s="36">
        <f t="shared" si="37"/>
        <v>5.3016453382084092E-2</v>
      </c>
      <c r="V34" s="36">
        <f t="shared" si="38"/>
        <v>1.3711151736745886E-2</v>
      </c>
      <c r="W34" s="36">
        <f t="shared" si="39"/>
        <v>2.6508226691042046E-2</v>
      </c>
      <c r="X34" s="36">
        <f t="shared" si="40"/>
        <v>1.0968921389396709E-2</v>
      </c>
      <c r="Y34" s="36">
        <f t="shared" si="41"/>
        <v>1.3711151736745886E-2</v>
      </c>
      <c r="Z34" s="36">
        <f t="shared" si="42"/>
        <v>0</v>
      </c>
      <c r="AA34" s="36">
        <f t="shared" si="43"/>
        <v>0</v>
      </c>
      <c r="AB34" s="36">
        <f t="shared" si="44"/>
        <v>0</v>
      </c>
      <c r="AC34" s="39">
        <f t="shared" si="46"/>
        <v>0.99999999999999989</v>
      </c>
    </row>
    <row r="35" spans="2:29" ht="15.6" x14ac:dyDescent="0.3">
      <c r="B35" s="38" t="s">
        <v>94</v>
      </c>
      <c r="C35" s="34">
        <v>211</v>
      </c>
      <c r="D35" s="34">
        <v>132</v>
      </c>
      <c r="E35" s="34">
        <v>39</v>
      </c>
      <c r="F35" s="34">
        <v>15</v>
      </c>
      <c r="G35" s="34">
        <v>20</v>
      </c>
      <c r="H35" s="34">
        <v>12</v>
      </c>
      <c r="I35" s="34">
        <v>14</v>
      </c>
      <c r="J35" s="34">
        <v>32</v>
      </c>
      <c r="K35" s="34">
        <v>8</v>
      </c>
      <c r="L35" s="34">
        <v>0</v>
      </c>
      <c r="M35" s="34">
        <v>0</v>
      </c>
      <c r="N35" s="34">
        <v>0</v>
      </c>
      <c r="O35" s="35">
        <f t="shared" si="47"/>
        <v>483</v>
      </c>
      <c r="P35" s="33" t="str">
        <f t="shared" si="45"/>
        <v>AA23</v>
      </c>
      <c r="Q35" s="36">
        <f t="shared" si="33"/>
        <v>0.43685300207039335</v>
      </c>
      <c r="R35" s="36">
        <f t="shared" si="34"/>
        <v>0.27329192546583853</v>
      </c>
      <c r="S35" s="36">
        <f t="shared" si="35"/>
        <v>8.0745341614906832E-2</v>
      </c>
      <c r="T35" s="36">
        <f t="shared" si="36"/>
        <v>3.1055900621118012E-2</v>
      </c>
      <c r="U35" s="36">
        <f t="shared" si="37"/>
        <v>4.1407867494824016E-2</v>
      </c>
      <c r="V35" s="36">
        <f t="shared" si="38"/>
        <v>2.4844720496894408E-2</v>
      </c>
      <c r="W35" s="36">
        <f t="shared" si="39"/>
        <v>2.8985507246376812E-2</v>
      </c>
      <c r="X35" s="36">
        <f t="shared" si="40"/>
        <v>6.6252587991718431E-2</v>
      </c>
      <c r="Y35" s="36">
        <f t="shared" si="41"/>
        <v>1.6563146997929608E-2</v>
      </c>
      <c r="Z35" s="36">
        <f t="shared" si="42"/>
        <v>0</v>
      </c>
      <c r="AA35" s="36">
        <f t="shared" si="43"/>
        <v>0</v>
      </c>
      <c r="AB35" s="36">
        <f t="shared" si="44"/>
        <v>0</v>
      </c>
      <c r="AC35" s="39">
        <f t="shared" si="46"/>
        <v>1.0000000000000002</v>
      </c>
    </row>
    <row r="36" spans="2:29" ht="31.2" x14ac:dyDescent="0.3">
      <c r="B36" s="38" t="s">
        <v>95</v>
      </c>
      <c r="C36" s="34">
        <v>109</v>
      </c>
      <c r="D36" s="34">
        <v>135</v>
      </c>
      <c r="E36" s="34">
        <v>44</v>
      </c>
      <c r="F36" s="34">
        <v>24</v>
      </c>
      <c r="G36" s="34">
        <v>13</v>
      </c>
      <c r="H36" s="34">
        <v>9</v>
      </c>
      <c r="I36" s="34">
        <v>7</v>
      </c>
      <c r="J36" s="34">
        <v>7</v>
      </c>
      <c r="K36" s="34">
        <v>1</v>
      </c>
      <c r="L36" s="34">
        <v>0</v>
      </c>
      <c r="M36" s="34">
        <v>0</v>
      </c>
      <c r="N36" s="34">
        <v>0</v>
      </c>
      <c r="O36" s="35">
        <f t="shared" si="47"/>
        <v>349</v>
      </c>
      <c r="P36" s="33" t="str">
        <f t="shared" si="45"/>
        <v>AA24, AA25 &amp; AA33</v>
      </c>
      <c r="Q36" s="36">
        <f t="shared" si="33"/>
        <v>0.31232091690544411</v>
      </c>
      <c r="R36" s="36">
        <f t="shared" si="34"/>
        <v>0.38681948424068768</v>
      </c>
      <c r="S36" s="36">
        <f t="shared" si="35"/>
        <v>0.12607449856733524</v>
      </c>
      <c r="T36" s="36">
        <f t="shared" si="36"/>
        <v>6.8767908309455589E-2</v>
      </c>
      <c r="U36" s="36">
        <f t="shared" si="37"/>
        <v>3.7249283667621778E-2</v>
      </c>
      <c r="V36" s="36">
        <f t="shared" si="38"/>
        <v>2.5787965616045846E-2</v>
      </c>
      <c r="W36" s="36">
        <f t="shared" si="39"/>
        <v>2.0057306590257881E-2</v>
      </c>
      <c r="X36" s="36">
        <f t="shared" si="40"/>
        <v>2.0057306590257881E-2</v>
      </c>
      <c r="Y36" s="36">
        <f t="shared" si="41"/>
        <v>2.8653295128939827E-3</v>
      </c>
      <c r="Z36" s="36">
        <f t="shared" si="42"/>
        <v>0</v>
      </c>
      <c r="AA36" s="36">
        <f t="shared" si="43"/>
        <v>0</v>
      </c>
      <c r="AB36" s="36">
        <f t="shared" si="44"/>
        <v>0</v>
      </c>
      <c r="AC36" s="39">
        <f t="shared" si="46"/>
        <v>0.99999999999999978</v>
      </c>
    </row>
    <row r="37" spans="2:29" ht="31.2" x14ac:dyDescent="0.3">
      <c r="B37" s="38" t="s">
        <v>96</v>
      </c>
      <c r="C37" s="34">
        <v>182</v>
      </c>
      <c r="D37" s="34">
        <v>134</v>
      </c>
      <c r="E37" s="34">
        <v>85</v>
      </c>
      <c r="F37" s="34">
        <v>26</v>
      </c>
      <c r="G37" s="34">
        <v>21</v>
      </c>
      <c r="H37" s="34">
        <v>52</v>
      </c>
      <c r="I37" s="34">
        <v>27</v>
      </c>
      <c r="J37" s="34">
        <v>6</v>
      </c>
      <c r="K37" s="34">
        <v>11</v>
      </c>
      <c r="L37" s="34">
        <v>0</v>
      </c>
      <c r="M37" s="34">
        <v>0</v>
      </c>
      <c r="N37" s="34">
        <v>0</v>
      </c>
      <c r="O37" s="35">
        <f t="shared" si="47"/>
        <v>544</v>
      </c>
      <c r="P37" s="33" t="str">
        <f t="shared" si="45"/>
        <v>AA26, AA28 &amp; AA29</v>
      </c>
      <c r="Q37" s="36">
        <f t="shared" si="33"/>
        <v>0.33455882352941174</v>
      </c>
      <c r="R37" s="36">
        <f t="shared" si="34"/>
        <v>0.24632352941176472</v>
      </c>
      <c r="S37" s="36">
        <f t="shared" si="35"/>
        <v>0.15625</v>
      </c>
      <c r="T37" s="36">
        <f t="shared" si="36"/>
        <v>4.779411764705882E-2</v>
      </c>
      <c r="U37" s="36">
        <f t="shared" si="37"/>
        <v>3.860294117647059E-2</v>
      </c>
      <c r="V37" s="36">
        <f t="shared" si="38"/>
        <v>9.5588235294117641E-2</v>
      </c>
      <c r="W37" s="36">
        <f t="shared" si="39"/>
        <v>4.9632352941176468E-2</v>
      </c>
      <c r="X37" s="36">
        <f t="shared" si="40"/>
        <v>1.1029411764705883E-2</v>
      </c>
      <c r="Y37" s="36">
        <f t="shared" si="41"/>
        <v>2.0220588235294119E-2</v>
      </c>
      <c r="Z37" s="36">
        <f t="shared" si="42"/>
        <v>0</v>
      </c>
      <c r="AA37" s="36">
        <f t="shared" si="43"/>
        <v>0</v>
      </c>
      <c r="AB37" s="36">
        <f t="shared" si="44"/>
        <v>0</v>
      </c>
      <c r="AC37" s="39">
        <f t="shared" si="46"/>
        <v>1</v>
      </c>
    </row>
    <row r="38" spans="2:29" ht="15.6" x14ac:dyDescent="0.3">
      <c r="B38" s="38" t="s">
        <v>97</v>
      </c>
      <c r="C38" s="34">
        <v>378</v>
      </c>
      <c r="D38" s="34">
        <v>306</v>
      </c>
      <c r="E38" s="34">
        <v>79</v>
      </c>
      <c r="F38" s="34">
        <v>60</v>
      </c>
      <c r="G38" s="34">
        <v>72</v>
      </c>
      <c r="H38" s="34">
        <v>34</v>
      </c>
      <c r="I38" s="34">
        <v>30</v>
      </c>
      <c r="J38" s="34">
        <v>24</v>
      </c>
      <c r="K38" s="34">
        <v>12</v>
      </c>
      <c r="L38" s="34">
        <v>0</v>
      </c>
      <c r="M38" s="34">
        <v>0</v>
      </c>
      <c r="N38" s="34">
        <v>0</v>
      </c>
      <c r="O38" s="35">
        <f t="shared" si="47"/>
        <v>995</v>
      </c>
      <c r="P38" s="33" t="str">
        <f t="shared" si="45"/>
        <v>AA27</v>
      </c>
      <c r="Q38" s="36">
        <f t="shared" si="33"/>
        <v>0.37989949748743718</v>
      </c>
      <c r="R38" s="36">
        <f t="shared" si="34"/>
        <v>0.30753768844221108</v>
      </c>
      <c r="S38" s="36">
        <f t="shared" si="35"/>
        <v>7.9396984924623118E-2</v>
      </c>
      <c r="T38" s="36">
        <f t="shared" si="36"/>
        <v>6.030150753768844E-2</v>
      </c>
      <c r="U38" s="36">
        <f t="shared" si="37"/>
        <v>7.2361809045226128E-2</v>
      </c>
      <c r="V38" s="36">
        <f t="shared" si="38"/>
        <v>3.4170854271356785E-2</v>
      </c>
      <c r="W38" s="36">
        <f t="shared" si="39"/>
        <v>3.015075376884422E-2</v>
      </c>
      <c r="X38" s="36">
        <f t="shared" si="40"/>
        <v>2.4120603015075376E-2</v>
      </c>
      <c r="Y38" s="36">
        <f t="shared" si="41"/>
        <v>1.2060301507537688E-2</v>
      </c>
      <c r="Z38" s="36">
        <f t="shared" si="42"/>
        <v>0</v>
      </c>
      <c r="AA38" s="36">
        <f t="shared" si="43"/>
        <v>0</v>
      </c>
      <c r="AB38" s="36">
        <f t="shared" si="44"/>
        <v>0</v>
      </c>
      <c r="AC38" s="39">
        <f t="shared" si="46"/>
        <v>1</v>
      </c>
    </row>
    <row r="39" spans="2:29" ht="31.2" x14ac:dyDescent="0.3">
      <c r="B39" s="38" t="s">
        <v>98</v>
      </c>
      <c r="C39" s="34">
        <v>138</v>
      </c>
      <c r="D39" s="34">
        <v>162</v>
      </c>
      <c r="E39" s="34">
        <v>68</v>
      </c>
      <c r="F39" s="34">
        <v>15</v>
      </c>
      <c r="G39" s="34">
        <v>7</v>
      </c>
      <c r="H39" s="34">
        <v>9</v>
      </c>
      <c r="I39" s="34">
        <v>21</v>
      </c>
      <c r="J39" s="34">
        <v>5</v>
      </c>
      <c r="K39" s="34">
        <v>12</v>
      </c>
      <c r="L39" s="34">
        <v>0</v>
      </c>
      <c r="M39" s="34">
        <v>0</v>
      </c>
      <c r="N39" s="34">
        <v>0</v>
      </c>
      <c r="O39" s="35">
        <f t="shared" si="47"/>
        <v>437</v>
      </c>
      <c r="P39" s="33" t="str">
        <f t="shared" si="45"/>
        <v>AA30, AA31 &amp; AA32</v>
      </c>
      <c r="Q39" s="36">
        <f t="shared" si="33"/>
        <v>0.31578947368421051</v>
      </c>
      <c r="R39" s="36">
        <f t="shared" si="34"/>
        <v>0.37070938215102978</v>
      </c>
      <c r="S39" s="36">
        <f t="shared" si="35"/>
        <v>0.15560640732265446</v>
      </c>
      <c r="T39" s="36">
        <f t="shared" si="36"/>
        <v>3.4324942791762014E-2</v>
      </c>
      <c r="U39" s="36">
        <f t="shared" si="37"/>
        <v>1.6018306636155607E-2</v>
      </c>
      <c r="V39" s="36">
        <f t="shared" si="38"/>
        <v>2.0594965675057208E-2</v>
      </c>
      <c r="W39" s="36">
        <f t="shared" si="39"/>
        <v>4.8054919908466817E-2</v>
      </c>
      <c r="X39" s="36">
        <f t="shared" si="40"/>
        <v>1.1441647597254004E-2</v>
      </c>
      <c r="Y39" s="36">
        <f t="shared" si="41"/>
        <v>2.7459954233409609E-2</v>
      </c>
      <c r="Z39" s="36">
        <f t="shared" si="42"/>
        <v>0</v>
      </c>
      <c r="AA39" s="36">
        <f t="shared" si="43"/>
        <v>0</v>
      </c>
      <c r="AB39" s="36">
        <f t="shared" si="44"/>
        <v>0</v>
      </c>
      <c r="AC39" s="39">
        <f t="shared" si="46"/>
        <v>0.99999999999999989</v>
      </c>
    </row>
    <row r="40" spans="2:29" ht="16.2" thickBot="1" x14ac:dyDescent="0.35">
      <c r="B40" s="38" t="s">
        <v>99</v>
      </c>
      <c r="C40" s="34">
        <v>130</v>
      </c>
      <c r="D40" s="34">
        <v>125</v>
      </c>
      <c r="E40" s="34">
        <v>56</v>
      </c>
      <c r="F40" s="34">
        <v>18</v>
      </c>
      <c r="G40" s="34">
        <v>16</v>
      </c>
      <c r="H40" s="34">
        <v>25</v>
      </c>
      <c r="I40" s="34">
        <v>8</v>
      </c>
      <c r="J40" s="34">
        <v>5</v>
      </c>
      <c r="K40" s="34">
        <v>8</v>
      </c>
      <c r="L40" s="34">
        <v>0</v>
      </c>
      <c r="M40" s="34">
        <v>0</v>
      </c>
      <c r="N40" s="34">
        <v>0</v>
      </c>
      <c r="O40" s="35">
        <f t="shared" si="47"/>
        <v>391</v>
      </c>
      <c r="P40" s="33" t="str">
        <f t="shared" si="45"/>
        <v>AA34</v>
      </c>
      <c r="Q40" s="36">
        <f t="shared" si="33"/>
        <v>0.33248081841432225</v>
      </c>
      <c r="R40" s="36">
        <f t="shared" si="34"/>
        <v>0.31969309462915602</v>
      </c>
      <c r="S40" s="36">
        <f t="shared" si="35"/>
        <v>0.14322250639386189</v>
      </c>
      <c r="T40" s="36">
        <f t="shared" si="36"/>
        <v>4.6035805626598467E-2</v>
      </c>
      <c r="U40" s="36">
        <f t="shared" si="37"/>
        <v>4.0920716112531973E-2</v>
      </c>
      <c r="V40" s="36">
        <f t="shared" si="38"/>
        <v>6.3938618925831206E-2</v>
      </c>
      <c r="W40" s="36">
        <f t="shared" si="39"/>
        <v>2.0460358056265986E-2</v>
      </c>
      <c r="X40" s="36">
        <f t="shared" si="40"/>
        <v>1.278772378516624E-2</v>
      </c>
      <c r="Y40" s="36">
        <f t="shared" si="41"/>
        <v>2.0460358056265986E-2</v>
      </c>
      <c r="Z40" s="36">
        <f t="shared" si="42"/>
        <v>0</v>
      </c>
      <c r="AA40" s="36">
        <f t="shared" si="43"/>
        <v>0</v>
      </c>
      <c r="AB40" s="36">
        <f t="shared" si="44"/>
        <v>0</v>
      </c>
      <c r="AC40" s="39">
        <f t="shared" si="46"/>
        <v>1</v>
      </c>
    </row>
    <row r="41" spans="2:29" ht="16.2" thickBot="1" x14ac:dyDescent="0.35">
      <c r="B41" s="100" t="s">
        <v>48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</row>
    <row r="42" spans="2:29" ht="14.4" thickBot="1" x14ac:dyDescent="0.3"/>
    <row r="43" spans="2:29" ht="18" thickBot="1" x14ac:dyDescent="0.35">
      <c r="B43" s="103" t="s">
        <v>111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</row>
    <row r="44" spans="2:29" ht="18" thickBot="1" x14ac:dyDescent="0.35">
      <c r="B44" s="106" t="s">
        <v>42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P44" s="106" t="s">
        <v>43</v>
      </c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8"/>
    </row>
    <row r="45" spans="2:29" ht="16.2" thickBot="1" x14ac:dyDescent="0.35">
      <c r="B45" s="45" t="s">
        <v>44</v>
      </c>
      <c r="C45" s="41" t="s">
        <v>17</v>
      </c>
      <c r="D45" s="41" t="s">
        <v>19</v>
      </c>
      <c r="E45" s="41" t="s">
        <v>22</v>
      </c>
      <c r="F45" s="41" t="s">
        <v>112</v>
      </c>
      <c r="G45" s="41" t="s">
        <v>113</v>
      </c>
      <c r="H45" s="41" t="s">
        <v>52</v>
      </c>
      <c r="I45" s="41" t="s">
        <v>21</v>
      </c>
      <c r="J45" s="41" t="s">
        <v>70</v>
      </c>
      <c r="K45" s="41" t="s">
        <v>18</v>
      </c>
      <c r="L45" s="41" t="s">
        <v>114</v>
      </c>
      <c r="M45" s="41">
        <v>0</v>
      </c>
      <c r="N45" s="41">
        <v>0</v>
      </c>
      <c r="O45" s="29" t="s">
        <v>39</v>
      </c>
      <c r="P45" s="40" t="s">
        <v>44</v>
      </c>
      <c r="Q45" s="41" t="str">
        <f>C45</f>
        <v>SNP</v>
      </c>
      <c r="R45" s="41" t="str">
        <f t="shared" ref="R45:AB45" si="48">D45</f>
        <v>Conservative</v>
      </c>
      <c r="S45" s="41" t="str">
        <f t="shared" si="48"/>
        <v>Green</v>
      </c>
      <c r="T45" s="41" t="str">
        <f t="shared" si="48"/>
        <v>Independent (AK)</v>
      </c>
      <c r="U45" s="41" t="str">
        <f t="shared" si="48"/>
        <v>Independent (CK)</v>
      </c>
      <c r="V45" s="41" t="str">
        <f t="shared" si="48"/>
        <v>Independent (DC)</v>
      </c>
      <c r="W45" s="41" t="str">
        <f t="shared" si="48"/>
        <v>Lib Dem</v>
      </c>
      <c r="X45" s="41" t="str">
        <f t="shared" si="48"/>
        <v>Independent (JM)</v>
      </c>
      <c r="Y45" s="41" t="str">
        <f t="shared" si="48"/>
        <v>Labour</v>
      </c>
      <c r="Z45" s="41" t="str">
        <f t="shared" si="48"/>
        <v>Independent (JW)</v>
      </c>
      <c r="AA45" s="41">
        <f t="shared" si="48"/>
        <v>0</v>
      </c>
      <c r="AB45" s="41">
        <f t="shared" si="48"/>
        <v>0</v>
      </c>
      <c r="AC45" s="42" t="s">
        <v>39</v>
      </c>
    </row>
    <row r="46" spans="2:29" ht="15.6" x14ac:dyDescent="0.3">
      <c r="B46" s="30" t="s">
        <v>45</v>
      </c>
      <c r="C46" s="31">
        <v>1388</v>
      </c>
      <c r="D46" s="31">
        <v>452</v>
      </c>
      <c r="E46" s="31">
        <v>353</v>
      </c>
      <c r="F46" s="31">
        <v>295</v>
      </c>
      <c r="G46" s="31">
        <v>256</v>
      </c>
      <c r="H46" s="31">
        <v>235</v>
      </c>
      <c r="I46" s="31">
        <v>188</v>
      </c>
      <c r="J46" s="31">
        <v>179</v>
      </c>
      <c r="K46" s="31">
        <v>169</v>
      </c>
      <c r="L46" s="31">
        <v>118</v>
      </c>
      <c r="M46" s="31">
        <v>118</v>
      </c>
      <c r="N46" s="31">
        <v>0</v>
      </c>
      <c r="O46" s="32">
        <f>SUM(C46:N46)</f>
        <v>3751</v>
      </c>
      <c r="P46" s="37" t="str">
        <f>B46</f>
        <v>Whole Ward</v>
      </c>
      <c r="Q46" s="43">
        <f t="shared" ref="Q46:Q56" si="49">IF(C46&gt;0,C46/O46,0)</f>
        <v>0.37003465742468677</v>
      </c>
      <c r="R46" s="43">
        <f t="shared" ref="R46:R56" si="50">IF(D46&gt;0,D46/O46,0)</f>
        <v>0.12050119968008531</v>
      </c>
      <c r="S46" s="43">
        <f t="shared" ref="S46:S56" si="51">IF(E46&gt;0,E46/O46,0)</f>
        <v>9.4108237803252462E-2</v>
      </c>
      <c r="T46" s="43">
        <f t="shared" ref="T46:T56" si="52">IF(F46&gt;0,F46/O46,0)</f>
        <v>7.8645694481471601E-2</v>
      </c>
      <c r="U46" s="43">
        <f t="shared" ref="U46:U56" si="53">IF(G46&gt;0,G46/O46,0)</f>
        <v>6.8248467075446545E-2</v>
      </c>
      <c r="V46" s="43">
        <f t="shared" ref="V46:V56" si="54">IF(H46&gt;0,H46/O46,0)</f>
        <v>6.2649960010663822E-2</v>
      </c>
      <c r="W46" s="43">
        <f t="shared" ref="W46:W56" si="55">IF(I46&gt;0,I46/O46,0)</f>
        <v>5.0119968008531059E-2</v>
      </c>
      <c r="X46" s="43">
        <f t="shared" ref="X46:X56" si="56">IF(J46&gt;0,J46/O46,0)</f>
        <v>4.7720607837909892E-2</v>
      </c>
      <c r="Y46" s="43">
        <f t="shared" ref="Y46:Y56" si="57">IF(K46&gt;0,K46/O46,0)</f>
        <v>4.505465209277526E-2</v>
      </c>
      <c r="Z46" s="43">
        <f t="shared" ref="Z46:Z56" si="58">IF(L46&gt;0,L46/O46,0)</f>
        <v>3.145827779258864E-2</v>
      </c>
      <c r="AA46" s="43">
        <f t="shared" ref="AA46:AA56" si="59">IF(M46&gt;0,M46/O46,0)</f>
        <v>3.145827779258864E-2</v>
      </c>
      <c r="AB46" s="43">
        <f t="shared" ref="AB46:AB56" si="60">IF(N46&gt;0,N46/O46,0)</f>
        <v>0</v>
      </c>
      <c r="AC46" s="44">
        <f>SUM(Q46:AB46)</f>
        <v>1</v>
      </c>
    </row>
    <row r="47" spans="2:29" ht="15.6" x14ac:dyDescent="0.3">
      <c r="B47" s="33" t="s">
        <v>46</v>
      </c>
      <c r="C47" s="34">
        <v>916</v>
      </c>
      <c r="D47" s="34">
        <v>224</v>
      </c>
      <c r="E47" s="34">
        <v>273</v>
      </c>
      <c r="F47" s="34">
        <v>203</v>
      </c>
      <c r="G47" s="34">
        <v>163</v>
      </c>
      <c r="H47" s="34">
        <v>164</v>
      </c>
      <c r="I47" s="34">
        <v>115</v>
      </c>
      <c r="J47" s="34">
        <v>93</v>
      </c>
      <c r="K47" s="34">
        <v>107</v>
      </c>
      <c r="L47" s="34">
        <v>73</v>
      </c>
      <c r="M47" s="34">
        <v>0</v>
      </c>
      <c r="N47" s="34">
        <v>0</v>
      </c>
      <c r="O47" s="35">
        <f>SUM(C47:N47)</f>
        <v>2331</v>
      </c>
      <c r="P47" s="33" t="str">
        <f t="shared" ref="P47:P56" si="61">B47</f>
        <v>In Person Total</v>
      </c>
      <c r="Q47" s="36">
        <f t="shared" si="49"/>
        <v>0.39296439296439295</v>
      </c>
      <c r="R47" s="36">
        <f t="shared" si="50"/>
        <v>9.6096096096096095E-2</v>
      </c>
      <c r="S47" s="36">
        <f t="shared" si="51"/>
        <v>0.11711711711711711</v>
      </c>
      <c r="T47" s="36">
        <f t="shared" si="52"/>
        <v>8.7087087087087081E-2</v>
      </c>
      <c r="U47" s="36">
        <f t="shared" si="53"/>
        <v>6.9927069927069929E-2</v>
      </c>
      <c r="V47" s="36">
        <f t="shared" si="54"/>
        <v>7.035607035607036E-2</v>
      </c>
      <c r="W47" s="36">
        <f t="shared" si="55"/>
        <v>4.9335049335049334E-2</v>
      </c>
      <c r="X47" s="36">
        <f t="shared" si="56"/>
        <v>3.9897039897039896E-2</v>
      </c>
      <c r="Y47" s="36">
        <f t="shared" si="57"/>
        <v>4.5903045903045905E-2</v>
      </c>
      <c r="Z47" s="36">
        <f t="shared" si="58"/>
        <v>3.131703131703132E-2</v>
      </c>
      <c r="AA47" s="36">
        <f t="shared" si="59"/>
        <v>0</v>
      </c>
      <c r="AB47" s="36">
        <f t="shared" si="60"/>
        <v>0</v>
      </c>
      <c r="AC47" s="39">
        <f t="shared" ref="AC47:AC56" si="62">SUM(Q47:AB47)</f>
        <v>1</v>
      </c>
    </row>
    <row r="48" spans="2:29" ht="15.6" x14ac:dyDescent="0.3">
      <c r="B48" s="37" t="s">
        <v>47</v>
      </c>
      <c r="C48" s="34">
        <v>472</v>
      </c>
      <c r="D48" s="34">
        <v>228</v>
      </c>
      <c r="E48" s="34">
        <v>80</v>
      </c>
      <c r="F48" s="34">
        <v>92</v>
      </c>
      <c r="G48" s="34">
        <v>93</v>
      </c>
      <c r="H48" s="34">
        <v>71</v>
      </c>
      <c r="I48" s="34">
        <v>73</v>
      </c>
      <c r="J48" s="34">
        <v>86</v>
      </c>
      <c r="K48" s="34">
        <v>62</v>
      </c>
      <c r="L48" s="34">
        <v>45</v>
      </c>
      <c r="M48" s="34">
        <v>45</v>
      </c>
      <c r="N48" s="34">
        <v>0</v>
      </c>
      <c r="O48" s="35">
        <f t="shared" ref="O48:O56" si="63">SUM(C48:N48)</f>
        <v>1347</v>
      </c>
      <c r="P48" s="33" t="str">
        <f t="shared" si="61"/>
        <v>Postal Total</v>
      </c>
      <c r="Q48" s="36">
        <f t="shared" si="49"/>
        <v>0.35040831477357087</v>
      </c>
      <c r="R48" s="36">
        <f t="shared" si="50"/>
        <v>0.16926503340757237</v>
      </c>
      <c r="S48" s="36">
        <f t="shared" si="51"/>
        <v>5.9391239792130658E-2</v>
      </c>
      <c r="T48" s="36">
        <f t="shared" si="52"/>
        <v>6.8299925760950259E-2</v>
      </c>
      <c r="U48" s="36">
        <f t="shared" si="53"/>
        <v>6.9042316258351888E-2</v>
      </c>
      <c r="V48" s="36">
        <f t="shared" si="54"/>
        <v>5.270972531551596E-2</v>
      </c>
      <c r="W48" s="36">
        <f t="shared" si="55"/>
        <v>5.4194506310319225E-2</v>
      </c>
      <c r="X48" s="36">
        <f t="shared" si="56"/>
        <v>6.3845582776540455E-2</v>
      </c>
      <c r="Y48" s="36">
        <f t="shared" si="57"/>
        <v>4.6028210838901261E-2</v>
      </c>
      <c r="Z48" s="36">
        <f t="shared" si="58"/>
        <v>3.34075723830735E-2</v>
      </c>
      <c r="AA48" s="36">
        <f t="shared" si="59"/>
        <v>3.34075723830735E-2</v>
      </c>
      <c r="AB48" s="36">
        <f t="shared" si="60"/>
        <v>0</v>
      </c>
      <c r="AC48" s="39">
        <f t="shared" si="62"/>
        <v>0.99999999999999989</v>
      </c>
    </row>
    <row r="49" spans="2:29" ht="15.6" x14ac:dyDescent="0.3">
      <c r="B49" s="38" t="s">
        <v>115</v>
      </c>
      <c r="C49" s="34">
        <v>106</v>
      </c>
      <c r="D49" s="34">
        <v>40</v>
      </c>
      <c r="E49" s="34">
        <v>67</v>
      </c>
      <c r="F49" s="34">
        <v>7</v>
      </c>
      <c r="G49" s="34">
        <v>11</v>
      </c>
      <c r="H49" s="34">
        <v>4</v>
      </c>
      <c r="I49" s="34">
        <v>26</v>
      </c>
      <c r="J49" s="34">
        <v>8</v>
      </c>
      <c r="K49" s="34">
        <v>17</v>
      </c>
      <c r="L49" s="34">
        <v>31</v>
      </c>
      <c r="M49" s="34">
        <v>0</v>
      </c>
      <c r="N49" s="34">
        <v>0</v>
      </c>
      <c r="O49" s="35">
        <f t="shared" si="63"/>
        <v>317</v>
      </c>
      <c r="P49" s="33" t="str">
        <f t="shared" si="61"/>
        <v>AA36 &amp; AA51</v>
      </c>
      <c r="Q49" s="36">
        <f t="shared" si="49"/>
        <v>0.33438485804416401</v>
      </c>
      <c r="R49" s="36">
        <f t="shared" si="50"/>
        <v>0.12618296529968454</v>
      </c>
      <c r="S49" s="36">
        <f t="shared" si="51"/>
        <v>0.2113564668769716</v>
      </c>
      <c r="T49" s="36">
        <f t="shared" si="52"/>
        <v>2.2082018927444796E-2</v>
      </c>
      <c r="U49" s="36">
        <f t="shared" si="53"/>
        <v>3.4700315457413249E-2</v>
      </c>
      <c r="V49" s="36">
        <f t="shared" si="54"/>
        <v>1.2618296529968454E-2</v>
      </c>
      <c r="W49" s="36">
        <f t="shared" si="55"/>
        <v>8.2018927444794956E-2</v>
      </c>
      <c r="X49" s="36">
        <f t="shared" si="56"/>
        <v>2.5236593059936908E-2</v>
      </c>
      <c r="Y49" s="36">
        <f t="shared" si="57"/>
        <v>5.362776025236593E-2</v>
      </c>
      <c r="Z49" s="36">
        <f t="shared" si="58"/>
        <v>9.7791798107255523E-2</v>
      </c>
      <c r="AA49" s="36">
        <f t="shared" si="59"/>
        <v>0</v>
      </c>
      <c r="AB49" s="36">
        <f t="shared" si="60"/>
        <v>0</v>
      </c>
      <c r="AC49" s="39">
        <f t="shared" si="62"/>
        <v>1</v>
      </c>
    </row>
    <row r="50" spans="2:29" ht="15.6" x14ac:dyDescent="0.3">
      <c r="B50" s="38" t="s">
        <v>116</v>
      </c>
      <c r="C50" s="34">
        <v>315</v>
      </c>
      <c r="D50" s="34">
        <v>101</v>
      </c>
      <c r="E50" s="34">
        <v>61</v>
      </c>
      <c r="F50" s="34">
        <v>17</v>
      </c>
      <c r="G50" s="34">
        <v>58</v>
      </c>
      <c r="H50" s="34">
        <v>19</v>
      </c>
      <c r="I50" s="34">
        <v>52</v>
      </c>
      <c r="J50" s="34">
        <v>48</v>
      </c>
      <c r="K50" s="34">
        <v>49</v>
      </c>
      <c r="L50" s="34">
        <v>40</v>
      </c>
      <c r="M50" s="34">
        <v>0</v>
      </c>
      <c r="N50" s="34">
        <v>0</v>
      </c>
      <c r="O50" s="35">
        <f t="shared" si="63"/>
        <v>760</v>
      </c>
      <c r="P50" s="33" t="str">
        <f t="shared" si="61"/>
        <v>AA37 &amp; AA50</v>
      </c>
      <c r="Q50" s="36">
        <f t="shared" si="49"/>
        <v>0.41447368421052633</v>
      </c>
      <c r="R50" s="36">
        <f t="shared" si="50"/>
        <v>0.13289473684210526</v>
      </c>
      <c r="S50" s="36">
        <f t="shared" si="51"/>
        <v>8.0263157894736842E-2</v>
      </c>
      <c r="T50" s="36">
        <f t="shared" si="52"/>
        <v>2.2368421052631579E-2</v>
      </c>
      <c r="U50" s="36">
        <f t="shared" si="53"/>
        <v>7.6315789473684212E-2</v>
      </c>
      <c r="V50" s="36">
        <f t="shared" si="54"/>
        <v>2.5000000000000001E-2</v>
      </c>
      <c r="W50" s="36">
        <f t="shared" si="55"/>
        <v>6.8421052631578952E-2</v>
      </c>
      <c r="X50" s="36">
        <f t="shared" si="56"/>
        <v>6.3157894736842107E-2</v>
      </c>
      <c r="Y50" s="36">
        <f t="shared" si="57"/>
        <v>6.4473684210526322E-2</v>
      </c>
      <c r="Z50" s="36">
        <f t="shared" si="58"/>
        <v>5.2631578947368418E-2</v>
      </c>
      <c r="AA50" s="36">
        <f t="shared" si="59"/>
        <v>0</v>
      </c>
      <c r="AB50" s="36">
        <f t="shared" si="60"/>
        <v>0</v>
      </c>
      <c r="AC50" s="39">
        <f t="shared" si="62"/>
        <v>1</v>
      </c>
    </row>
    <row r="51" spans="2:29" ht="15.6" x14ac:dyDescent="0.3">
      <c r="B51" s="38" t="s">
        <v>117</v>
      </c>
      <c r="C51" s="34">
        <v>214</v>
      </c>
      <c r="D51" s="34">
        <v>87</v>
      </c>
      <c r="E51" s="34">
        <v>26</v>
      </c>
      <c r="F51" s="34">
        <v>9</v>
      </c>
      <c r="G51" s="34">
        <v>14</v>
      </c>
      <c r="H51" s="34">
        <v>4</v>
      </c>
      <c r="I51" s="34">
        <v>18</v>
      </c>
      <c r="J51" s="34">
        <v>25</v>
      </c>
      <c r="K51" s="34">
        <v>21</v>
      </c>
      <c r="L51" s="34">
        <v>27</v>
      </c>
      <c r="M51" s="34">
        <v>0</v>
      </c>
      <c r="N51" s="34">
        <v>0</v>
      </c>
      <c r="O51" s="35">
        <f t="shared" si="63"/>
        <v>445</v>
      </c>
      <c r="P51" s="33" t="str">
        <f t="shared" si="61"/>
        <v>AA38</v>
      </c>
      <c r="Q51" s="36">
        <f t="shared" si="49"/>
        <v>0.48089887640449436</v>
      </c>
      <c r="R51" s="36">
        <f t="shared" si="50"/>
        <v>0.19550561797752808</v>
      </c>
      <c r="S51" s="36">
        <f t="shared" si="51"/>
        <v>5.8426966292134834E-2</v>
      </c>
      <c r="T51" s="36">
        <f t="shared" si="52"/>
        <v>2.0224719101123594E-2</v>
      </c>
      <c r="U51" s="36">
        <f t="shared" si="53"/>
        <v>3.1460674157303373E-2</v>
      </c>
      <c r="V51" s="36">
        <f t="shared" si="54"/>
        <v>8.988764044943821E-3</v>
      </c>
      <c r="W51" s="36">
        <f t="shared" si="55"/>
        <v>4.0449438202247189E-2</v>
      </c>
      <c r="X51" s="36">
        <f t="shared" si="56"/>
        <v>5.6179775280898875E-2</v>
      </c>
      <c r="Y51" s="36">
        <f t="shared" si="57"/>
        <v>4.7191011235955059E-2</v>
      </c>
      <c r="Z51" s="36">
        <f t="shared" si="58"/>
        <v>6.0674157303370786E-2</v>
      </c>
      <c r="AA51" s="36">
        <f t="shared" si="59"/>
        <v>0</v>
      </c>
      <c r="AB51" s="36">
        <f t="shared" si="60"/>
        <v>0</v>
      </c>
      <c r="AC51" s="39">
        <f t="shared" si="62"/>
        <v>1</v>
      </c>
    </row>
    <row r="52" spans="2:29" ht="15.6" x14ac:dyDescent="0.3">
      <c r="B52" s="38" t="s">
        <v>118</v>
      </c>
      <c r="C52" s="34">
        <v>199</v>
      </c>
      <c r="D52" s="34">
        <v>59</v>
      </c>
      <c r="E52" s="34">
        <v>12</v>
      </c>
      <c r="F52" s="34">
        <v>3</v>
      </c>
      <c r="G52" s="34">
        <v>28</v>
      </c>
      <c r="H52" s="34">
        <v>6</v>
      </c>
      <c r="I52" s="34">
        <v>18</v>
      </c>
      <c r="J52" s="34">
        <v>29</v>
      </c>
      <c r="K52" s="34">
        <v>14</v>
      </c>
      <c r="L52" s="34">
        <v>11</v>
      </c>
      <c r="M52" s="34">
        <v>0</v>
      </c>
      <c r="N52" s="34">
        <v>0</v>
      </c>
      <c r="O52" s="35">
        <f t="shared" si="63"/>
        <v>379</v>
      </c>
      <c r="P52" s="33" t="str">
        <f t="shared" si="61"/>
        <v>AA39</v>
      </c>
      <c r="Q52" s="36">
        <f t="shared" si="49"/>
        <v>0.52506596306068598</v>
      </c>
      <c r="R52" s="36">
        <f t="shared" si="50"/>
        <v>0.15567282321899736</v>
      </c>
      <c r="S52" s="36">
        <f t="shared" si="51"/>
        <v>3.1662269129287601E-2</v>
      </c>
      <c r="T52" s="36">
        <f t="shared" si="52"/>
        <v>7.9155672823219003E-3</v>
      </c>
      <c r="U52" s="36">
        <f t="shared" si="53"/>
        <v>7.3878627968337732E-2</v>
      </c>
      <c r="V52" s="36">
        <f t="shared" si="54"/>
        <v>1.5831134564643801E-2</v>
      </c>
      <c r="W52" s="36">
        <f t="shared" si="55"/>
        <v>4.7493403693931395E-2</v>
      </c>
      <c r="X52" s="36">
        <f t="shared" si="56"/>
        <v>7.6517150395778361E-2</v>
      </c>
      <c r="Y52" s="36">
        <f t="shared" si="57"/>
        <v>3.6939313984168866E-2</v>
      </c>
      <c r="Z52" s="36">
        <f t="shared" si="58"/>
        <v>2.9023746701846966E-2</v>
      </c>
      <c r="AA52" s="36">
        <f t="shared" si="59"/>
        <v>0</v>
      </c>
      <c r="AB52" s="36">
        <f t="shared" si="60"/>
        <v>0</v>
      </c>
      <c r="AC52" s="39">
        <f t="shared" si="62"/>
        <v>0.99999999999999989</v>
      </c>
    </row>
    <row r="53" spans="2:29" ht="15.6" x14ac:dyDescent="0.3">
      <c r="B53" s="38" t="s">
        <v>119</v>
      </c>
      <c r="C53" s="34">
        <v>247</v>
      </c>
      <c r="D53" s="34">
        <v>42</v>
      </c>
      <c r="E53" s="34">
        <v>48</v>
      </c>
      <c r="F53" s="34">
        <v>137</v>
      </c>
      <c r="G53" s="34">
        <v>27</v>
      </c>
      <c r="H53" s="34">
        <v>17</v>
      </c>
      <c r="I53" s="34">
        <v>13</v>
      </c>
      <c r="J53" s="34">
        <v>21</v>
      </c>
      <c r="K53" s="34">
        <v>33</v>
      </c>
      <c r="L53" s="34">
        <v>2</v>
      </c>
      <c r="M53" s="34">
        <v>0</v>
      </c>
      <c r="N53" s="34">
        <v>0</v>
      </c>
      <c r="O53" s="35">
        <f t="shared" si="63"/>
        <v>587</v>
      </c>
      <c r="P53" s="33" t="str">
        <f t="shared" si="61"/>
        <v>AA42</v>
      </c>
      <c r="Q53" s="36">
        <f t="shared" si="49"/>
        <v>0.42078364565587734</v>
      </c>
      <c r="R53" s="36">
        <f t="shared" si="50"/>
        <v>7.1550255536626917E-2</v>
      </c>
      <c r="S53" s="36">
        <f t="shared" si="51"/>
        <v>8.1771720613287899E-2</v>
      </c>
      <c r="T53" s="36">
        <f t="shared" si="52"/>
        <v>0.23339011925042588</v>
      </c>
      <c r="U53" s="36">
        <f t="shared" si="53"/>
        <v>4.5996592844974447E-2</v>
      </c>
      <c r="V53" s="36">
        <f t="shared" si="54"/>
        <v>2.8960817717206135E-2</v>
      </c>
      <c r="W53" s="36">
        <f t="shared" si="55"/>
        <v>2.2146507666098807E-2</v>
      </c>
      <c r="X53" s="36">
        <f t="shared" si="56"/>
        <v>3.5775127768313458E-2</v>
      </c>
      <c r="Y53" s="36">
        <f t="shared" si="57"/>
        <v>5.6218057921635436E-2</v>
      </c>
      <c r="Z53" s="36">
        <f t="shared" si="58"/>
        <v>3.4071550255536627E-3</v>
      </c>
      <c r="AA53" s="36">
        <f t="shared" si="59"/>
        <v>0</v>
      </c>
      <c r="AB53" s="36">
        <f t="shared" si="60"/>
        <v>0</v>
      </c>
      <c r="AC53" s="39">
        <f t="shared" si="62"/>
        <v>1</v>
      </c>
    </row>
    <row r="54" spans="2:29" ht="31.2" x14ac:dyDescent="0.3">
      <c r="B54" s="38" t="s">
        <v>120</v>
      </c>
      <c r="C54" s="34">
        <v>121</v>
      </c>
      <c r="D54" s="34">
        <v>36</v>
      </c>
      <c r="E54" s="34">
        <v>56</v>
      </c>
      <c r="F54" s="34">
        <v>58</v>
      </c>
      <c r="G54" s="34">
        <v>11</v>
      </c>
      <c r="H54" s="34">
        <v>7</v>
      </c>
      <c r="I54" s="34">
        <v>21</v>
      </c>
      <c r="J54" s="34">
        <v>21</v>
      </c>
      <c r="K54" s="34">
        <v>13</v>
      </c>
      <c r="L54" s="34">
        <v>0</v>
      </c>
      <c r="M54" s="34">
        <v>0</v>
      </c>
      <c r="N54" s="34">
        <v>0</v>
      </c>
      <c r="O54" s="35">
        <f t="shared" si="63"/>
        <v>344</v>
      </c>
      <c r="P54" s="33" t="str">
        <f t="shared" si="61"/>
        <v>AA43, AA46, AA47 &amp; AA48</v>
      </c>
      <c r="Q54" s="36">
        <f t="shared" si="49"/>
        <v>0.35174418604651164</v>
      </c>
      <c r="R54" s="36">
        <f t="shared" si="50"/>
        <v>0.10465116279069768</v>
      </c>
      <c r="S54" s="36">
        <f t="shared" si="51"/>
        <v>0.16279069767441862</v>
      </c>
      <c r="T54" s="36">
        <f t="shared" si="52"/>
        <v>0.16860465116279069</v>
      </c>
      <c r="U54" s="36">
        <f t="shared" si="53"/>
        <v>3.1976744186046513E-2</v>
      </c>
      <c r="V54" s="36">
        <f t="shared" si="54"/>
        <v>2.0348837209302327E-2</v>
      </c>
      <c r="W54" s="36">
        <f t="shared" si="55"/>
        <v>6.1046511627906974E-2</v>
      </c>
      <c r="X54" s="36">
        <f t="shared" si="56"/>
        <v>6.1046511627906974E-2</v>
      </c>
      <c r="Y54" s="36">
        <f t="shared" si="57"/>
        <v>3.7790697674418602E-2</v>
      </c>
      <c r="Z54" s="36">
        <f t="shared" si="58"/>
        <v>0</v>
      </c>
      <c r="AA54" s="36">
        <f t="shared" si="59"/>
        <v>0</v>
      </c>
      <c r="AB54" s="36">
        <f t="shared" si="60"/>
        <v>0</v>
      </c>
      <c r="AC54" s="39">
        <f t="shared" si="62"/>
        <v>0.99999999999999989</v>
      </c>
    </row>
    <row r="55" spans="2:29" ht="31.2" x14ac:dyDescent="0.3">
      <c r="B55" s="38" t="s">
        <v>121</v>
      </c>
      <c r="C55" s="34">
        <v>130</v>
      </c>
      <c r="D55" s="34">
        <v>69</v>
      </c>
      <c r="E55" s="34">
        <v>39</v>
      </c>
      <c r="F55" s="34">
        <v>60</v>
      </c>
      <c r="G55" s="34">
        <v>38</v>
      </c>
      <c r="H55" s="34">
        <v>17</v>
      </c>
      <c r="I55" s="34">
        <v>21</v>
      </c>
      <c r="J55" s="34">
        <v>15</v>
      </c>
      <c r="K55" s="34">
        <v>14</v>
      </c>
      <c r="L55" s="34">
        <v>2</v>
      </c>
      <c r="M55" s="34">
        <v>0</v>
      </c>
      <c r="N55" s="34">
        <v>0</v>
      </c>
      <c r="O55" s="35">
        <f t="shared" si="63"/>
        <v>405</v>
      </c>
      <c r="P55" s="33" t="str">
        <f t="shared" si="61"/>
        <v>AA44, AA45 &amp; AA49</v>
      </c>
      <c r="Q55" s="36">
        <f t="shared" si="49"/>
        <v>0.32098765432098764</v>
      </c>
      <c r="R55" s="36">
        <f t="shared" si="50"/>
        <v>0.17037037037037037</v>
      </c>
      <c r="S55" s="36">
        <f t="shared" si="51"/>
        <v>9.6296296296296297E-2</v>
      </c>
      <c r="T55" s="36">
        <f t="shared" si="52"/>
        <v>0.14814814814814814</v>
      </c>
      <c r="U55" s="36">
        <f t="shared" si="53"/>
        <v>9.3827160493827166E-2</v>
      </c>
      <c r="V55" s="36">
        <f t="shared" si="54"/>
        <v>4.1975308641975309E-2</v>
      </c>
      <c r="W55" s="36">
        <f t="shared" si="55"/>
        <v>5.185185185185185E-2</v>
      </c>
      <c r="X55" s="36">
        <f t="shared" si="56"/>
        <v>3.7037037037037035E-2</v>
      </c>
      <c r="Y55" s="36">
        <f t="shared" si="57"/>
        <v>3.4567901234567898E-2</v>
      </c>
      <c r="Z55" s="36">
        <f t="shared" si="58"/>
        <v>4.9382716049382715E-3</v>
      </c>
      <c r="AA55" s="36">
        <f t="shared" si="59"/>
        <v>0</v>
      </c>
      <c r="AB55" s="36">
        <f t="shared" si="60"/>
        <v>0</v>
      </c>
      <c r="AC55" s="39">
        <f t="shared" si="62"/>
        <v>1</v>
      </c>
    </row>
    <row r="56" spans="2:29" ht="16.2" thickBot="1" x14ac:dyDescent="0.35">
      <c r="B56" s="38" t="s">
        <v>122</v>
      </c>
      <c r="C56" s="34">
        <v>56</v>
      </c>
      <c r="D56" s="34">
        <v>18</v>
      </c>
      <c r="E56" s="34">
        <v>45</v>
      </c>
      <c r="F56" s="34">
        <v>4</v>
      </c>
      <c r="G56" s="34">
        <v>69</v>
      </c>
      <c r="H56" s="34">
        <v>160</v>
      </c>
      <c r="I56" s="34">
        <v>18</v>
      </c>
      <c r="J56" s="34">
        <v>12</v>
      </c>
      <c r="K56" s="34">
        <v>8</v>
      </c>
      <c r="L56" s="34">
        <v>5</v>
      </c>
      <c r="M56" s="34">
        <v>0</v>
      </c>
      <c r="N56" s="34">
        <v>0</v>
      </c>
      <c r="O56" s="35">
        <f t="shared" si="63"/>
        <v>395</v>
      </c>
      <c r="P56" s="33" t="str">
        <f t="shared" si="61"/>
        <v>AA52 &amp; AA53</v>
      </c>
      <c r="Q56" s="36">
        <f t="shared" si="49"/>
        <v>0.14177215189873418</v>
      </c>
      <c r="R56" s="36">
        <f t="shared" si="50"/>
        <v>4.5569620253164557E-2</v>
      </c>
      <c r="S56" s="36">
        <f t="shared" si="51"/>
        <v>0.11392405063291139</v>
      </c>
      <c r="T56" s="36">
        <f t="shared" si="52"/>
        <v>1.0126582278481013E-2</v>
      </c>
      <c r="U56" s="36">
        <f t="shared" si="53"/>
        <v>0.17468354430379746</v>
      </c>
      <c r="V56" s="36">
        <f t="shared" si="54"/>
        <v>0.4050632911392405</v>
      </c>
      <c r="W56" s="36">
        <f t="shared" si="55"/>
        <v>4.5569620253164557E-2</v>
      </c>
      <c r="X56" s="36">
        <f t="shared" si="56"/>
        <v>3.0379746835443037E-2</v>
      </c>
      <c r="Y56" s="36">
        <f t="shared" si="57"/>
        <v>2.0253164556962026E-2</v>
      </c>
      <c r="Z56" s="36">
        <f t="shared" si="58"/>
        <v>1.2658227848101266E-2</v>
      </c>
      <c r="AA56" s="36">
        <f t="shared" si="59"/>
        <v>0</v>
      </c>
      <c r="AB56" s="36">
        <f t="shared" si="60"/>
        <v>0</v>
      </c>
      <c r="AC56" s="39">
        <f t="shared" si="62"/>
        <v>1</v>
      </c>
    </row>
    <row r="57" spans="2:29" ht="16.2" thickBot="1" x14ac:dyDescent="0.35">
      <c r="B57" s="100" t="s">
        <v>48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</row>
    <row r="58" spans="2:29" ht="14.4" thickBot="1" x14ac:dyDescent="0.3"/>
    <row r="59" spans="2:29" ht="18" thickBot="1" x14ac:dyDescent="0.35">
      <c r="B59" s="103" t="s">
        <v>131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</row>
    <row r="60" spans="2:29" ht="18" thickBot="1" x14ac:dyDescent="0.35">
      <c r="B60" s="106" t="s">
        <v>42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8"/>
      <c r="P60" s="106" t="s">
        <v>43</v>
      </c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8"/>
    </row>
    <row r="61" spans="2:29" ht="16.2" thickBot="1" x14ac:dyDescent="0.35">
      <c r="B61" s="45" t="s">
        <v>44</v>
      </c>
      <c r="C61" s="41" t="s">
        <v>17</v>
      </c>
      <c r="D61" s="41" t="s">
        <v>19</v>
      </c>
      <c r="E61" s="41" t="s">
        <v>132</v>
      </c>
      <c r="F61" s="41" t="s">
        <v>133</v>
      </c>
      <c r="G61" s="41" t="s">
        <v>22</v>
      </c>
      <c r="H61" s="41" t="s">
        <v>21</v>
      </c>
      <c r="I61" s="41" t="s">
        <v>134</v>
      </c>
      <c r="J61" s="41" t="s">
        <v>51</v>
      </c>
      <c r="K61" s="41">
        <v>0</v>
      </c>
      <c r="L61" s="41">
        <v>0</v>
      </c>
      <c r="M61" s="41">
        <v>0</v>
      </c>
      <c r="N61" s="41">
        <v>0</v>
      </c>
      <c r="O61" s="29" t="s">
        <v>39</v>
      </c>
      <c r="P61" s="40" t="s">
        <v>44</v>
      </c>
      <c r="Q61" s="41" t="str">
        <f>C61</f>
        <v>SNP</v>
      </c>
      <c r="R61" s="41" t="str">
        <f t="shared" ref="R61:AB61" si="64">D61</f>
        <v>Conservative</v>
      </c>
      <c r="S61" s="41" t="str">
        <f t="shared" si="64"/>
        <v>Independent (KG)</v>
      </c>
      <c r="T61" s="41" t="str">
        <f t="shared" si="64"/>
        <v>Independent (LB)</v>
      </c>
      <c r="U61" s="41" t="str">
        <f t="shared" si="64"/>
        <v>Green</v>
      </c>
      <c r="V61" s="41" t="str">
        <f t="shared" si="64"/>
        <v>Lib Dem</v>
      </c>
      <c r="W61" s="41" t="str">
        <f t="shared" si="64"/>
        <v>Independent (KCR)</v>
      </c>
      <c r="X61" s="41" t="str">
        <f t="shared" si="64"/>
        <v>Alba</v>
      </c>
      <c r="Y61" s="41">
        <f t="shared" si="64"/>
        <v>0</v>
      </c>
      <c r="Z61" s="41">
        <f t="shared" si="64"/>
        <v>0</v>
      </c>
      <c r="AA61" s="41">
        <f t="shared" si="64"/>
        <v>0</v>
      </c>
      <c r="AB61" s="41">
        <f t="shared" si="64"/>
        <v>0</v>
      </c>
      <c r="AC61" s="42" t="s">
        <v>39</v>
      </c>
    </row>
    <row r="62" spans="2:29" ht="15.6" x14ac:dyDescent="0.3">
      <c r="B62" s="30" t="s">
        <v>45</v>
      </c>
      <c r="C62" s="31">
        <v>1254</v>
      </c>
      <c r="D62" s="31">
        <v>767</v>
      </c>
      <c r="E62" s="31">
        <v>632</v>
      </c>
      <c r="F62" s="31">
        <v>466</v>
      </c>
      <c r="G62" s="31">
        <v>396</v>
      </c>
      <c r="H62" s="31">
        <v>267</v>
      </c>
      <c r="I62" s="31">
        <v>198</v>
      </c>
      <c r="J62" s="31">
        <v>117</v>
      </c>
      <c r="K62" s="31">
        <v>0</v>
      </c>
      <c r="L62" s="31">
        <v>0</v>
      </c>
      <c r="M62" s="31">
        <v>0</v>
      </c>
      <c r="N62" s="31">
        <v>0</v>
      </c>
      <c r="O62" s="32">
        <v>4097</v>
      </c>
      <c r="P62" s="37" t="str">
        <f>B62</f>
        <v>Whole Ward</v>
      </c>
      <c r="Q62" s="43">
        <f t="shared" ref="Q62:Q72" si="65">IF(C62&gt;0,C62/O62,0)</f>
        <v>0.30607761776909936</v>
      </c>
      <c r="R62" s="43">
        <f t="shared" ref="R62:R72" si="66">IF(D62&gt;0,D62/O62,0)</f>
        <v>0.18721015377105199</v>
      </c>
      <c r="S62" s="43">
        <f t="shared" ref="S62:S72" si="67">IF(E62&gt;0,E62/O62,0)</f>
        <v>0.15425921405906762</v>
      </c>
      <c r="T62" s="43">
        <f t="shared" ref="T62:T72" si="68">IF(F62&gt;0,F62/O62,0)</f>
        <v>0.113741762265072</v>
      </c>
      <c r="U62" s="43">
        <f t="shared" ref="U62:U72" si="69">IF(G62&gt;0,G62/O62,0)</f>
        <v>9.6656089821820848E-2</v>
      </c>
      <c r="V62" s="43">
        <f t="shared" ref="V62:V72" si="70">IF(H62&gt;0,H62/O62,0)</f>
        <v>6.5169636319257998E-2</v>
      </c>
      <c r="W62" s="43">
        <f t="shared" ref="W62:W72" si="71">IF(I62&gt;0,I62/O62,0)</f>
        <v>4.8328044910910424E-2</v>
      </c>
      <c r="X62" s="43">
        <f t="shared" ref="X62:X72" si="72">IF(J62&gt;0,J62/O62,0)</f>
        <v>2.8557481083719794E-2</v>
      </c>
      <c r="Y62" s="43">
        <f t="shared" ref="Y62:Y72" si="73">IF(K62&gt;0,K62/O62,0)</f>
        <v>0</v>
      </c>
      <c r="Z62" s="43">
        <f t="shared" ref="Z62:Z72" si="74">IF(L62&gt;0,L62/O62,0)</f>
        <v>0</v>
      </c>
      <c r="AA62" s="43">
        <f t="shared" ref="AA62:AA72" si="75">IF(M62&gt;0,M62/O62,0)</f>
        <v>0</v>
      </c>
      <c r="AB62" s="43">
        <f t="shared" ref="AB62:AB72" si="76">IF(N62&gt;0,N62/O62,0)</f>
        <v>0</v>
      </c>
      <c r="AC62" s="44">
        <f>SUM(Q62:AB62)</f>
        <v>1</v>
      </c>
    </row>
    <row r="63" spans="2:29" ht="15.6" x14ac:dyDescent="0.3">
      <c r="B63" s="33" t="s">
        <v>46</v>
      </c>
      <c r="C63" s="34">
        <v>812</v>
      </c>
      <c r="D63" s="34">
        <v>408</v>
      </c>
      <c r="E63" s="34">
        <v>346</v>
      </c>
      <c r="F63" s="34">
        <v>277</v>
      </c>
      <c r="G63" s="34">
        <v>252</v>
      </c>
      <c r="H63" s="34">
        <v>154</v>
      </c>
      <c r="I63" s="34">
        <v>132</v>
      </c>
      <c r="J63" s="34">
        <v>79</v>
      </c>
      <c r="K63" s="34">
        <v>0</v>
      </c>
      <c r="L63" s="34">
        <v>0</v>
      </c>
      <c r="M63" s="34">
        <v>0</v>
      </c>
      <c r="N63" s="34">
        <v>0</v>
      </c>
      <c r="O63" s="35">
        <v>2460</v>
      </c>
      <c r="P63" s="33" t="str">
        <f t="shared" ref="P63:P72" si="77">B63</f>
        <v>In Person Total</v>
      </c>
      <c r="Q63" s="36">
        <f t="shared" si="65"/>
        <v>0.33008130081300813</v>
      </c>
      <c r="R63" s="36">
        <f t="shared" si="66"/>
        <v>0.16585365853658537</v>
      </c>
      <c r="S63" s="36">
        <f t="shared" si="67"/>
        <v>0.14065040650406505</v>
      </c>
      <c r="T63" s="36">
        <f t="shared" si="68"/>
        <v>0.11260162601626016</v>
      </c>
      <c r="U63" s="36">
        <f t="shared" si="69"/>
        <v>0.1024390243902439</v>
      </c>
      <c r="V63" s="36">
        <f t="shared" si="70"/>
        <v>6.2601626016260167E-2</v>
      </c>
      <c r="W63" s="36">
        <f t="shared" si="71"/>
        <v>5.3658536585365853E-2</v>
      </c>
      <c r="X63" s="36">
        <f t="shared" si="72"/>
        <v>3.2113821138211381E-2</v>
      </c>
      <c r="Y63" s="36">
        <f t="shared" si="73"/>
        <v>0</v>
      </c>
      <c r="Z63" s="36">
        <f t="shared" si="74"/>
        <v>0</v>
      </c>
      <c r="AA63" s="36">
        <f t="shared" si="75"/>
        <v>0</v>
      </c>
      <c r="AB63" s="36">
        <f t="shared" si="76"/>
        <v>0</v>
      </c>
      <c r="AC63" s="39">
        <f t="shared" ref="AC63:AC72" si="78">SUM(Q63:AB63)</f>
        <v>1</v>
      </c>
    </row>
    <row r="64" spans="2:29" ht="15.6" x14ac:dyDescent="0.3">
      <c r="B64" s="37" t="s">
        <v>47</v>
      </c>
      <c r="C64" s="34">
        <v>442</v>
      </c>
      <c r="D64" s="34">
        <v>359</v>
      </c>
      <c r="E64" s="34">
        <v>286</v>
      </c>
      <c r="F64" s="34">
        <v>189</v>
      </c>
      <c r="G64" s="34">
        <v>144</v>
      </c>
      <c r="H64" s="34">
        <v>113</v>
      </c>
      <c r="I64" s="34">
        <v>66</v>
      </c>
      <c r="J64" s="34">
        <v>38</v>
      </c>
      <c r="K64" s="34">
        <v>0</v>
      </c>
      <c r="L64" s="34">
        <v>0</v>
      </c>
      <c r="M64" s="34">
        <v>0</v>
      </c>
      <c r="N64" s="34">
        <v>0</v>
      </c>
      <c r="O64" s="35">
        <v>1637</v>
      </c>
      <c r="P64" s="33" t="str">
        <f t="shared" si="77"/>
        <v>Postal Total</v>
      </c>
      <c r="Q64" s="36">
        <f t="shared" si="65"/>
        <v>0.27000610873549175</v>
      </c>
      <c r="R64" s="36">
        <f t="shared" si="66"/>
        <v>0.21930360415394012</v>
      </c>
      <c r="S64" s="36">
        <f t="shared" si="67"/>
        <v>0.17470983506414173</v>
      </c>
      <c r="T64" s="36">
        <f t="shared" si="68"/>
        <v>0.11545510079413561</v>
      </c>
      <c r="U64" s="36">
        <f t="shared" si="69"/>
        <v>8.7965791081246178E-2</v>
      </c>
      <c r="V64" s="36">
        <f t="shared" si="70"/>
        <v>6.9028711056811243E-2</v>
      </c>
      <c r="W64" s="36">
        <f t="shared" si="71"/>
        <v>4.0317654245571169E-2</v>
      </c>
      <c r="X64" s="36">
        <f t="shared" si="72"/>
        <v>2.3213194868662187E-2</v>
      </c>
      <c r="Y64" s="36">
        <f t="shared" si="73"/>
        <v>0</v>
      </c>
      <c r="Z64" s="36">
        <f t="shared" si="74"/>
        <v>0</v>
      </c>
      <c r="AA64" s="36">
        <f t="shared" si="75"/>
        <v>0</v>
      </c>
      <c r="AB64" s="36">
        <f t="shared" si="76"/>
        <v>0</v>
      </c>
      <c r="AC64" s="39">
        <f t="shared" si="78"/>
        <v>0.99999999999999989</v>
      </c>
    </row>
    <row r="65" spans="2:29" ht="15.6" x14ac:dyDescent="0.3">
      <c r="B65" s="38" t="s">
        <v>135</v>
      </c>
      <c r="C65" s="34">
        <v>137</v>
      </c>
      <c r="D65" s="34">
        <v>86</v>
      </c>
      <c r="E65" s="34">
        <v>40</v>
      </c>
      <c r="F65" s="34">
        <v>35</v>
      </c>
      <c r="G65" s="34">
        <v>36</v>
      </c>
      <c r="H65" s="34">
        <v>23</v>
      </c>
      <c r="I65" s="34">
        <v>6</v>
      </c>
      <c r="J65" s="34">
        <v>15</v>
      </c>
      <c r="K65" s="34">
        <v>0</v>
      </c>
      <c r="L65" s="34">
        <v>0</v>
      </c>
      <c r="M65" s="34">
        <v>0</v>
      </c>
      <c r="N65" s="34">
        <v>0</v>
      </c>
      <c r="O65" s="35">
        <v>378</v>
      </c>
      <c r="P65" s="33" t="str">
        <f t="shared" si="77"/>
        <v>AA55 &amp; AN65</v>
      </c>
      <c r="Q65" s="36">
        <f t="shared" si="65"/>
        <v>0.36243386243386244</v>
      </c>
      <c r="R65" s="36">
        <f t="shared" si="66"/>
        <v>0.2275132275132275</v>
      </c>
      <c r="S65" s="36">
        <f t="shared" si="67"/>
        <v>0.10582010582010581</v>
      </c>
      <c r="T65" s="36">
        <f t="shared" si="68"/>
        <v>9.2592592592592587E-2</v>
      </c>
      <c r="U65" s="36">
        <f t="shared" si="69"/>
        <v>9.5238095238095233E-2</v>
      </c>
      <c r="V65" s="36">
        <f t="shared" si="70"/>
        <v>6.0846560846560843E-2</v>
      </c>
      <c r="W65" s="36">
        <f t="shared" si="71"/>
        <v>1.5873015873015872E-2</v>
      </c>
      <c r="X65" s="36">
        <f t="shared" si="72"/>
        <v>3.968253968253968E-2</v>
      </c>
      <c r="Y65" s="36">
        <f t="shared" si="73"/>
        <v>0</v>
      </c>
      <c r="Z65" s="36">
        <f t="shared" si="74"/>
        <v>0</v>
      </c>
      <c r="AA65" s="36">
        <f t="shared" si="75"/>
        <v>0</v>
      </c>
      <c r="AB65" s="36">
        <f t="shared" si="76"/>
        <v>0</v>
      </c>
      <c r="AC65" s="39">
        <f t="shared" si="78"/>
        <v>0.99999999999999989</v>
      </c>
    </row>
    <row r="66" spans="2:29" ht="15.6" x14ac:dyDescent="0.3">
      <c r="B66" s="38" t="s">
        <v>136</v>
      </c>
      <c r="C66" s="34">
        <v>161</v>
      </c>
      <c r="D66" s="34">
        <v>96</v>
      </c>
      <c r="E66" s="34">
        <v>51</v>
      </c>
      <c r="F66" s="34">
        <v>32</v>
      </c>
      <c r="G66" s="34">
        <v>41</v>
      </c>
      <c r="H66" s="34">
        <v>28</v>
      </c>
      <c r="I66" s="34">
        <v>41</v>
      </c>
      <c r="J66" s="34">
        <v>12</v>
      </c>
      <c r="K66" s="34">
        <v>0</v>
      </c>
      <c r="L66" s="34">
        <v>0</v>
      </c>
      <c r="M66" s="34">
        <v>0</v>
      </c>
      <c r="N66" s="34">
        <v>0</v>
      </c>
      <c r="O66" s="35">
        <v>462</v>
      </c>
      <c r="P66" s="33" t="str">
        <f t="shared" si="77"/>
        <v>AA56 &amp; AA67</v>
      </c>
      <c r="Q66" s="36">
        <f t="shared" si="65"/>
        <v>0.34848484848484851</v>
      </c>
      <c r="R66" s="36">
        <f t="shared" si="66"/>
        <v>0.20779220779220781</v>
      </c>
      <c r="S66" s="36">
        <f t="shared" si="67"/>
        <v>0.11038961038961038</v>
      </c>
      <c r="T66" s="36">
        <f t="shared" si="68"/>
        <v>6.9264069264069264E-2</v>
      </c>
      <c r="U66" s="36">
        <f t="shared" si="69"/>
        <v>8.8744588744588751E-2</v>
      </c>
      <c r="V66" s="36">
        <f t="shared" si="70"/>
        <v>6.0606060606060608E-2</v>
      </c>
      <c r="W66" s="36">
        <f t="shared" si="71"/>
        <v>8.8744588744588751E-2</v>
      </c>
      <c r="X66" s="36">
        <f t="shared" si="72"/>
        <v>2.5974025974025976E-2</v>
      </c>
      <c r="Y66" s="36">
        <f t="shared" si="73"/>
        <v>0</v>
      </c>
      <c r="Z66" s="36">
        <f t="shared" si="74"/>
        <v>0</v>
      </c>
      <c r="AA66" s="36">
        <f t="shared" si="75"/>
        <v>0</v>
      </c>
      <c r="AB66" s="36">
        <f t="shared" si="76"/>
        <v>0</v>
      </c>
      <c r="AC66" s="39">
        <f t="shared" si="78"/>
        <v>1</v>
      </c>
    </row>
    <row r="67" spans="2:29" ht="15.6" x14ac:dyDescent="0.3">
      <c r="B67" s="38" t="s">
        <v>137</v>
      </c>
      <c r="C67" s="34">
        <v>151</v>
      </c>
      <c r="D67" s="34">
        <v>86</v>
      </c>
      <c r="E67" s="34">
        <v>69</v>
      </c>
      <c r="F67" s="34">
        <v>25</v>
      </c>
      <c r="G67" s="34">
        <v>49</v>
      </c>
      <c r="H67" s="34">
        <v>43</v>
      </c>
      <c r="I67" s="34">
        <v>23</v>
      </c>
      <c r="J67" s="34">
        <v>4</v>
      </c>
      <c r="K67" s="34">
        <v>0</v>
      </c>
      <c r="L67" s="34">
        <v>0</v>
      </c>
      <c r="M67" s="34">
        <v>0</v>
      </c>
      <c r="N67" s="34">
        <v>0</v>
      </c>
      <c r="O67" s="35">
        <v>450</v>
      </c>
      <c r="P67" s="33" t="str">
        <f t="shared" si="77"/>
        <v>AA57 &amp; AA58</v>
      </c>
      <c r="Q67" s="36">
        <f t="shared" si="65"/>
        <v>0.33555555555555555</v>
      </c>
      <c r="R67" s="36">
        <f t="shared" si="66"/>
        <v>0.19111111111111112</v>
      </c>
      <c r="S67" s="36">
        <f t="shared" si="67"/>
        <v>0.15333333333333332</v>
      </c>
      <c r="T67" s="36">
        <f t="shared" si="68"/>
        <v>5.5555555555555552E-2</v>
      </c>
      <c r="U67" s="36">
        <f t="shared" si="69"/>
        <v>0.10888888888888888</v>
      </c>
      <c r="V67" s="36">
        <f t="shared" si="70"/>
        <v>9.555555555555556E-2</v>
      </c>
      <c r="W67" s="36">
        <f t="shared" si="71"/>
        <v>5.1111111111111114E-2</v>
      </c>
      <c r="X67" s="36">
        <f t="shared" si="72"/>
        <v>8.8888888888888889E-3</v>
      </c>
      <c r="Y67" s="36">
        <f t="shared" si="73"/>
        <v>0</v>
      </c>
      <c r="Z67" s="36">
        <f t="shared" si="74"/>
        <v>0</v>
      </c>
      <c r="AA67" s="36">
        <f t="shared" si="75"/>
        <v>0</v>
      </c>
      <c r="AB67" s="36">
        <f t="shared" si="76"/>
        <v>0</v>
      </c>
      <c r="AC67" s="39">
        <f t="shared" si="78"/>
        <v>0.99999999999999989</v>
      </c>
    </row>
    <row r="68" spans="2:29" ht="31.2" x14ac:dyDescent="0.3">
      <c r="B68" s="38" t="s">
        <v>138</v>
      </c>
      <c r="C68" s="34">
        <v>82</v>
      </c>
      <c r="D68" s="34">
        <v>85</v>
      </c>
      <c r="E68" s="34">
        <v>91</v>
      </c>
      <c r="F68" s="34">
        <v>25</v>
      </c>
      <c r="G68" s="34">
        <v>30</v>
      </c>
      <c r="H68" s="34">
        <v>14</v>
      </c>
      <c r="I68" s="34">
        <v>17</v>
      </c>
      <c r="J68" s="34">
        <v>15</v>
      </c>
      <c r="K68" s="34">
        <v>0</v>
      </c>
      <c r="L68" s="34">
        <v>0</v>
      </c>
      <c r="M68" s="34">
        <v>0</v>
      </c>
      <c r="N68" s="34">
        <v>0</v>
      </c>
      <c r="O68" s="35">
        <v>359</v>
      </c>
      <c r="P68" s="33" t="str">
        <f t="shared" si="77"/>
        <v>AA59, AA62 &amp; AA63</v>
      </c>
      <c r="Q68" s="36">
        <f t="shared" si="65"/>
        <v>0.22841225626740946</v>
      </c>
      <c r="R68" s="36">
        <f t="shared" si="66"/>
        <v>0.23676880222841226</v>
      </c>
      <c r="S68" s="36">
        <f t="shared" si="67"/>
        <v>0.25348189415041783</v>
      </c>
      <c r="T68" s="36">
        <f t="shared" si="68"/>
        <v>6.9637883008356549E-2</v>
      </c>
      <c r="U68" s="36">
        <f t="shared" si="69"/>
        <v>8.3565459610027856E-2</v>
      </c>
      <c r="V68" s="36">
        <f t="shared" si="70"/>
        <v>3.8997214484679667E-2</v>
      </c>
      <c r="W68" s="36">
        <f t="shared" si="71"/>
        <v>4.7353760445682451E-2</v>
      </c>
      <c r="X68" s="36">
        <f t="shared" si="72"/>
        <v>4.1782729805013928E-2</v>
      </c>
      <c r="Y68" s="36">
        <f t="shared" si="73"/>
        <v>0</v>
      </c>
      <c r="Z68" s="36">
        <f t="shared" si="74"/>
        <v>0</v>
      </c>
      <c r="AA68" s="36">
        <f t="shared" si="75"/>
        <v>0</v>
      </c>
      <c r="AB68" s="36">
        <f t="shared" si="76"/>
        <v>0</v>
      </c>
      <c r="AC68" s="39">
        <f t="shared" si="78"/>
        <v>1</v>
      </c>
    </row>
    <row r="69" spans="2:29" ht="46.8" x14ac:dyDescent="0.3">
      <c r="B69" s="38" t="s">
        <v>139</v>
      </c>
      <c r="C69" s="34">
        <v>116</v>
      </c>
      <c r="D69" s="34">
        <v>51</v>
      </c>
      <c r="E69" s="34">
        <v>93</v>
      </c>
      <c r="F69" s="34">
        <v>22</v>
      </c>
      <c r="G69" s="34">
        <v>27</v>
      </c>
      <c r="H69" s="34">
        <v>10</v>
      </c>
      <c r="I69" s="34">
        <v>17</v>
      </c>
      <c r="J69" s="34">
        <v>6</v>
      </c>
      <c r="K69" s="34">
        <v>0</v>
      </c>
      <c r="L69" s="34">
        <v>0</v>
      </c>
      <c r="M69" s="34">
        <v>0</v>
      </c>
      <c r="N69" s="34">
        <v>0</v>
      </c>
      <c r="O69" s="35">
        <v>342</v>
      </c>
      <c r="P69" s="33" t="str">
        <f t="shared" si="77"/>
        <v>AA60, AA61, AA69 and AA72</v>
      </c>
      <c r="Q69" s="36">
        <f t="shared" si="65"/>
        <v>0.33918128654970758</v>
      </c>
      <c r="R69" s="36">
        <f t="shared" si="66"/>
        <v>0.14912280701754385</v>
      </c>
      <c r="S69" s="36">
        <f t="shared" si="67"/>
        <v>0.27192982456140352</v>
      </c>
      <c r="T69" s="36">
        <f t="shared" si="68"/>
        <v>6.4327485380116955E-2</v>
      </c>
      <c r="U69" s="36">
        <f t="shared" si="69"/>
        <v>7.8947368421052627E-2</v>
      </c>
      <c r="V69" s="36">
        <f t="shared" si="70"/>
        <v>2.9239766081871343E-2</v>
      </c>
      <c r="W69" s="36">
        <f t="shared" si="71"/>
        <v>4.9707602339181284E-2</v>
      </c>
      <c r="X69" s="36">
        <f t="shared" si="72"/>
        <v>1.7543859649122806E-2</v>
      </c>
      <c r="Y69" s="36">
        <f t="shared" si="73"/>
        <v>0</v>
      </c>
      <c r="Z69" s="36">
        <f t="shared" si="74"/>
        <v>0</v>
      </c>
      <c r="AA69" s="36">
        <f t="shared" si="75"/>
        <v>0</v>
      </c>
      <c r="AB69" s="36">
        <f t="shared" si="76"/>
        <v>0</v>
      </c>
      <c r="AC69" s="39">
        <f t="shared" si="78"/>
        <v>1</v>
      </c>
    </row>
    <row r="70" spans="2:29" ht="15.6" x14ac:dyDescent="0.3">
      <c r="B70" s="38" t="s">
        <v>140</v>
      </c>
      <c r="C70" s="34">
        <v>330</v>
      </c>
      <c r="D70" s="34">
        <v>160</v>
      </c>
      <c r="E70" s="34">
        <v>113</v>
      </c>
      <c r="F70" s="34">
        <v>160</v>
      </c>
      <c r="G70" s="34">
        <v>93</v>
      </c>
      <c r="H70" s="34">
        <v>73</v>
      </c>
      <c r="I70" s="34">
        <v>50</v>
      </c>
      <c r="J70" s="34">
        <v>36</v>
      </c>
      <c r="K70" s="34">
        <v>0</v>
      </c>
      <c r="L70" s="34">
        <v>0</v>
      </c>
      <c r="M70" s="34">
        <v>0</v>
      </c>
      <c r="N70" s="34">
        <v>0</v>
      </c>
      <c r="O70" s="35">
        <v>1015</v>
      </c>
      <c r="P70" s="33" t="str">
        <f t="shared" si="77"/>
        <v>AA64 &amp; AA71</v>
      </c>
      <c r="Q70" s="36">
        <f t="shared" si="65"/>
        <v>0.3251231527093596</v>
      </c>
      <c r="R70" s="36">
        <f t="shared" si="66"/>
        <v>0.15763546798029557</v>
      </c>
      <c r="S70" s="36">
        <f t="shared" si="67"/>
        <v>0.11133004926108374</v>
      </c>
      <c r="T70" s="36">
        <f t="shared" si="68"/>
        <v>0.15763546798029557</v>
      </c>
      <c r="U70" s="36">
        <f t="shared" si="69"/>
        <v>9.1625615763546803E-2</v>
      </c>
      <c r="V70" s="36">
        <f t="shared" si="70"/>
        <v>7.1921182266009853E-2</v>
      </c>
      <c r="W70" s="36">
        <f t="shared" si="71"/>
        <v>4.9261083743842367E-2</v>
      </c>
      <c r="X70" s="36">
        <f t="shared" si="72"/>
        <v>3.5467980295566505E-2</v>
      </c>
      <c r="Y70" s="36">
        <f t="shared" si="73"/>
        <v>0</v>
      </c>
      <c r="Z70" s="36">
        <f t="shared" si="74"/>
        <v>0</v>
      </c>
      <c r="AA70" s="36">
        <f t="shared" si="75"/>
        <v>0</v>
      </c>
      <c r="AB70" s="36">
        <f t="shared" si="76"/>
        <v>0</v>
      </c>
      <c r="AC70" s="39">
        <f t="shared" si="78"/>
        <v>1</v>
      </c>
    </row>
    <row r="71" spans="2:29" ht="31.2" x14ac:dyDescent="0.3">
      <c r="B71" s="38" t="s">
        <v>141</v>
      </c>
      <c r="C71" s="34">
        <v>130</v>
      </c>
      <c r="D71" s="34">
        <v>103</v>
      </c>
      <c r="E71" s="34">
        <v>79</v>
      </c>
      <c r="F71" s="34">
        <v>103</v>
      </c>
      <c r="G71" s="34">
        <v>36</v>
      </c>
      <c r="H71" s="34">
        <v>40</v>
      </c>
      <c r="I71" s="34">
        <v>15</v>
      </c>
      <c r="J71" s="34">
        <v>18</v>
      </c>
      <c r="K71" s="34">
        <v>0</v>
      </c>
      <c r="L71" s="34">
        <v>0</v>
      </c>
      <c r="M71" s="34">
        <v>0</v>
      </c>
      <c r="N71" s="34">
        <v>0</v>
      </c>
      <c r="O71" s="35">
        <v>524</v>
      </c>
      <c r="P71" s="33" t="str">
        <f t="shared" si="77"/>
        <v>AA66, AA68 &amp; AA70</v>
      </c>
      <c r="Q71" s="36">
        <f t="shared" si="65"/>
        <v>0.24809160305343511</v>
      </c>
      <c r="R71" s="36">
        <f t="shared" si="66"/>
        <v>0.1965648854961832</v>
      </c>
      <c r="S71" s="36">
        <f t="shared" si="67"/>
        <v>0.15076335877862596</v>
      </c>
      <c r="T71" s="36">
        <f t="shared" si="68"/>
        <v>0.1965648854961832</v>
      </c>
      <c r="U71" s="36">
        <f t="shared" si="69"/>
        <v>6.8702290076335881E-2</v>
      </c>
      <c r="V71" s="36">
        <f t="shared" si="70"/>
        <v>7.6335877862595422E-2</v>
      </c>
      <c r="W71" s="36">
        <f t="shared" si="71"/>
        <v>2.8625954198473282E-2</v>
      </c>
      <c r="X71" s="36">
        <f t="shared" si="72"/>
        <v>3.4351145038167941E-2</v>
      </c>
      <c r="Y71" s="36">
        <f t="shared" si="73"/>
        <v>0</v>
      </c>
      <c r="Z71" s="36">
        <f t="shared" si="74"/>
        <v>0</v>
      </c>
      <c r="AA71" s="36">
        <f t="shared" si="75"/>
        <v>0</v>
      </c>
      <c r="AB71" s="36">
        <f t="shared" si="76"/>
        <v>0</v>
      </c>
      <c r="AC71" s="39">
        <f t="shared" si="78"/>
        <v>1</v>
      </c>
    </row>
    <row r="72" spans="2:29" ht="16.2" thickBot="1" x14ac:dyDescent="0.35">
      <c r="B72" s="38" t="s">
        <v>142</v>
      </c>
      <c r="C72" s="34">
        <v>147</v>
      </c>
      <c r="D72" s="34">
        <v>100</v>
      </c>
      <c r="E72" s="34">
        <v>95</v>
      </c>
      <c r="F72" s="34">
        <v>64</v>
      </c>
      <c r="G72" s="34">
        <v>85</v>
      </c>
      <c r="H72" s="34">
        <v>36</v>
      </c>
      <c r="I72" s="34">
        <v>32</v>
      </c>
      <c r="J72" s="34">
        <v>12</v>
      </c>
      <c r="K72" s="34">
        <v>0</v>
      </c>
      <c r="L72" s="34">
        <v>0</v>
      </c>
      <c r="M72" s="34">
        <v>0</v>
      </c>
      <c r="N72" s="34">
        <v>0</v>
      </c>
      <c r="O72" s="35">
        <v>571</v>
      </c>
      <c r="P72" s="33" t="str">
        <f t="shared" si="77"/>
        <v>AA73 &amp; AA74</v>
      </c>
      <c r="Q72" s="36">
        <f t="shared" si="65"/>
        <v>0.2574430823117338</v>
      </c>
      <c r="R72" s="36">
        <f t="shared" si="66"/>
        <v>0.17513134851138354</v>
      </c>
      <c r="S72" s="36">
        <f t="shared" si="67"/>
        <v>0.16637478108581435</v>
      </c>
      <c r="T72" s="36">
        <f t="shared" si="68"/>
        <v>0.11208406304728546</v>
      </c>
      <c r="U72" s="36">
        <f t="shared" si="69"/>
        <v>0.14886164623467601</v>
      </c>
      <c r="V72" s="36">
        <f t="shared" si="70"/>
        <v>6.3047285464098074E-2</v>
      </c>
      <c r="W72" s="36">
        <f t="shared" si="71"/>
        <v>5.6042031523642732E-2</v>
      </c>
      <c r="X72" s="36">
        <f t="shared" si="72"/>
        <v>2.1015761821366025E-2</v>
      </c>
      <c r="Y72" s="36">
        <f t="shared" si="73"/>
        <v>0</v>
      </c>
      <c r="Z72" s="36">
        <f t="shared" si="74"/>
        <v>0</v>
      </c>
      <c r="AA72" s="36">
        <f t="shared" si="75"/>
        <v>0</v>
      </c>
      <c r="AB72" s="36">
        <f t="shared" si="76"/>
        <v>0</v>
      </c>
      <c r="AC72" s="39">
        <f t="shared" si="78"/>
        <v>1</v>
      </c>
    </row>
    <row r="73" spans="2:29" ht="16.2" thickBot="1" x14ac:dyDescent="0.35">
      <c r="B73" s="100" t="s">
        <v>48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</row>
    <row r="74" spans="2:29" ht="14.4" thickBot="1" x14ac:dyDescent="0.3"/>
    <row r="75" spans="2:29" ht="18" thickBot="1" x14ac:dyDescent="0.35">
      <c r="B75" s="103" t="s">
        <v>150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5"/>
    </row>
    <row r="76" spans="2:29" ht="18" thickBot="1" x14ac:dyDescent="0.35">
      <c r="B76" s="106" t="s">
        <v>42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8"/>
      <c r="P76" s="106" t="s">
        <v>43</v>
      </c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8"/>
    </row>
    <row r="77" spans="2:29" ht="16.2" thickBot="1" x14ac:dyDescent="0.35">
      <c r="B77" s="45" t="s">
        <v>44</v>
      </c>
      <c r="C77" s="41" t="s">
        <v>17</v>
      </c>
      <c r="D77" s="41" t="s">
        <v>19</v>
      </c>
      <c r="E77" s="41" t="s">
        <v>21</v>
      </c>
      <c r="F77" s="41" t="s">
        <v>18</v>
      </c>
      <c r="G77" s="41" t="s">
        <v>20</v>
      </c>
      <c r="H77" s="41" t="s">
        <v>85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29" t="s">
        <v>39</v>
      </c>
      <c r="P77" s="40" t="s">
        <v>44</v>
      </c>
      <c r="Q77" s="41" t="str">
        <f>C77</f>
        <v>SNP</v>
      </c>
      <c r="R77" s="41" t="str">
        <f t="shared" ref="R77:AB77" si="79">D77</f>
        <v>Conservative</v>
      </c>
      <c r="S77" s="41" t="str">
        <f t="shared" si="79"/>
        <v>Lib Dem</v>
      </c>
      <c r="T77" s="41" t="str">
        <f t="shared" si="79"/>
        <v>Labour</v>
      </c>
      <c r="U77" s="41" t="str">
        <f t="shared" si="79"/>
        <v>Independent</v>
      </c>
      <c r="V77" s="41" t="str">
        <f t="shared" si="79"/>
        <v>ISP</v>
      </c>
      <c r="W77" s="41">
        <f t="shared" si="79"/>
        <v>0</v>
      </c>
      <c r="X77" s="41">
        <f t="shared" si="79"/>
        <v>0</v>
      </c>
      <c r="Y77" s="41">
        <f t="shared" si="79"/>
        <v>0</v>
      </c>
      <c r="Z77" s="41">
        <f t="shared" si="79"/>
        <v>0</v>
      </c>
      <c r="AA77" s="41">
        <f t="shared" si="79"/>
        <v>0</v>
      </c>
      <c r="AB77" s="41">
        <f t="shared" si="79"/>
        <v>0</v>
      </c>
      <c r="AC77" s="42" t="s">
        <v>39</v>
      </c>
    </row>
    <row r="78" spans="2:29" ht="15.6" x14ac:dyDescent="0.3">
      <c r="B78" s="30" t="s">
        <v>45</v>
      </c>
      <c r="C78" s="31">
        <v>1372</v>
      </c>
      <c r="D78" s="31">
        <v>855</v>
      </c>
      <c r="E78" s="31">
        <v>551</v>
      </c>
      <c r="F78" s="31">
        <v>251</v>
      </c>
      <c r="G78" s="31">
        <v>170</v>
      </c>
      <c r="H78" s="31">
        <v>78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2">
        <f>SUM(C78:N78)</f>
        <v>3277</v>
      </c>
      <c r="P78" s="37" t="str">
        <f>B78</f>
        <v>Whole Ward</v>
      </c>
      <c r="Q78" s="43">
        <f t="shared" ref="Q78:Q88" si="80">IF(C78&gt;0,C78/O78,0)</f>
        <v>0.41867561794324076</v>
      </c>
      <c r="R78" s="43">
        <f t="shared" ref="R78:R88" si="81">IF(D78&gt;0,D78/O78,0)</f>
        <v>0.2609093683246872</v>
      </c>
      <c r="S78" s="43">
        <f t="shared" ref="S78:S88" si="82">IF(E78&gt;0,E78/O78,0)</f>
        <v>0.16814159292035399</v>
      </c>
      <c r="T78" s="43">
        <f t="shared" ref="T78:T88" si="83">IF(F78&gt;0,F78/O78,0)</f>
        <v>7.6594446139761976E-2</v>
      </c>
      <c r="U78" s="43">
        <f t="shared" ref="U78:U88" si="84">IF(G78&gt;0,G78/O78,0)</f>
        <v>5.1876716509002135E-2</v>
      </c>
      <c r="V78" s="43">
        <f t="shared" ref="V78:V88" si="85">IF(H78&gt;0,H78/O78,0)</f>
        <v>2.3802258162953921E-2</v>
      </c>
      <c r="W78" s="43">
        <f t="shared" ref="W78:W88" si="86">IF(I78&gt;0,I78/O78,0)</f>
        <v>0</v>
      </c>
      <c r="X78" s="43">
        <f t="shared" ref="X78:X88" si="87">IF(J78&gt;0,J78/O78,0)</f>
        <v>0</v>
      </c>
      <c r="Y78" s="43">
        <f t="shared" ref="Y78:Y88" si="88">IF(K78&gt;0,K78/O78,0)</f>
        <v>0</v>
      </c>
      <c r="Z78" s="43">
        <f t="shared" ref="Z78:Z88" si="89">IF(L78&gt;0,L78/O78,0)</f>
        <v>0</v>
      </c>
      <c r="AA78" s="43">
        <f t="shared" ref="AA78:AA88" si="90">IF(M78&gt;0,M78/O78,0)</f>
        <v>0</v>
      </c>
      <c r="AB78" s="43">
        <f t="shared" ref="AB78:AB88" si="91">IF(N78&gt;0,N78/O78,0)</f>
        <v>0</v>
      </c>
      <c r="AC78" s="44">
        <f>SUM(Q78:AB78)</f>
        <v>1</v>
      </c>
    </row>
    <row r="79" spans="2:29" ht="15.6" x14ac:dyDescent="0.3">
      <c r="B79" s="33" t="s">
        <v>46</v>
      </c>
      <c r="C79" s="34">
        <v>924</v>
      </c>
      <c r="D79" s="34">
        <v>473</v>
      </c>
      <c r="E79" s="34">
        <v>349</v>
      </c>
      <c r="F79" s="34">
        <v>166</v>
      </c>
      <c r="G79" s="34">
        <v>116</v>
      </c>
      <c r="H79" s="34">
        <v>60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5">
        <f>SUM(C79:N79)</f>
        <v>2088</v>
      </c>
      <c r="P79" s="33" t="str">
        <f t="shared" ref="P79:P88" si="92">B79</f>
        <v>In Person Total</v>
      </c>
      <c r="Q79" s="36">
        <f t="shared" si="80"/>
        <v>0.44252873563218392</v>
      </c>
      <c r="R79" s="36">
        <f t="shared" si="81"/>
        <v>0.22653256704980843</v>
      </c>
      <c r="S79" s="36">
        <f t="shared" si="82"/>
        <v>0.1671455938697318</v>
      </c>
      <c r="T79" s="36">
        <f t="shared" si="83"/>
        <v>7.9501915708812265E-2</v>
      </c>
      <c r="U79" s="36">
        <f t="shared" si="84"/>
        <v>5.5555555555555552E-2</v>
      </c>
      <c r="V79" s="36">
        <f t="shared" si="85"/>
        <v>2.8735632183908046E-2</v>
      </c>
      <c r="W79" s="36">
        <f t="shared" si="86"/>
        <v>0</v>
      </c>
      <c r="X79" s="36">
        <f t="shared" si="87"/>
        <v>0</v>
      </c>
      <c r="Y79" s="36">
        <f t="shared" si="88"/>
        <v>0</v>
      </c>
      <c r="Z79" s="36">
        <f t="shared" si="89"/>
        <v>0</v>
      </c>
      <c r="AA79" s="36">
        <f t="shared" si="90"/>
        <v>0</v>
      </c>
      <c r="AB79" s="36">
        <f t="shared" si="91"/>
        <v>0</v>
      </c>
      <c r="AC79" s="39">
        <f t="shared" ref="AC79:AC88" si="93">SUM(Q79:AB79)</f>
        <v>1</v>
      </c>
    </row>
    <row r="80" spans="2:29" ht="15.6" x14ac:dyDescent="0.3">
      <c r="B80" s="37" t="s">
        <v>47</v>
      </c>
      <c r="C80" s="34">
        <v>448</v>
      </c>
      <c r="D80" s="34">
        <v>382</v>
      </c>
      <c r="E80" s="34">
        <v>202</v>
      </c>
      <c r="F80" s="34">
        <v>85</v>
      </c>
      <c r="G80" s="34">
        <v>54</v>
      </c>
      <c r="H80" s="34">
        <v>18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5">
        <f t="shared" ref="O80:O88" si="94">SUM(C80:N80)</f>
        <v>1189</v>
      </c>
      <c r="P80" s="33" t="str">
        <f t="shared" si="92"/>
        <v>Postal Total</v>
      </c>
      <c r="Q80" s="36">
        <f t="shared" si="80"/>
        <v>0.37678721614802357</v>
      </c>
      <c r="R80" s="36">
        <f t="shared" si="81"/>
        <v>0.32127838519764507</v>
      </c>
      <c r="S80" s="36">
        <f t="shared" si="82"/>
        <v>0.16989066442388562</v>
      </c>
      <c r="T80" s="36">
        <f t="shared" si="83"/>
        <v>7.1488645920941965E-2</v>
      </c>
      <c r="U80" s="36">
        <f t="shared" si="84"/>
        <v>4.5416316232127836E-2</v>
      </c>
      <c r="V80" s="36">
        <f t="shared" si="85"/>
        <v>1.5138772077375946E-2</v>
      </c>
      <c r="W80" s="36">
        <f t="shared" si="86"/>
        <v>0</v>
      </c>
      <c r="X80" s="36">
        <f t="shared" si="87"/>
        <v>0</v>
      </c>
      <c r="Y80" s="36">
        <f t="shared" si="88"/>
        <v>0</v>
      </c>
      <c r="Z80" s="36">
        <f t="shared" si="89"/>
        <v>0</v>
      </c>
      <c r="AA80" s="36">
        <f t="shared" si="90"/>
        <v>0</v>
      </c>
      <c r="AB80" s="36">
        <f t="shared" si="91"/>
        <v>0</v>
      </c>
      <c r="AC80" s="39">
        <f t="shared" si="93"/>
        <v>1</v>
      </c>
    </row>
    <row r="81" spans="2:29" ht="31.2" x14ac:dyDescent="0.3">
      <c r="B81" s="38" t="s">
        <v>151</v>
      </c>
      <c r="C81" s="34">
        <v>157</v>
      </c>
      <c r="D81" s="34">
        <v>114</v>
      </c>
      <c r="E81" s="34">
        <v>63</v>
      </c>
      <c r="F81" s="34">
        <v>33</v>
      </c>
      <c r="G81" s="34">
        <v>29</v>
      </c>
      <c r="H81" s="34">
        <v>20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5">
        <f t="shared" si="94"/>
        <v>416</v>
      </c>
      <c r="P81" s="33" t="str">
        <f t="shared" si="92"/>
        <v>AA75, AA77, AA84 &amp; AA85</v>
      </c>
      <c r="Q81" s="36">
        <f t="shared" si="80"/>
        <v>0.37740384615384615</v>
      </c>
      <c r="R81" s="36">
        <f t="shared" si="81"/>
        <v>0.27403846153846156</v>
      </c>
      <c r="S81" s="36">
        <f t="shared" si="82"/>
        <v>0.15144230769230768</v>
      </c>
      <c r="T81" s="36">
        <f t="shared" si="83"/>
        <v>7.9326923076923073E-2</v>
      </c>
      <c r="U81" s="36">
        <f t="shared" si="84"/>
        <v>6.9711538461538464E-2</v>
      </c>
      <c r="V81" s="36">
        <f t="shared" si="85"/>
        <v>4.807692307692308E-2</v>
      </c>
      <c r="W81" s="36">
        <f t="shared" si="86"/>
        <v>0</v>
      </c>
      <c r="X81" s="36">
        <f t="shared" si="87"/>
        <v>0</v>
      </c>
      <c r="Y81" s="36">
        <f t="shared" si="88"/>
        <v>0</v>
      </c>
      <c r="Z81" s="36">
        <f t="shared" si="89"/>
        <v>0</v>
      </c>
      <c r="AA81" s="36">
        <f t="shared" si="90"/>
        <v>0</v>
      </c>
      <c r="AB81" s="36">
        <f t="shared" si="91"/>
        <v>0</v>
      </c>
      <c r="AC81" s="39">
        <f t="shared" si="93"/>
        <v>1</v>
      </c>
    </row>
    <row r="82" spans="2:29" ht="15.6" x14ac:dyDescent="0.3">
      <c r="B82" s="38" t="s">
        <v>152</v>
      </c>
      <c r="C82" s="34">
        <v>153</v>
      </c>
      <c r="D82" s="34">
        <v>117</v>
      </c>
      <c r="E82" s="34">
        <v>76</v>
      </c>
      <c r="F82" s="34">
        <v>38</v>
      </c>
      <c r="G82" s="34">
        <v>23</v>
      </c>
      <c r="H82" s="34">
        <v>12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5">
        <f t="shared" si="94"/>
        <v>419</v>
      </c>
      <c r="P82" s="33" t="str">
        <f t="shared" si="92"/>
        <v>AA76 &amp; AA78</v>
      </c>
      <c r="Q82" s="36">
        <f t="shared" si="80"/>
        <v>0.36515513126491644</v>
      </c>
      <c r="R82" s="36">
        <f t="shared" si="81"/>
        <v>0.27923627684964203</v>
      </c>
      <c r="S82" s="36">
        <f t="shared" si="82"/>
        <v>0.18138424821002386</v>
      </c>
      <c r="T82" s="36">
        <f t="shared" si="83"/>
        <v>9.0692124105011929E-2</v>
      </c>
      <c r="U82" s="36">
        <f t="shared" si="84"/>
        <v>5.4892601431980909E-2</v>
      </c>
      <c r="V82" s="36">
        <f t="shared" si="85"/>
        <v>2.8639618138424822E-2</v>
      </c>
      <c r="W82" s="36">
        <f t="shared" si="86"/>
        <v>0</v>
      </c>
      <c r="X82" s="36">
        <f t="shared" si="87"/>
        <v>0</v>
      </c>
      <c r="Y82" s="36">
        <f t="shared" si="88"/>
        <v>0</v>
      </c>
      <c r="Z82" s="36">
        <f t="shared" si="89"/>
        <v>0</v>
      </c>
      <c r="AA82" s="36">
        <f t="shared" si="90"/>
        <v>0</v>
      </c>
      <c r="AB82" s="36">
        <f t="shared" si="91"/>
        <v>0</v>
      </c>
      <c r="AC82" s="39">
        <f t="shared" si="93"/>
        <v>1</v>
      </c>
    </row>
    <row r="83" spans="2:29" ht="15.6" x14ac:dyDescent="0.3">
      <c r="B83" s="38" t="s">
        <v>153</v>
      </c>
      <c r="C83" s="34">
        <v>114</v>
      </c>
      <c r="D83" s="34">
        <v>80</v>
      </c>
      <c r="E83" s="34">
        <v>33</v>
      </c>
      <c r="F83" s="34">
        <v>27</v>
      </c>
      <c r="G83" s="34">
        <v>59</v>
      </c>
      <c r="H83" s="34">
        <v>7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5">
        <f t="shared" si="94"/>
        <v>320</v>
      </c>
      <c r="P83" s="33" t="str">
        <f t="shared" si="92"/>
        <v>AA79</v>
      </c>
      <c r="Q83" s="36">
        <f t="shared" si="80"/>
        <v>0.35625000000000001</v>
      </c>
      <c r="R83" s="36">
        <f t="shared" si="81"/>
        <v>0.25</v>
      </c>
      <c r="S83" s="36">
        <f t="shared" si="82"/>
        <v>0.10312499999999999</v>
      </c>
      <c r="T83" s="36">
        <f t="shared" si="83"/>
        <v>8.4375000000000006E-2</v>
      </c>
      <c r="U83" s="36">
        <f t="shared" si="84"/>
        <v>0.18437500000000001</v>
      </c>
      <c r="V83" s="36">
        <f t="shared" si="85"/>
        <v>2.1874999999999999E-2</v>
      </c>
      <c r="W83" s="36">
        <f t="shared" si="86"/>
        <v>0</v>
      </c>
      <c r="X83" s="36">
        <f t="shared" si="87"/>
        <v>0</v>
      </c>
      <c r="Y83" s="36">
        <f t="shared" si="88"/>
        <v>0</v>
      </c>
      <c r="Z83" s="36">
        <f t="shared" si="89"/>
        <v>0</v>
      </c>
      <c r="AA83" s="36">
        <f t="shared" si="90"/>
        <v>0</v>
      </c>
      <c r="AB83" s="36">
        <f t="shared" si="91"/>
        <v>0</v>
      </c>
      <c r="AC83" s="39">
        <f t="shared" si="93"/>
        <v>0.99999999999999989</v>
      </c>
    </row>
    <row r="84" spans="2:29" ht="31.2" x14ac:dyDescent="0.3">
      <c r="B84" s="38" t="s">
        <v>154</v>
      </c>
      <c r="C84" s="34">
        <v>160</v>
      </c>
      <c r="D84" s="34">
        <v>85</v>
      </c>
      <c r="E84" s="34">
        <v>101</v>
      </c>
      <c r="F84" s="34">
        <v>33</v>
      </c>
      <c r="G84" s="34">
        <v>22</v>
      </c>
      <c r="H84" s="34">
        <v>7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5">
        <f t="shared" si="94"/>
        <v>408</v>
      </c>
      <c r="P84" s="33" t="str">
        <f t="shared" si="92"/>
        <v>AA80, AA81 &amp; AA82</v>
      </c>
      <c r="Q84" s="36">
        <f t="shared" si="80"/>
        <v>0.39215686274509803</v>
      </c>
      <c r="R84" s="36">
        <f t="shared" si="81"/>
        <v>0.20833333333333334</v>
      </c>
      <c r="S84" s="36">
        <f t="shared" si="82"/>
        <v>0.24754901960784315</v>
      </c>
      <c r="T84" s="36">
        <f t="shared" si="83"/>
        <v>8.0882352941176475E-2</v>
      </c>
      <c r="U84" s="36">
        <f t="shared" si="84"/>
        <v>5.3921568627450983E-2</v>
      </c>
      <c r="V84" s="36">
        <f t="shared" si="85"/>
        <v>1.7156862745098041E-2</v>
      </c>
      <c r="W84" s="36">
        <f t="shared" si="86"/>
        <v>0</v>
      </c>
      <c r="X84" s="36">
        <f t="shared" si="87"/>
        <v>0</v>
      </c>
      <c r="Y84" s="36">
        <f t="shared" si="88"/>
        <v>0</v>
      </c>
      <c r="Z84" s="36">
        <f t="shared" si="89"/>
        <v>0</v>
      </c>
      <c r="AA84" s="36">
        <f t="shared" si="90"/>
        <v>0</v>
      </c>
      <c r="AB84" s="36">
        <f t="shared" si="91"/>
        <v>0</v>
      </c>
      <c r="AC84" s="39">
        <f t="shared" si="93"/>
        <v>1</v>
      </c>
    </row>
    <row r="85" spans="2:29" ht="15.6" x14ac:dyDescent="0.3">
      <c r="B85" s="38" t="s">
        <v>155</v>
      </c>
      <c r="C85" s="34">
        <v>224</v>
      </c>
      <c r="D85" s="34">
        <v>143</v>
      </c>
      <c r="E85" s="34">
        <v>73</v>
      </c>
      <c r="F85" s="34">
        <v>33</v>
      </c>
      <c r="G85" s="34">
        <v>6</v>
      </c>
      <c r="H85" s="34">
        <v>8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5">
        <f t="shared" si="94"/>
        <v>487</v>
      </c>
      <c r="P85" s="33" t="str">
        <f t="shared" si="92"/>
        <v>AA83</v>
      </c>
      <c r="Q85" s="36">
        <f t="shared" si="80"/>
        <v>0.45995893223819301</v>
      </c>
      <c r="R85" s="36">
        <f t="shared" si="81"/>
        <v>0.29363449691991789</v>
      </c>
      <c r="S85" s="36">
        <f t="shared" si="82"/>
        <v>0.14989733059548255</v>
      </c>
      <c r="T85" s="36">
        <f t="shared" si="83"/>
        <v>6.7761806981519512E-2</v>
      </c>
      <c r="U85" s="36">
        <f t="shared" si="84"/>
        <v>1.2320328542094456E-2</v>
      </c>
      <c r="V85" s="36">
        <f t="shared" si="85"/>
        <v>1.6427104722792608E-2</v>
      </c>
      <c r="W85" s="36">
        <f t="shared" si="86"/>
        <v>0</v>
      </c>
      <c r="X85" s="36">
        <f t="shared" si="87"/>
        <v>0</v>
      </c>
      <c r="Y85" s="36">
        <f t="shared" si="88"/>
        <v>0</v>
      </c>
      <c r="Z85" s="36">
        <f t="shared" si="89"/>
        <v>0</v>
      </c>
      <c r="AA85" s="36">
        <f t="shared" si="90"/>
        <v>0</v>
      </c>
      <c r="AB85" s="36">
        <f t="shared" si="91"/>
        <v>0</v>
      </c>
      <c r="AC85" s="39">
        <f t="shared" si="93"/>
        <v>1</v>
      </c>
    </row>
    <row r="86" spans="2:29" ht="15.6" x14ac:dyDescent="0.3">
      <c r="B86" s="38" t="s">
        <v>156</v>
      </c>
      <c r="C86" s="34">
        <v>174</v>
      </c>
      <c r="D86" s="34">
        <v>92</v>
      </c>
      <c r="E86" s="34">
        <v>52</v>
      </c>
      <c r="F86" s="34">
        <v>24</v>
      </c>
      <c r="G86" s="34">
        <v>12</v>
      </c>
      <c r="H86" s="34">
        <v>10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5">
        <f t="shared" si="94"/>
        <v>364</v>
      </c>
      <c r="P86" s="33" t="str">
        <f t="shared" si="92"/>
        <v>AA83A</v>
      </c>
      <c r="Q86" s="36">
        <f t="shared" si="80"/>
        <v>0.47802197802197804</v>
      </c>
      <c r="R86" s="36">
        <f t="shared" si="81"/>
        <v>0.25274725274725274</v>
      </c>
      <c r="S86" s="36">
        <f t="shared" si="82"/>
        <v>0.14285714285714285</v>
      </c>
      <c r="T86" s="36">
        <f t="shared" si="83"/>
        <v>6.5934065934065936E-2</v>
      </c>
      <c r="U86" s="36">
        <f t="shared" si="84"/>
        <v>3.2967032967032968E-2</v>
      </c>
      <c r="V86" s="36">
        <f t="shared" si="85"/>
        <v>2.7472527472527472E-2</v>
      </c>
      <c r="W86" s="36">
        <f t="shared" si="86"/>
        <v>0</v>
      </c>
      <c r="X86" s="36">
        <f t="shared" si="87"/>
        <v>0</v>
      </c>
      <c r="Y86" s="36">
        <f t="shared" si="88"/>
        <v>0</v>
      </c>
      <c r="Z86" s="36">
        <f t="shared" si="89"/>
        <v>0</v>
      </c>
      <c r="AA86" s="36">
        <f t="shared" si="90"/>
        <v>0</v>
      </c>
      <c r="AB86" s="36">
        <f t="shared" si="91"/>
        <v>0</v>
      </c>
      <c r="AC86" s="39">
        <f t="shared" si="93"/>
        <v>1</v>
      </c>
    </row>
    <row r="87" spans="2:29" ht="15.6" x14ac:dyDescent="0.3">
      <c r="B87" s="38" t="s">
        <v>157</v>
      </c>
      <c r="C87" s="34">
        <v>151</v>
      </c>
      <c r="D87" s="34">
        <v>101</v>
      </c>
      <c r="E87" s="34">
        <v>55</v>
      </c>
      <c r="F87" s="34">
        <v>23</v>
      </c>
      <c r="G87" s="34">
        <v>6</v>
      </c>
      <c r="H87" s="34">
        <v>4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5">
        <f t="shared" si="94"/>
        <v>340</v>
      </c>
      <c r="P87" s="33" t="str">
        <f t="shared" si="92"/>
        <v>AA86</v>
      </c>
      <c r="Q87" s="36">
        <f t="shared" si="80"/>
        <v>0.44411764705882351</v>
      </c>
      <c r="R87" s="36">
        <f t="shared" si="81"/>
        <v>0.29705882352941176</v>
      </c>
      <c r="S87" s="36">
        <f t="shared" si="82"/>
        <v>0.16176470588235295</v>
      </c>
      <c r="T87" s="36">
        <f t="shared" si="83"/>
        <v>6.7647058823529407E-2</v>
      </c>
      <c r="U87" s="36">
        <f t="shared" si="84"/>
        <v>1.7647058823529412E-2</v>
      </c>
      <c r="V87" s="36">
        <f t="shared" si="85"/>
        <v>1.1764705882352941E-2</v>
      </c>
      <c r="W87" s="36">
        <f t="shared" si="86"/>
        <v>0</v>
      </c>
      <c r="X87" s="36">
        <f t="shared" si="87"/>
        <v>0</v>
      </c>
      <c r="Y87" s="36">
        <f t="shared" si="88"/>
        <v>0</v>
      </c>
      <c r="Z87" s="36">
        <f t="shared" si="89"/>
        <v>0</v>
      </c>
      <c r="AA87" s="36">
        <f t="shared" si="90"/>
        <v>0</v>
      </c>
      <c r="AB87" s="36">
        <f t="shared" si="91"/>
        <v>0</v>
      </c>
      <c r="AC87" s="39">
        <f t="shared" si="93"/>
        <v>1</v>
      </c>
    </row>
    <row r="88" spans="2:29" ht="16.2" thickBot="1" x14ac:dyDescent="0.35">
      <c r="B88" s="38" t="s">
        <v>158</v>
      </c>
      <c r="C88" s="34">
        <v>238</v>
      </c>
      <c r="D88" s="34">
        <v>123</v>
      </c>
      <c r="E88" s="34">
        <v>98</v>
      </c>
      <c r="F88" s="34">
        <v>39</v>
      </c>
      <c r="G88" s="34">
        <v>13</v>
      </c>
      <c r="H88" s="34">
        <v>12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5">
        <f t="shared" si="94"/>
        <v>523</v>
      </c>
      <c r="P88" s="33" t="str">
        <f t="shared" si="92"/>
        <v>AA87</v>
      </c>
      <c r="Q88" s="36">
        <f t="shared" si="80"/>
        <v>0.45506692160611856</v>
      </c>
      <c r="R88" s="36">
        <f t="shared" si="81"/>
        <v>0.23518164435946462</v>
      </c>
      <c r="S88" s="36">
        <f t="shared" si="82"/>
        <v>0.18738049713193117</v>
      </c>
      <c r="T88" s="36">
        <f t="shared" si="83"/>
        <v>7.4569789674952203E-2</v>
      </c>
      <c r="U88" s="36">
        <f t="shared" si="84"/>
        <v>2.4856596558317401E-2</v>
      </c>
      <c r="V88" s="36">
        <f t="shared" si="85"/>
        <v>2.2944550669216062E-2</v>
      </c>
      <c r="W88" s="36">
        <f t="shared" si="86"/>
        <v>0</v>
      </c>
      <c r="X88" s="36">
        <f t="shared" si="87"/>
        <v>0</v>
      </c>
      <c r="Y88" s="36">
        <f t="shared" si="88"/>
        <v>0</v>
      </c>
      <c r="Z88" s="36">
        <f t="shared" si="89"/>
        <v>0</v>
      </c>
      <c r="AA88" s="36">
        <f t="shared" si="90"/>
        <v>0</v>
      </c>
      <c r="AB88" s="36">
        <f t="shared" si="91"/>
        <v>0</v>
      </c>
      <c r="AC88" s="39">
        <f t="shared" si="93"/>
        <v>1</v>
      </c>
    </row>
    <row r="89" spans="2:29" ht="16.2" thickBot="1" x14ac:dyDescent="0.35">
      <c r="B89" s="100" t="s">
        <v>48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</row>
    <row r="90" spans="2:29" ht="14.4" thickBot="1" x14ac:dyDescent="0.3"/>
    <row r="91" spans="2:29" ht="18" thickBot="1" x14ac:dyDescent="0.35">
      <c r="B91" s="103" t="s">
        <v>167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5"/>
    </row>
    <row r="92" spans="2:29" ht="18" thickBot="1" x14ac:dyDescent="0.35">
      <c r="B92" s="106" t="s">
        <v>42</v>
      </c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8"/>
      <c r="P92" s="106" t="s">
        <v>43</v>
      </c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8"/>
    </row>
    <row r="93" spans="2:29" ht="16.2" thickBot="1" x14ac:dyDescent="0.35">
      <c r="B93" s="45" t="s">
        <v>44</v>
      </c>
      <c r="C93" s="41" t="s">
        <v>17</v>
      </c>
      <c r="D93" s="41" t="s">
        <v>19</v>
      </c>
      <c r="E93" s="41" t="s">
        <v>21</v>
      </c>
      <c r="F93" s="41" t="s">
        <v>168</v>
      </c>
      <c r="G93" s="41" t="s">
        <v>18</v>
      </c>
      <c r="H93" s="41" t="s">
        <v>169</v>
      </c>
      <c r="I93" s="41" t="s">
        <v>165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29" t="s">
        <v>39</v>
      </c>
      <c r="P93" s="40" t="s">
        <v>44</v>
      </c>
      <c r="Q93" s="41" t="str">
        <f>C93</f>
        <v>SNP</v>
      </c>
      <c r="R93" s="41" t="str">
        <f t="shared" ref="R93:AB93" si="95">D93</f>
        <v>Conservative</v>
      </c>
      <c r="S93" s="41" t="str">
        <f t="shared" si="95"/>
        <v>Lib Dem</v>
      </c>
      <c r="T93" s="41" t="str">
        <f t="shared" si="95"/>
        <v>Independent (GM)</v>
      </c>
      <c r="U93" s="41" t="str">
        <f t="shared" si="95"/>
        <v>Labour</v>
      </c>
      <c r="V93" s="41" t="str">
        <f t="shared" si="95"/>
        <v>Independent (GD)</v>
      </c>
      <c r="W93" s="41" t="str">
        <f t="shared" si="95"/>
        <v>Family</v>
      </c>
      <c r="X93" s="41">
        <f t="shared" si="95"/>
        <v>0</v>
      </c>
      <c r="Y93" s="41">
        <f t="shared" si="95"/>
        <v>0</v>
      </c>
      <c r="Z93" s="41">
        <f t="shared" si="95"/>
        <v>0</v>
      </c>
      <c r="AA93" s="41">
        <f t="shared" si="95"/>
        <v>0</v>
      </c>
      <c r="AB93" s="41">
        <f t="shared" si="95"/>
        <v>0</v>
      </c>
      <c r="AC93" s="42" t="s">
        <v>39</v>
      </c>
    </row>
    <row r="94" spans="2:29" ht="15.6" x14ac:dyDescent="0.3">
      <c r="B94" s="30" t="s">
        <v>45</v>
      </c>
      <c r="C94" s="31">
        <v>1126</v>
      </c>
      <c r="D94" s="31">
        <v>493</v>
      </c>
      <c r="E94" s="31">
        <v>464</v>
      </c>
      <c r="F94" s="31">
        <v>279</v>
      </c>
      <c r="G94" s="31">
        <v>180</v>
      </c>
      <c r="H94" s="31">
        <v>168</v>
      </c>
      <c r="I94" s="31">
        <v>43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2">
        <f>SUM(C94:N94)</f>
        <v>2753</v>
      </c>
      <c r="P94" s="37" t="str">
        <f>B94</f>
        <v>Whole Ward</v>
      </c>
      <c r="Q94" s="43">
        <f t="shared" ref="Q94:Q100" si="96">IF(C94&gt;0,C94/O94,0)</f>
        <v>0.40900835452233925</v>
      </c>
      <c r="R94" s="43">
        <f t="shared" ref="R94:R100" si="97">IF(D94&gt;0,D94/O94,0)</f>
        <v>0.17907737014166364</v>
      </c>
      <c r="S94" s="43">
        <f t="shared" ref="S94:S100" si="98">IF(E94&gt;0,E94/O94,0)</f>
        <v>0.16854340719215402</v>
      </c>
      <c r="T94" s="43">
        <f t="shared" ref="T94:T100" si="99">IF(F94&gt;0,F94/O94,0)</f>
        <v>0.10134398837631675</v>
      </c>
      <c r="U94" s="43">
        <f t="shared" ref="U94:U100" si="100">IF(G94&gt;0,G94/O94,0)</f>
        <v>6.5383218307301122E-2</v>
      </c>
      <c r="V94" s="43">
        <f t="shared" ref="V94:V100" si="101">IF(H94&gt;0,H94/O94,0)</f>
        <v>6.1024337086814387E-2</v>
      </c>
      <c r="W94" s="43">
        <f t="shared" ref="W94:W100" si="102">IF(I94&gt;0,I94/O94,0)</f>
        <v>1.5619324373410825E-2</v>
      </c>
      <c r="X94" s="43">
        <f t="shared" ref="X94:X100" si="103">IF(J94&gt;0,J94/O94,0)</f>
        <v>0</v>
      </c>
      <c r="Y94" s="43">
        <f t="shared" ref="Y94:Y100" si="104">IF(K94&gt;0,K94/O94,0)</f>
        <v>0</v>
      </c>
      <c r="Z94" s="43">
        <f t="shared" ref="Z94:Z100" si="105">IF(L94&gt;0,L94/O94,0)</f>
        <v>0</v>
      </c>
      <c r="AA94" s="43">
        <f t="shared" ref="AA94:AA100" si="106">IF(M94&gt;0,M94/O94,0)</f>
        <v>0</v>
      </c>
      <c r="AB94" s="43">
        <f t="shared" ref="AB94:AB100" si="107">IF(N94&gt;0,N94/O94,0)</f>
        <v>0</v>
      </c>
      <c r="AC94" s="44">
        <f>SUM(Q94:AB94)</f>
        <v>1</v>
      </c>
    </row>
    <row r="95" spans="2:29" ht="15.6" x14ac:dyDescent="0.3">
      <c r="B95" s="33" t="s">
        <v>46</v>
      </c>
      <c r="C95" s="34">
        <v>781</v>
      </c>
      <c r="D95" s="34">
        <v>310</v>
      </c>
      <c r="E95" s="34">
        <v>263</v>
      </c>
      <c r="F95" s="34">
        <v>187</v>
      </c>
      <c r="G95" s="34">
        <v>107</v>
      </c>
      <c r="H95" s="34">
        <v>116</v>
      </c>
      <c r="I95" s="34">
        <v>27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5">
        <f>SUM(C95:N95)</f>
        <v>1791</v>
      </c>
      <c r="P95" s="33" t="str">
        <f t="shared" ref="P95:P100" si="108">B95</f>
        <v>In Person Total</v>
      </c>
      <c r="Q95" s="36">
        <f t="shared" si="96"/>
        <v>0.43606923506420991</v>
      </c>
      <c r="R95" s="36">
        <f t="shared" si="97"/>
        <v>0.17308766052484645</v>
      </c>
      <c r="S95" s="36">
        <f t="shared" si="98"/>
        <v>0.14684533780011166</v>
      </c>
      <c r="T95" s="36">
        <f t="shared" si="99"/>
        <v>0.1044109436069235</v>
      </c>
      <c r="U95" s="36">
        <f t="shared" si="100"/>
        <v>5.9743160245672805E-2</v>
      </c>
      <c r="V95" s="36">
        <f t="shared" si="101"/>
        <v>6.4768285873813516E-2</v>
      </c>
      <c r="W95" s="36">
        <f t="shared" si="102"/>
        <v>1.507537688442211E-2</v>
      </c>
      <c r="X95" s="36">
        <f t="shared" si="103"/>
        <v>0</v>
      </c>
      <c r="Y95" s="36">
        <f t="shared" si="104"/>
        <v>0</v>
      </c>
      <c r="Z95" s="36">
        <f t="shared" si="105"/>
        <v>0</v>
      </c>
      <c r="AA95" s="36">
        <f t="shared" si="106"/>
        <v>0</v>
      </c>
      <c r="AB95" s="36">
        <f t="shared" si="107"/>
        <v>0</v>
      </c>
      <c r="AC95" s="39">
        <f t="shared" ref="AC95:AC100" si="109">SUM(Q95:AB95)</f>
        <v>1</v>
      </c>
    </row>
    <row r="96" spans="2:29" ht="15.6" x14ac:dyDescent="0.3">
      <c r="B96" s="37" t="s">
        <v>47</v>
      </c>
      <c r="C96" s="34">
        <v>345</v>
      </c>
      <c r="D96" s="34">
        <v>183</v>
      </c>
      <c r="E96" s="34">
        <v>201</v>
      </c>
      <c r="F96" s="34">
        <v>92</v>
      </c>
      <c r="G96" s="34">
        <v>73</v>
      </c>
      <c r="H96" s="34">
        <v>52</v>
      </c>
      <c r="I96" s="34">
        <v>16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5">
        <f t="shared" ref="O96:O100" si="110">SUM(C96:N96)</f>
        <v>962</v>
      </c>
      <c r="P96" s="33" t="str">
        <f t="shared" si="108"/>
        <v>Postal Total</v>
      </c>
      <c r="Q96" s="36">
        <f t="shared" si="96"/>
        <v>0.35862785862785862</v>
      </c>
      <c r="R96" s="36">
        <f t="shared" si="97"/>
        <v>0.19022869022869024</v>
      </c>
      <c r="S96" s="36">
        <f t="shared" si="98"/>
        <v>0.20893970893970895</v>
      </c>
      <c r="T96" s="36">
        <f t="shared" si="99"/>
        <v>9.5634095634095639E-2</v>
      </c>
      <c r="U96" s="36">
        <f t="shared" si="100"/>
        <v>7.5883575883575888E-2</v>
      </c>
      <c r="V96" s="36">
        <f t="shared" si="101"/>
        <v>5.4054054054054057E-2</v>
      </c>
      <c r="W96" s="36">
        <f t="shared" si="102"/>
        <v>1.6632016632016633E-2</v>
      </c>
      <c r="X96" s="36">
        <f t="shared" si="103"/>
        <v>0</v>
      </c>
      <c r="Y96" s="36">
        <f t="shared" si="104"/>
        <v>0</v>
      </c>
      <c r="Z96" s="36">
        <f t="shared" si="105"/>
        <v>0</v>
      </c>
      <c r="AA96" s="36">
        <f t="shared" si="106"/>
        <v>0</v>
      </c>
      <c r="AB96" s="36">
        <f t="shared" si="107"/>
        <v>0</v>
      </c>
      <c r="AC96" s="39">
        <f t="shared" si="109"/>
        <v>1</v>
      </c>
    </row>
    <row r="97" spans="2:29" ht="15.6" x14ac:dyDescent="0.3">
      <c r="B97" s="38" t="s">
        <v>170</v>
      </c>
      <c r="C97" s="34">
        <v>290</v>
      </c>
      <c r="D97" s="34">
        <v>118</v>
      </c>
      <c r="E97" s="34">
        <v>106</v>
      </c>
      <c r="F97" s="34">
        <v>64</v>
      </c>
      <c r="G97" s="34">
        <v>49</v>
      </c>
      <c r="H97" s="34">
        <v>54</v>
      </c>
      <c r="I97" s="34">
        <v>8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5">
        <f t="shared" si="110"/>
        <v>689</v>
      </c>
      <c r="P97" s="33" t="str">
        <f t="shared" si="108"/>
        <v>AA89</v>
      </c>
      <c r="Q97" s="36">
        <f t="shared" si="96"/>
        <v>0.42089985486211901</v>
      </c>
      <c r="R97" s="36">
        <f t="shared" si="97"/>
        <v>0.17126269956458637</v>
      </c>
      <c r="S97" s="36">
        <f t="shared" si="98"/>
        <v>0.15384615384615385</v>
      </c>
      <c r="T97" s="36">
        <f t="shared" si="99"/>
        <v>9.2888243831640058E-2</v>
      </c>
      <c r="U97" s="36">
        <f t="shared" si="100"/>
        <v>7.1117561683599423E-2</v>
      </c>
      <c r="V97" s="36">
        <f t="shared" si="101"/>
        <v>7.8374455732946297E-2</v>
      </c>
      <c r="W97" s="36">
        <f t="shared" si="102"/>
        <v>1.1611030478955007E-2</v>
      </c>
      <c r="X97" s="36">
        <f t="shared" si="103"/>
        <v>0</v>
      </c>
      <c r="Y97" s="36">
        <f t="shared" si="104"/>
        <v>0</v>
      </c>
      <c r="Z97" s="36">
        <f t="shared" si="105"/>
        <v>0</v>
      </c>
      <c r="AA97" s="36">
        <f t="shared" si="106"/>
        <v>0</v>
      </c>
      <c r="AB97" s="36">
        <f t="shared" si="107"/>
        <v>0</v>
      </c>
      <c r="AC97" s="39">
        <f t="shared" si="109"/>
        <v>1</v>
      </c>
    </row>
    <row r="98" spans="2:29" ht="15.6" x14ac:dyDescent="0.3">
      <c r="B98" s="38" t="s">
        <v>171</v>
      </c>
      <c r="C98" s="34">
        <v>372</v>
      </c>
      <c r="D98" s="34">
        <v>127</v>
      </c>
      <c r="E98" s="34">
        <v>159</v>
      </c>
      <c r="F98" s="34">
        <v>91</v>
      </c>
      <c r="G98" s="34">
        <v>64</v>
      </c>
      <c r="H98" s="34">
        <v>51</v>
      </c>
      <c r="I98" s="34">
        <v>8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5">
        <f t="shared" si="110"/>
        <v>872</v>
      </c>
      <c r="P98" s="33" t="str">
        <f t="shared" si="108"/>
        <v>AA90 &amp; AA91</v>
      </c>
      <c r="Q98" s="36">
        <f t="shared" si="96"/>
        <v>0.42660550458715596</v>
      </c>
      <c r="R98" s="36">
        <f t="shared" si="97"/>
        <v>0.14564220183486237</v>
      </c>
      <c r="S98" s="36">
        <f t="shared" si="98"/>
        <v>0.18233944954128439</v>
      </c>
      <c r="T98" s="36">
        <f t="shared" si="99"/>
        <v>0.10435779816513761</v>
      </c>
      <c r="U98" s="36">
        <f t="shared" si="100"/>
        <v>7.3394495412844041E-2</v>
      </c>
      <c r="V98" s="36">
        <f t="shared" si="101"/>
        <v>5.8486238532110095E-2</v>
      </c>
      <c r="W98" s="36">
        <f t="shared" si="102"/>
        <v>9.1743119266055051E-3</v>
      </c>
      <c r="X98" s="36">
        <f t="shared" si="103"/>
        <v>0</v>
      </c>
      <c r="Y98" s="36">
        <f t="shared" si="104"/>
        <v>0</v>
      </c>
      <c r="Z98" s="36">
        <f t="shared" si="105"/>
        <v>0</v>
      </c>
      <c r="AA98" s="36">
        <f t="shared" si="106"/>
        <v>0</v>
      </c>
      <c r="AB98" s="36">
        <f t="shared" si="107"/>
        <v>0</v>
      </c>
      <c r="AC98" s="39">
        <f t="shared" si="109"/>
        <v>1</v>
      </c>
    </row>
    <row r="99" spans="2:29" ht="15.6" x14ac:dyDescent="0.3">
      <c r="B99" s="38" t="s">
        <v>172</v>
      </c>
      <c r="C99" s="34">
        <v>329</v>
      </c>
      <c r="D99" s="34">
        <v>192</v>
      </c>
      <c r="E99" s="34">
        <v>120</v>
      </c>
      <c r="F99" s="34">
        <v>90</v>
      </c>
      <c r="G99" s="34">
        <v>52</v>
      </c>
      <c r="H99" s="34">
        <v>42</v>
      </c>
      <c r="I99" s="34">
        <v>22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5">
        <f t="shared" si="110"/>
        <v>847</v>
      </c>
      <c r="P99" s="33" t="str">
        <f t="shared" si="108"/>
        <v>AA92</v>
      </c>
      <c r="Q99" s="36">
        <f t="shared" si="96"/>
        <v>0.38842975206611569</v>
      </c>
      <c r="R99" s="36">
        <f t="shared" si="97"/>
        <v>0.22668240850059032</v>
      </c>
      <c r="S99" s="36">
        <f t="shared" si="98"/>
        <v>0.14167650531286896</v>
      </c>
      <c r="T99" s="36">
        <f t="shared" si="99"/>
        <v>0.10625737898465171</v>
      </c>
      <c r="U99" s="36">
        <f t="shared" si="100"/>
        <v>6.1393152302243209E-2</v>
      </c>
      <c r="V99" s="36">
        <f t="shared" si="101"/>
        <v>4.9586776859504134E-2</v>
      </c>
      <c r="W99" s="36">
        <f t="shared" si="102"/>
        <v>2.5974025974025976E-2</v>
      </c>
      <c r="X99" s="36">
        <f t="shared" si="103"/>
        <v>0</v>
      </c>
      <c r="Y99" s="36">
        <f t="shared" si="104"/>
        <v>0</v>
      </c>
      <c r="Z99" s="36">
        <f t="shared" si="105"/>
        <v>0</v>
      </c>
      <c r="AA99" s="36">
        <f t="shared" si="106"/>
        <v>0</v>
      </c>
      <c r="AB99" s="36">
        <f t="shared" si="107"/>
        <v>0</v>
      </c>
      <c r="AC99" s="39">
        <f t="shared" si="109"/>
        <v>1</v>
      </c>
    </row>
    <row r="100" spans="2:29" ht="16.2" thickBot="1" x14ac:dyDescent="0.35">
      <c r="B100" s="38" t="s">
        <v>173</v>
      </c>
      <c r="C100" s="34">
        <v>136</v>
      </c>
      <c r="D100" s="34">
        <v>56</v>
      </c>
      <c r="E100" s="34">
        <v>79</v>
      </c>
      <c r="F100" s="34">
        <v>34</v>
      </c>
      <c r="G100" s="34">
        <v>15</v>
      </c>
      <c r="H100" s="34">
        <v>22</v>
      </c>
      <c r="I100" s="34">
        <v>5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5">
        <f t="shared" si="110"/>
        <v>347</v>
      </c>
      <c r="P100" s="33" t="str">
        <f t="shared" si="108"/>
        <v>AA93</v>
      </c>
      <c r="Q100" s="36">
        <f t="shared" si="96"/>
        <v>0.39193083573487031</v>
      </c>
      <c r="R100" s="36">
        <f t="shared" si="97"/>
        <v>0.16138328530259366</v>
      </c>
      <c r="S100" s="36">
        <f t="shared" si="98"/>
        <v>0.2276657060518732</v>
      </c>
      <c r="T100" s="36">
        <f t="shared" si="99"/>
        <v>9.7982708933717577E-2</v>
      </c>
      <c r="U100" s="36">
        <f t="shared" si="100"/>
        <v>4.3227665706051875E-2</v>
      </c>
      <c r="V100" s="36">
        <f t="shared" si="101"/>
        <v>6.3400576368876083E-2</v>
      </c>
      <c r="W100" s="36">
        <f t="shared" si="102"/>
        <v>1.4409221902017291E-2</v>
      </c>
      <c r="X100" s="36">
        <f t="shared" si="103"/>
        <v>0</v>
      </c>
      <c r="Y100" s="36">
        <f t="shared" si="104"/>
        <v>0</v>
      </c>
      <c r="Z100" s="36">
        <f t="shared" si="105"/>
        <v>0</v>
      </c>
      <c r="AA100" s="36">
        <f t="shared" si="106"/>
        <v>0</v>
      </c>
      <c r="AB100" s="36">
        <f t="shared" si="107"/>
        <v>0</v>
      </c>
      <c r="AC100" s="39">
        <f t="shared" si="109"/>
        <v>0.99999999999999989</v>
      </c>
    </row>
    <row r="101" spans="2:29" ht="16.2" thickBot="1" x14ac:dyDescent="0.35">
      <c r="B101" s="100" t="s">
        <v>48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</row>
    <row r="102" spans="2:29" ht="14.4" thickBot="1" x14ac:dyDescent="0.3"/>
    <row r="103" spans="2:29" ht="18" thickBot="1" x14ac:dyDescent="0.35">
      <c r="B103" s="103" t="s">
        <v>183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5"/>
    </row>
    <row r="104" spans="2:29" ht="18" thickBot="1" x14ac:dyDescent="0.35">
      <c r="B104" s="106" t="s">
        <v>42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8"/>
      <c r="P104" s="106" t="s">
        <v>43</v>
      </c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8"/>
    </row>
    <row r="105" spans="2:29" ht="16.2" thickBot="1" x14ac:dyDescent="0.35">
      <c r="B105" s="45" t="s">
        <v>44</v>
      </c>
      <c r="C105" s="41" t="s">
        <v>17</v>
      </c>
      <c r="D105" s="41" t="s">
        <v>184</v>
      </c>
      <c r="E105" s="41" t="s">
        <v>19</v>
      </c>
      <c r="F105" s="41" t="s">
        <v>70</v>
      </c>
      <c r="G105" s="41" t="s">
        <v>185</v>
      </c>
      <c r="H105" s="41" t="s">
        <v>18</v>
      </c>
      <c r="I105" s="41" t="s">
        <v>22</v>
      </c>
      <c r="J105" s="41" t="s">
        <v>51</v>
      </c>
      <c r="K105" s="41" t="s">
        <v>21</v>
      </c>
      <c r="L105" s="41">
        <v>0</v>
      </c>
      <c r="M105" s="41">
        <v>0</v>
      </c>
      <c r="N105" s="41">
        <v>0</v>
      </c>
      <c r="O105" s="29" t="s">
        <v>39</v>
      </c>
      <c r="P105" s="40" t="s">
        <v>44</v>
      </c>
      <c r="Q105" s="41" t="str">
        <f>C105</f>
        <v>SNP</v>
      </c>
      <c r="R105" s="41" t="str">
        <f t="shared" ref="R105:AB105" si="111">D105</f>
        <v>Independent (LM)</v>
      </c>
      <c r="S105" s="41" t="str">
        <f t="shared" si="111"/>
        <v>Conservative</v>
      </c>
      <c r="T105" s="41" t="str">
        <f t="shared" si="111"/>
        <v>Independent (JM)</v>
      </c>
      <c r="U105" s="41" t="str">
        <f t="shared" si="111"/>
        <v>Independent (FG)</v>
      </c>
      <c r="V105" s="41" t="str">
        <f t="shared" si="111"/>
        <v>Labour</v>
      </c>
      <c r="W105" s="41" t="str">
        <f t="shared" si="111"/>
        <v>Green</v>
      </c>
      <c r="X105" s="41" t="str">
        <f t="shared" si="111"/>
        <v>Alba</v>
      </c>
      <c r="Y105" s="41" t="str">
        <f t="shared" si="111"/>
        <v>Lib Dem</v>
      </c>
      <c r="Z105" s="41">
        <f t="shared" si="111"/>
        <v>0</v>
      </c>
      <c r="AA105" s="41">
        <f t="shared" si="111"/>
        <v>0</v>
      </c>
      <c r="AB105" s="41">
        <f t="shared" si="111"/>
        <v>0</v>
      </c>
      <c r="AC105" s="42" t="s">
        <v>39</v>
      </c>
    </row>
    <row r="106" spans="2:29" ht="15.6" x14ac:dyDescent="0.3">
      <c r="B106" s="30" t="s">
        <v>45</v>
      </c>
      <c r="C106" s="31">
        <v>591</v>
      </c>
      <c r="D106" s="31">
        <v>553</v>
      </c>
      <c r="E106" s="31">
        <v>414</v>
      </c>
      <c r="F106" s="31">
        <v>320</v>
      </c>
      <c r="G106" s="31">
        <v>202</v>
      </c>
      <c r="H106" s="31">
        <v>101</v>
      </c>
      <c r="I106" s="31">
        <v>70</v>
      </c>
      <c r="J106" s="31">
        <v>55</v>
      </c>
      <c r="K106" s="31">
        <v>25</v>
      </c>
      <c r="L106" s="31">
        <v>0</v>
      </c>
      <c r="M106" s="31">
        <v>0</v>
      </c>
      <c r="N106" s="31">
        <v>0</v>
      </c>
      <c r="O106" s="32">
        <f>SUM(C106:N106)</f>
        <v>2331</v>
      </c>
      <c r="P106" s="37" t="str">
        <f>B106</f>
        <v>Whole Ward</v>
      </c>
      <c r="Q106" s="43">
        <f t="shared" ref="Q106:Q112" si="112">IF(C106&gt;0,C106/O106,0)</f>
        <v>0.25353925353925355</v>
      </c>
      <c r="R106" s="43">
        <f t="shared" ref="R106:R112" si="113">IF(D106&gt;0,D106/O106,0)</f>
        <v>0.23723723723723725</v>
      </c>
      <c r="S106" s="43">
        <f t="shared" ref="S106:S112" si="114">IF(E106&gt;0,E106/O106,0)</f>
        <v>0.17760617760617761</v>
      </c>
      <c r="T106" s="43">
        <f t="shared" ref="T106:T112" si="115">IF(F106&gt;0,F106/O106,0)</f>
        <v>0.13728013728013727</v>
      </c>
      <c r="U106" s="43">
        <f t="shared" ref="U106:U112" si="116">IF(G106&gt;0,G106/O106,0)</f>
        <v>8.6658086658086664E-2</v>
      </c>
      <c r="V106" s="43">
        <f t="shared" ref="V106:V112" si="117">IF(H106&gt;0,H106/O106,0)</f>
        <v>4.3329043329043332E-2</v>
      </c>
      <c r="W106" s="43">
        <f t="shared" ref="W106:W112" si="118">IF(I106&gt;0,I106/O106,0)</f>
        <v>3.003003003003003E-2</v>
      </c>
      <c r="X106" s="43">
        <f t="shared" ref="X106:X112" si="119">IF(J106&gt;0,J106/O106,0)</f>
        <v>2.3595023595023596E-2</v>
      </c>
      <c r="Y106" s="43">
        <f t="shared" ref="Y106:Y112" si="120">IF(K106&gt;0,K106/O106,0)</f>
        <v>1.0725010725010725E-2</v>
      </c>
      <c r="Z106" s="43">
        <f t="shared" ref="Z106:Z112" si="121">IF(L106&gt;0,L106/O106,0)</f>
        <v>0</v>
      </c>
      <c r="AA106" s="43">
        <f t="shared" ref="AA106:AA112" si="122">IF(M106&gt;0,M106/O106,0)</f>
        <v>0</v>
      </c>
      <c r="AB106" s="43">
        <f t="shared" ref="AB106:AB112" si="123">IF(N106&gt;0,N106/O106,0)</f>
        <v>0</v>
      </c>
      <c r="AC106" s="44">
        <f>SUM(Q106:AB106)</f>
        <v>1</v>
      </c>
    </row>
    <row r="107" spans="2:29" ht="15.6" x14ac:dyDescent="0.3">
      <c r="B107" s="33" t="s">
        <v>46</v>
      </c>
      <c r="C107" s="34">
        <v>418</v>
      </c>
      <c r="D107" s="34">
        <v>361</v>
      </c>
      <c r="E107" s="34">
        <v>237</v>
      </c>
      <c r="F107" s="34">
        <v>200</v>
      </c>
      <c r="G107" s="34">
        <v>112</v>
      </c>
      <c r="H107" s="34">
        <v>54</v>
      </c>
      <c r="I107" s="34">
        <v>39</v>
      </c>
      <c r="J107" s="34">
        <v>28</v>
      </c>
      <c r="K107" s="34">
        <v>14</v>
      </c>
      <c r="L107" s="34">
        <v>0</v>
      </c>
      <c r="M107" s="34">
        <v>0</v>
      </c>
      <c r="N107" s="34">
        <v>0</v>
      </c>
      <c r="O107" s="35">
        <f>SUM(C107:N107)</f>
        <v>1463</v>
      </c>
      <c r="P107" s="33" t="str">
        <f t="shared" ref="P107:P112" si="124">B107</f>
        <v>In Person Total</v>
      </c>
      <c r="Q107" s="36">
        <f t="shared" si="112"/>
        <v>0.2857142857142857</v>
      </c>
      <c r="R107" s="36">
        <f t="shared" si="113"/>
        <v>0.24675324675324675</v>
      </c>
      <c r="S107" s="36">
        <f t="shared" si="114"/>
        <v>0.16199589883800411</v>
      </c>
      <c r="T107" s="36">
        <f t="shared" si="115"/>
        <v>0.13670539986329461</v>
      </c>
      <c r="U107" s="36">
        <f t="shared" si="116"/>
        <v>7.6555023923444973E-2</v>
      </c>
      <c r="V107" s="36">
        <f t="shared" si="117"/>
        <v>3.6910457963089539E-2</v>
      </c>
      <c r="W107" s="36">
        <f t="shared" si="118"/>
        <v>2.6657552973342446E-2</v>
      </c>
      <c r="X107" s="36">
        <f t="shared" si="119"/>
        <v>1.9138755980861243E-2</v>
      </c>
      <c r="Y107" s="36">
        <f t="shared" si="120"/>
        <v>9.5693779904306216E-3</v>
      </c>
      <c r="Z107" s="36">
        <f t="shared" si="121"/>
        <v>0</v>
      </c>
      <c r="AA107" s="36">
        <f t="shared" si="122"/>
        <v>0</v>
      </c>
      <c r="AB107" s="36">
        <f t="shared" si="123"/>
        <v>0</v>
      </c>
      <c r="AC107" s="39">
        <f t="shared" ref="AC107:AC112" si="125">SUM(Q107:AB107)</f>
        <v>1</v>
      </c>
    </row>
    <row r="108" spans="2:29" ht="15.6" x14ac:dyDescent="0.3">
      <c r="B108" s="37" t="s">
        <v>47</v>
      </c>
      <c r="C108" s="34">
        <v>173</v>
      </c>
      <c r="D108" s="34">
        <v>192</v>
      </c>
      <c r="E108" s="34">
        <v>177</v>
      </c>
      <c r="F108" s="34">
        <v>120</v>
      </c>
      <c r="G108" s="34">
        <v>90</v>
      </c>
      <c r="H108" s="34">
        <v>47</v>
      </c>
      <c r="I108" s="34">
        <v>31</v>
      </c>
      <c r="J108" s="34">
        <v>27</v>
      </c>
      <c r="K108" s="34">
        <v>11</v>
      </c>
      <c r="L108" s="34">
        <v>0</v>
      </c>
      <c r="M108" s="34">
        <v>0</v>
      </c>
      <c r="N108" s="34">
        <v>0</v>
      </c>
      <c r="O108" s="35">
        <f t="shared" ref="O108:O112" si="126">SUM(C108:N108)</f>
        <v>868</v>
      </c>
      <c r="P108" s="33" t="str">
        <f t="shared" si="124"/>
        <v>Postal Total</v>
      </c>
      <c r="Q108" s="36">
        <f t="shared" si="112"/>
        <v>0.19930875576036866</v>
      </c>
      <c r="R108" s="36">
        <f t="shared" si="113"/>
        <v>0.22119815668202766</v>
      </c>
      <c r="S108" s="36">
        <f t="shared" si="114"/>
        <v>0.20391705069124424</v>
      </c>
      <c r="T108" s="36">
        <f t="shared" si="115"/>
        <v>0.13824884792626729</v>
      </c>
      <c r="U108" s="36">
        <f t="shared" si="116"/>
        <v>0.10368663594470046</v>
      </c>
      <c r="V108" s="36">
        <f t="shared" si="117"/>
        <v>5.414746543778802E-2</v>
      </c>
      <c r="W108" s="36">
        <f t="shared" si="118"/>
        <v>3.5714285714285712E-2</v>
      </c>
      <c r="X108" s="36">
        <f t="shared" si="119"/>
        <v>3.1105990783410139E-2</v>
      </c>
      <c r="Y108" s="36">
        <f t="shared" si="120"/>
        <v>1.2672811059907835E-2</v>
      </c>
      <c r="Z108" s="36">
        <f t="shared" si="121"/>
        <v>0</v>
      </c>
      <c r="AA108" s="36">
        <f t="shared" si="122"/>
        <v>0</v>
      </c>
      <c r="AB108" s="36">
        <f t="shared" si="123"/>
        <v>0</v>
      </c>
      <c r="AC108" s="39">
        <f t="shared" si="125"/>
        <v>1</v>
      </c>
    </row>
    <row r="109" spans="2:29" ht="15.6" x14ac:dyDescent="0.3">
      <c r="B109" s="38" t="s">
        <v>186</v>
      </c>
      <c r="C109" s="34">
        <v>134</v>
      </c>
      <c r="D109" s="34">
        <v>116</v>
      </c>
      <c r="E109" s="34">
        <v>94</v>
      </c>
      <c r="F109" s="34">
        <v>74</v>
      </c>
      <c r="G109" s="34">
        <v>36</v>
      </c>
      <c r="H109" s="34">
        <v>17</v>
      </c>
      <c r="I109" s="34">
        <v>27</v>
      </c>
      <c r="J109" s="34">
        <v>6</v>
      </c>
      <c r="K109" s="34">
        <v>7</v>
      </c>
      <c r="L109" s="34">
        <v>0</v>
      </c>
      <c r="M109" s="34">
        <v>0</v>
      </c>
      <c r="N109" s="34">
        <v>0</v>
      </c>
      <c r="O109" s="35">
        <f t="shared" si="126"/>
        <v>511</v>
      </c>
      <c r="P109" s="33" t="str">
        <f t="shared" si="124"/>
        <v>AA94</v>
      </c>
      <c r="Q109" s="36">
        <f t="shared" si="112"/>
        <v>0.26223091976516633</v>
      </c>
      <c r="R109" s="36">
        <f t="shared" si="113"/>
        <v>0.22700587084148727</v>
      </c>
      <c r="S109" s="36">
        <f t="shared" si="114"/>
        <v>0.18395303326810175</v>
      </c>
      <c r="T109" s="36">
        <f t="shared" si="115"/>
        <v>0.14481409001956946</v>
      </c>
      <c r="U109" s="36">
        <f t="shared" si="116"/>
        <v>7.0450097847358117E-2</v>
      </c>
      <c r="V109" s="36">
        <f t="shared" si="117"/>
        <v>3.3268101761252444E-2</v>
      </c>
      <c r="W109" s="36">
        <f t="shared" si="118"/>
        <v>5.2837573385518588E-2</v>
      </c>
      <c r="X109" s="36">
        <f t="shared" si="119"/>
        <v>1.1741682974559686E-2</v>
      </c>
      <c r="Y109" s="36">
        <f t="shared" si="120"/>
        <v>1.3698630136986301E-2</v>
      </c>
      <c r="Z109" s="36">
        <f t="shared" si="121"/>
        <v>0</v>
      </c>
      <c r="AA109" s="36">
        <f t="shared" si="122"/>
        <v>0</v>
      </c>
      <c r="AB109" s="36">
        <f t="shared" si="123"/>
        <v>0</v>
      </c>
      <c r="AC109" s="39">
        <f t="shared" si="125"/>
        <v>1</v>
      </c>
    </row>
    <row r="110" spans="2:29" ht="15.6" x14ac:dyDescent="0.3">
      <c r="B110" s="38" t="s">
        <v>187</v>
      </c>
      <c r="C110" s="34">
        <v>158</v>
      </c>
      <c r="D110" s="34">
        <v>93</v>
      </c>
      <c r="E110" s="34">
        <v>75</v>
      </c>
      <c r="F110" s="34">
        <v>67</v>
      </c>
      <c r="G110" s="34">
        <v>40</v>
      </c>
      <c r="H110" s="34">
        <v>26</v>
      </c>
      <c r="I110" s="34">
        <v>23</v>
      </c>
      <c r="J110" s="34">
        <v>20</v>
      </c>
      <c r="K110" s="34">
        <v>5</v>
      </c>
      <c r="L110" s="34">
        <v>0</v>
      </c>
      <c r="M110" s="34">
        <v>0</v>
      </c>
      <c r="N110" s="34">
        <v>0</v>
      </c>
      <c r="O110" s="35">
        <f t="shared" si="126"/>
        <v>507</v>
      </c>
      <c r="P110" s="33" t="str">
        <f t="shared" si="124"/>
        <v>AA95 &amp; AA96</v>
      </c>
      <c r="Q110" s="36">
        <f t="shared" si="112"/>
        <v>0.31163708086785008</v>
      </c>
      <c r="R110" s="36">
        <f t="shared" si="113"/>
        <v>0.18343195266272189</v>
      </c>
      <c r="S110" s="36">
        <f t="shared" si="114"/>
        <v>0.14792899408284024</v>
      </c>
      <c r="T110" s="36">
        <f t="shared" si="115"/>
        <v>0.13214990138067062</v>
      </c>
      <c r="U110" s="36">
        <f t="shared" si="116"/>
        <v>7.8895463510848127E-2</v>
      </c>
      <c r="V110" s="36">
        <f t="shared" si="117"/>
        <v>5.128205128205128E-2</v>
      </c>
      <c r="W110" s="36">
        <f t="shared" si="118"/>
        <v>4.5364891518737675E-2</v>
      </c>
      <c r="X110" s="36">
        <f t="shared" si="119"/>
        <v>3.9447731755424063E-2</v>
      </c>
      <c r="Y110" s="36">
        <f t="shared" si="120"/>
        <v>9.8619329388560158E-3</v>
      </c>
      <c r="Z110" s="36">
        <f t="shared" si="121"/>
        <v>0</v>
      </c>
      <c r="AA110" s="36">
        <f t="shared" si="122"/>
        <v>0</v>
      </c>
      <c r="AB110" s="36">
        <f t="shared" si="123"/>
        <v>0</v>
      </c>
      <c r="AC110" s="39">
        <f t="shared" si="125"/>
        <v>1</v>
      </c>
    </row>
    <row r="111" spans="2:29" ht="15.6" x14ac:dyDescent="0.3">
      <c r="B111" s="38" t="s">
        <v>188</v>
      </c>
      <c r="C111" s="34">
        <v>122</v>
      </c>
      <c r="D111" s="34">
        <v>179</v>
      </c>
      <c r="E111" s="34">
        <v>107</v>
      </c>
      <c r="F111" s="34">
        <v>46</v>
      </c>
      <c r="G111" s="34">
        <v>58</v>
      </c>
      <c r="H111" s="34">
        <v>28</v>
      </c>
      <c r="I111" s="34">
        <v>9</v>
      </c>
      <c r="J111" s="34">
        <v>4</v>
      </c>
      <c r="K111" s="34">
        <v>2</v>
      </c>
      <c r="L111" s="34">
        <v>0</v>
      </c>
      <c r="M111" s="34">
        <v>0</v>
      </c>
      <c r="N111" s="34">
        <v>0</v>
      </c>
      <c r="O111" s="35">
        <f t="shared" si="126"/>
        <v>555</v>
      </c>
      <c r="P111" s="33" t="str">
        <f t="shared" si="124"/>
        <v>AA97</v>
      </c>
      <c r="Q111" s="36">
        <f t="shared" si="112"/>
        <v>0.21981981981981982</v>
      </c>
      <c r="R111" s="36">
        <f t="shared" si="113"/>
        <v>0.3225225225225225</v>
      </c>
      <c r="S111" s="36">
        <f t="shared" si="114"/>
        <v>0.19279279279279279</v>
      </c>
      <c r="T111" s="36">
        <f t="shared" si="115"/>
        <v>8.2882882882882883E-2</v>
      </c>
      <c r="U111" s="36">
        <f t="shared" si="116"/>
        <v>0.10450450450450451</v>
      </c>
      <c r="V111" s="36">
        <f t="shared" si="117"/>
        <v>5.0450450450450449E-2</v>
      </c>
      <c r="W111" s="36">
        <f t="shared" si="118"/>
        <v>1.6216216216216217E-2</v>
      </c>
      <c r="X111" s="36">
        <f t="shared" si="119"/>
        <v>7.2072072072072073E-3</v>
      </c>
      <c r="Y111" s="36">
        <f t="shared" si="120"/>
        <v>3.6036036036036037E-3</v>
      </c>
      <c r="Z111" s="36">
        <f t="shared" si="121"/>
        <v>0</v>
      </c>
      <c r="AA111" s="36">
        <f t="shared" si="122"/>
        <v>0</v>
      </c>
      <c r="AB111" s="36">
        <f t="shared" si="123"/>
        <v>0</v>
      </c>
      <c r="AC111" s="39">
        <f t="shared" si="125"/>
        <v>1.0000000000000002</v>
      </c>
    </row>
    <row r="112" spans="2:29" ht="16.2" thickBot="1" x14ac:dyDescent="0.35">
      <c r="B112" s="38" t="s">
        <v>189</v>
      </c>
      <c r="C112" s="34">
        <v>177</v>
      </c>
      <c r="D112" s="34">
        <v>164</v>
      </c>
      <c r="E112" s="34">
        <v>138</v>
      </c>
      <c r="F112" s="34">
        <v>133</v>
      </c>
      <c r="G112" s="34">
        <v>69</v>
      </c>
      <c r="H112" s="34">
        <v>30</v>
      </c>
      <c r="I112" s="34">
        <v>11</v>
      </c>
      <c r="J112" s="34">
        <v>26</v>
      </c>
      <c r="K112" s="34">
        <v>11</v>
      </c>
      <c r="L112" s="34">
        <v>0</v>
      </c>
      <c r="M112" s="34">
        <v>0</v>
      </c>
      <c r="N112" s="34">
        <v>0</v>
      </c>
      <c r="O112" s="35">
        <f t="shared" si="126"/>
        <v>759</v>
      </c>
      <c r="P112" s="33" t="str">
        <f t="shared" si="124"/>
        <v>AA98 &amp; AA99</v>
      </c>
      <c r="Q112" s="36">
        <f t="shared" si="112"/>
        <v>0.233201581027668</v>
      </c>
      <c r="R112" s="36">
        <f t="shared" si="113"/>
        <v>0.21607378129117261</v>
      </c>
      <c r="S112" s="36">
        <f t="shared" si="114"/>
        <v>0.18181818181818182</v>
      </c>
      <c r="T112" s="36">
        <f t="shared" si="115"/>
        <v>0.17523056653491437</v>
      </c>
      <c r="U112" s="36">
        <f t="shared" si="116"/>
        <v>9.0909090909090912E-2</v>
      </c>
      <c r="V112" s="36">
        <f t="shared" si="117"/>
        <v>3.9525691699604744E-2</v>
      </c>
      <c r="W112" s="36">
        <f t="shared" si="118"/>
        <v>1.4492753623188406E-2</v>
      </c>
      <c r="X112" s="36">
        <f t="shared" si="119"/>
        <v>3.4255599472990776E-2</v>
      </c>
      <c r="Y112" s="36">
        <f t="shared" si="120"/>
        <v>1.4492753623188406E-2</v>
      </c>
      <c r="Z112" s="36">
        <f t="shared" si="121"/>
        <v>0</v>
      </c>
      <c r="AA112" s="36">
        <f t="shared" si="122"/>
        <v>0</v>
      </c>
      <c r="AB112" s="36">
        <f t="shared" si="123"/>
        <v>0</v>
      </c>
      <c r="AC112" s="39">
        <f t="shared" si="125"/>
        <v>0.99999999999999989</v>
      </c>
    </row>
    <row r="113" spans="2:29" ht="16.2" thickBot="1" x14ac:dyDescent="0.35">
      <c r="B113" s="100" t="s">
        <v>48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</row>
    <row r="114" spans="2:29" ht="14.4" thickBot="1" x14ac:dyDescent="0.3"/>
    <row r="115" spans="2:29" ht="18" thickBot="1" x14ac:dyDescent="0.35">
      <c r="B115" s="103" t="s">
        <v>197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5"/>
    </row>
    <row r="116" spans="2:29" ht="18" thickBot="1" x14ac:dyDescent="0.35">
      <c r="B116" s="106" t="s">
        <v>42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8"/>
      <c r="P116" s="106" t="s">
        <v>43</v>
      </c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8"/>
    </row>
    <row r="117" spans="2:29" ht="16.2" thickBot="1" x14ac:dyDescent="0.35">
      <c r="B117" s="45" t="s">
        <v>44</v>
      </c>
      <c r="C117" s="41" t="s">
        <v>19</v>
      </c>
      <c r="D117" s="41" t="s">
        <v>17</v>
      </c>
      <c r="E117" s="41" t="s">
        <v>198</v>
      </c>
      <c r="F117" s="41" t="s">
        <v>199</v>
      </c>
      <c r="G117" s="41" t="s">
        <v>18</v>
      </c>
      <c r="H117" s="41" t="s">
        <v>200</v>
      </c>
      <c r="I117" s="41" t="s">
        <v>21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29" t="s">
        <v>39</v>
      </c>
      <c r="P117" s="40" t="s">
        <v>44</v>
      </c>
      <c r="Q117" s="41" t="str">
        <f>C117</f>
        <v>Conservative</v>
      </c>
      <c r="R117" s="41" t="str">
        <f t="shared" ref="R117:AB117" si="127">D117</f>
        <v>SNP</v>
      </c>
      <c r="S117" s="41" t="str">
        <f t="shared" si="127"/>
        <v>Independent (MI)</v>
      </c>
      <c r="T117" s="41" t="str">
        <f t="shared" si="127"/>
        <v>Independent (GF)</v>
      </c>
      <c r="U117" s="41" t="str">
        <f t="shared" si="127"/>
        <v>Labour</v>
      </c>
      <c r="V117" s="41" t="str">
        <f t="shared" si="127"/>
        <v>Independent (RM)</v>
      </c>
      <c r="W117" s="41" t="str">
        <f t="shared" si="127"/>
        <v>Lib Dem</v>
      </c>
      <c r="X117" s="41">
        <f t="shared" si="127"/>
        <v>0</v>
      </c>
      <c r="Y117" s="41">
        <f t="shared" si="127"/>
        <v>0</v>
      </c>
      <c r="Z117" s="41">
        <f t="shared" si="127"/>
        <v>0</v>
      </c>
      <c r="AA117" s="41">
        <f t="shared" si="127"/>
        <v>0</v>
      </c>
      <c r="AB117" s="41">
        <f t="shared" si="127"/>
        <v>0</v>
      </c>
      <c r="AC117" s="42" t="s">
        <v>39</v>
      </c>
    </row>
    <row r="118" spans="2:29" ht="15.6" x14ac:dyDescent="0.3">
      <c r="B118" s="30" t="s">
        <v>45</v>
      </c>
      <c r="C118" s="31">
        <v>843</v>
      </c>
      <c r="D118" s="31">
        <v>777</v>
      </c>
      <c r="E118" s="31">
        <v>475</v>
      </c>
      <c r="F118" s="31">
        <v>466</v>
      </c>
      <c r="G118" s="31">
        <v>397</v>
      </c>
      <c r="H118" s="31">
        <v>149</v>
      </c>
      <c r="I118" s="31">
        <v>91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2">
        <f>SUM(C118:N118)</f>
        <v>3198</v>
      </c>
      <c r="P118" s="37" t="str">
        <f>B118</f>
        <v>Whole Ward</v>
      </c>
      <c r="Q118" s="43">
        <f t="shared" ref="Q118:Q127" si="128">IF(C118&gt;0,C118/O118,0)</f>
        <v>0.26360225140712945</v>
      </c>
      <c r="R118" s="43">
        <f t="shared" ref="R118:R127" si="129">IF(D118&gt;0,D118/O118,0)</f>
        <v>0.24296435272045028</v>
      </c>
      <c r="S118" s="43">
        <f t="shared" ref="S118:S127" si="130">IF(E118&gt;0,E118/O118,0)</f>
        <v>0.14853033145716071</v>
      </c>
      <c r="T118" s="43">
        <f t="shared" ref="T118:T127" si="131">IF(F118&gt;0,F118/O118,0)</f>
        <v>0.14571607254534083</v>
      </c>
      <c r="U118" s="43">
        <f t="shared" ref="U118:U127" si="132">IF(G118&gt;0,G118/O118,0)</f>
        <v>0.1241400875547217</v>
      </c>
      <c r="V118" s="43">
        <f t="shared" ref="V118:V127" si="133">IF(H118&gt;0,H118/O118,0)</f>
        <v>4.6591619762351467E-2</v>
      </c>
      <c r="W118" s="43">
        <f t="shared" ref="W118:W127" si="134">IF(I118&gt;0,I118/O118,0)</f>
        <v>2.8455284552845527E-2</v>
      </c>
      <c r="X118" s="43">
        <f t="shared" ref="X118:X127" si="135">IF(J118&gt;0,J118/O118,0)</f>
        <v>0</v>
      </c>
      <c r="Y118" s="43">
        <f t="shared" ref="Y118:Y127" si="136">IF(K118&gt;0,K118/O118,0)</f>
        <v>0</v>
      </c>
      <c r="Z118" s="43">
        <f t="shared" ref="Z118:Z127" si="137">IF(L118&gt;0,L118/O118,0)</f>
        <v>0</v>
      </c>
      <c r="AA118" s="43">
        <f t="shared" ref="AA118:AA127" si="138">IF(M118&gt;0,M118/O118,0)</f>
        <v>0</v>
      </c>
      <c r="AB118" s="43">
        <f t="shared" ref="AB118:AB127" si="139">IF(N118&gt;0,N118/O118,0)</f>
        <v>0</v>
      </c>
      <c r="AC118" s="44">
        <f>SUM(Q118:AB118)</f>
        <v>1</v>
      </c>
    </row>
    <row r="119" spans="2:29" ht="15.6" x14ac:dyDescent="0.3">
      <c r="B119" s="33" t="s">
        <v>46</v>
      </c>
      <c r="C119" s="34">
        <v>484</v>
      </c>
      <c r="D119" s="34">
        <v>532</v>
      </c>
      <c r="E119" s="34">
        <v>332</v>
      </c>
      <c r="F119" s="34">
        <v>276</v>
      </c>
      <c r="G119" s="34">
        <v>272</v>
      </c>
      <c r="H119" s="34">
        <v>119</v>
      </c>
      <c r="I119" s="34">
        <v>62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5">
        <f>SUM(C119:N119)</f>
        <v>2077</v>
      </c>
      <c r="P119" s="33" t="str">
        <f t="shared" ref="P119:P127" si="140">B119</f>
        <v>In Person Total</v>
      </c>
      <c r="Q119" s="36">
        <f t="shared" si="128"/>
        <v>0.23302840635532018</v>
      </c>
      <c r="R119" s="36">
        <f t="shared" si="129"/>
        <v>0.25613866153105441</v>
      </c>
      <c r="S119" s="36">
        <f t="shared" si="130"/>
        <v>0.15984593163216176</v>
      </c>
      <c r="T119" s="36">
        <f t="shared" si="131"/>
        <v>0.13288396726047183</v>
      </c>
      <c r="U119" s="36">
        <f t="shared" si="132"/>
        <v>0.13095811266249399</v>
      </c>
      <c r="V119" s="36">
        <f t="shared" si="133"/>
        <v>5.729417428984112E-2</v>
      </c>
      <c r="W119" s="36">
        <f t="shared" si="134"/>
        <v>2.9850746268656716E-2</v>
      </c>
      <c r="X119" s="36">
        <f t="shared" si="135"/>
        <v>0</v>
      </c>
      <c r="Y119" s="36">
        <f t="shared" si="136"/>
        <v>0</v>
      </c>
      <c r="Z119" s="36">
        <f t="shared" si="137"/>
        <v>0</v>
      </c>
      <c r="AA119" s="36">
        <f t="shared" si="138"/>
        <v>0</v>
      </c>
      <c r="AB119" s="36">
        <f t="shared" si="139"/>
        <v>0</v>
      </c>
      <c r="AC119" s="39">
        <f t="shared" ref="AC119:AC127" si="141">SUM(Q119:AB119)</f>
        <v>0.99999999999999989</v>
      </c>
    </row>
    <row r="120" spans="2:29" ht="15.6" x14ac:dyDescent="0.3">
      <c r="B120" s="37" t="s">
        <v>47</v>
      </c>
      <c r="C120" s="34">
        <v>359</v>
      </c>
      <c r="D120" s="34">
        <v>245</v>
      </c>
      <c r="E120" s="34">
        <v>143</v>
      </c>
      <c r="F120" s="34">
        <v>190</v>
      </c>
      <c r="G120" s="34">
        <v>125</v>
      </c>
      <c r="H120" s="34">
        <v>30</v>
      </c>
      <c r="I120" s="34">
        <v>29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5">
        <f t="shared" ref="O120:O127" si="142">SUM(C120:N120)</f>
        <v>1121</v>
      </c>
      <c r="P120" s="33" t="str">
        <f t="shared" si="140"/>
        <v>Postal Total</v>
      </c>
      <c r="Q120" s="36">
        <f t="shared" si="128"/>
        <v>0.32024977698483498</v>
      </c>
      <c r="R120" s="36">
        <f t="shared" si="129"/>
        <v>0.21855486173059768</v>
      </c>
      <c r="S120" s="36">
        <f t="shared" si="130"/>
        <v>0.12756467439785907</v>
      </c>
      <c r="T120" s="36">
        <f t="shared" si="131"/>
        <v>0.16949152542372881</v>
      </c>
      <c r="U120" s="36">
        <f t="shared" si="132"/>
        <v>0.11150758251561106</v>
      </c>
      <c r="V120" s="36">
        <f t="shared" si="133"/>
        <v>2.6761819803746655E-2</v>
      </c>
      <c r="W120" s="36">
        <f t="shared" si="134"/>
        <v>2.5869759143621766E-2</v>
      </c>
      <c r="X120" s="36">
        <f t="shared" si="135"/>
        <v>0</v>
      </c>
      <c r="Y120" s="36">
        <f t="shared" si="136"/>
        <v>0</v>
      </c>
      <c r="Z120" s="36">
        <f t="shared" si="137"/>
        <v>0</v>
      </c>
      <c r="AA120" s="36">
        <f t="shared" si="138"/>
        <v>0</v>
      </c>
      <c r="AB120" s="36">
        <f t="shared" si="139"/>
        <v>0</v>
      </c>
      <c r="AC120" s="39">
        <f t="shared" si="141"/>
        <v>1</v>
      </c>
    </row>
    <row r="121" spans="2:29" ht="15.6" x14ac:dyDescent="0.3">
      <c r="B121" s="38" t="s">
        <v>201</v>
      </c>
      <c r="C121" s="34">
        <v>157</v>
      </c>
      <c r="D121" s="34">
        <v>114</v>
      </c>
      <c r="E121" s="34">
        <v>30</v>
      </c>
      <c r="F121" s="34">
        <v>47</v>
      </c>
      <c r="G121" s="34">
        <v>60</v>
      </c>
      <c r="H121" s="34">
        <v>5</v>
      </c>
      <c r="I121" s="34">
        <v>22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5">
        <f t="shared" si="142"/>
        <v>435</v>
      </c>
      <c r="P121" s="33" t="str">
        <f t="shared" si="140"/>
        <v>AD01</v>
      </c>
      <c r="Q121" s="36">
        <f t="shared" si="128"/>
        <v>0.36091954022988504</v>
      </c>
      <c r="R121" s="36">
        <f t="shared" si="129"/>
        <v>0.2620689655172414</v>
      </c>
      <c r="S121" s="36">
        <f t="shared" si="130"/>
        <v>6.8965517241379309E-2</v>
      </c>
      <c r="T121" s="36">
        <f t="shared" si="131"/>
        <v>0.10804597701149425</v>
      </c>
      <c r="U121" s="36">
        <f t="shared" si="132"/>
        <v>0.13793103448275862</v>
      </c>
      <c r="V121" s="36">
        <f t="shared" si="133"/>
        <v>1.1494252873563218E-2</v>
      </c>
      <c r="W121" s="36">
        <f t="shared" si="134"/>
        <v>5.057471264367816E-2</v>
      </c>
      <c r="X121" s="36">
        <f t="shared" si="135"/>
        <v>0</v>
      </c>
      <c r="Y121" s="36">
        <f t="shared" si="136"/>
        <v>0</v>
      </c>
      <c r="Z121" s="36">
        <f t="shared" si="137"/>
        <v>0</v>
      </c>
      <c r="AA121" s="36">
        <f t="shared" si="138"/>
        <v>0</v>
      </c>
      <c r="AB121" s="36">
        <f t="shared" si="139"/>
        <v>0</v>
      </c>
      <c r="AC121" s="39">
        <f t="shared" si="141"/>
        <v>1</v>
      </c>
    </row>
    <row r="122" spans="2:29" ht="15.6" x14ac:dyDescent="0.3">
      <c r="B122" s="38" t="s">
        <v>202</v>
      </c>
      <c r="C122" s="34">
        <v>132</v>
      </c>
      <c r="D122" s="34">
        <v>102</v>
      </c>
      <c r="E122" s="34">
        <v>34</v>
      </c>
      <c r="F122" s="34">
        <v>172</v>
      </c>
      <c r="G122" s="34">
        <v>124</v>
      </c>
      <c r="H122" s="34">
        <v>5</v>
      </c>
      <c r="I122" s="34">
        <v>9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5">
        <f t="shared" si="142"/>
        <v>578</v>
      </c>
      <c r="P122" s="33" t="str">
        <f t="shared" si="140"/>
        <v>AD02</v>
      </c>
      <c r="Q122" s="36">
        <f t="shared" si="128"/>
        <v>0.22837370242214533</v>
      </c>
      <c r="R122" s="36">
        <f t="shared" si="129"/>
        <v>0.17647058823529413</v>
      </c>
      <c r="S122" s="36">
        <f t="shared" si="130"/>
        <v>5.8823529411764705E-2</v>
      </c>
      <c r="T122" s="36">
        <f t="shared" si="131"/>
        <v>0.29757785467128028</v>
      </c>
      <c r="U122" s="36">
        <f t="shared" si="132"/>
        <v>0.21453287197231835</v>
      </c>
      <c r="V122" s="36">
        <f t="shared" si="133"/>
        <v>8.6505190311418692E-3</v>
      </c>
      <c r="W122" s="36">
        <f t="shared" si="134"/>
        <v>1.5570934256055362E-2</v>
      </c>
      <c r="X122" s="36">
        <f t="shared" si="135"/>
        <v>0</v>
      </c>
      <c r="Y122" s="36">
        <f t="shared" si="136"/>
        <v>0</v>
      </c>
      <c r="Z122" s="36">
        <f t="shared" si="137"/>
        <v>0</v>
      </c>
      <c r="AA122" s="36">
        <f t="shared" si="138"/>
        <v>0</v>
      </c>
      <c r="AB122" s="36">
        <f t="shared" si="139"/>
        <v>0</v>
      </c>
      <c r="AC122" s="39">
        <f t="shared" si="141"/>
        <v>1</v>
      </c>
    </row>
    <row r="123" spans="2:29" ht="31.2" x14ac:dyDescent="0.3">
      <c r="B123" s="38" t="s">
        <v>203</v>
      </c>
      <c r="C123" s="34">
        <v>73</v>
      </c>
      <c r="D123" s="34">
        <v>130</v>
      </c>
      <c r="E123" s="34">
        <v>50</v>
      </c>
      <c r="F123" s="34">
        <v>61</v>
      </c>
      <c r="G123" s="34">
        <v>28</v>
      </c>
      <c r="H123" s="34">
        <v>5</v>
      </c>
      <c r="I123" s="34">
        <v>12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5">
        <f t="shared" si="142"/>
        <v>359</v>
      </c>
      <c r="P123" s="33" t="str">
        <f t="shared" si="140"/>
        <v>AD03, AD06 &amp; AD10</v>
      </c>
      <c r="Q123" s="36">
        <f t="shared" si="128"/>
        <v>0.20334261838440112</v>
      </c>
      <c r="R123" s="36">
        <f t="shared" si="129"/>
        <v>0.36211699164345401</v>
      </c>
      <c r="S123" s="36">
        <f t="shared" si="130"/>
        <v>0.1392757660167131</v>
      </c>
      <c r="T123" s="36">
        <f t="shared" si="131"/>
        <v>0.16991643454038996</v>
      </c>
      <c r="U123" s="36">
        <f t="shared" si="132"/>
        <v>7.7994428969359333E-2</v>
      </c>
      <c r="V123" s="36">
        <f t="shared" si="133"/>
        <v>1.3927576601671309E-2</v>
      </c>
      <c r="W123" s="36">
        <f t="shared" si="134"/>
        <v>3.3426183844011144E-2</v>
      </c>
      <c r="X123" s="36">
        <f t="shared" si="135"/>
        <v>0</v>
      </c>
      <c r="Y123" s="36">
        <f t="shared" si="136"/>
        <v>0</v>
      </c>
      <c r="Z123" s="36">
        <f t="shared" si="137"/>
        <v>0</v>
      </c>
      <c r="AA123" s="36">
        <f t="shared" si="138"/>
        <v>0</v>
      </c>
      <c r="AB123" s="36">
        <f t="shared" si="139"/>
        <v>0</v>
      </c>
      <c r="AC123" s="39">
        <f t="shared" si="141"/>
        <v>1</v>
      </c>
    </row>
    <row r="124" spans="2:29" ht="15.6" x14ac:dyDescent="0.3">
      <c r="B124" s="38" t="s">
        <v>204</v>
      </c>
      <c r="C124" s="34">
        <v>89</v>
      </c>
      <c r="D124" s="34">
        <v>102</v>
      </c>
      <c r="E124" s="34">
        <v>36</v>
      </c>
      <c r="F124" s="34">
        <v>51</v>
      </c>
      <c r="G124" s="34">
        <v>47</v>
      </c>
      <c r="H124" s="34">
        <v>8</v>
      </c>
      <c r="I124" s="34">
        <v>12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5">
        <f t="shared" si="142"/>
        <v>345</v>
      </c>
      <c r="P124" s="33" t="str">
        <f t="shared" si="140"/>
        <v>AD04</v>
      </c>
      <c r="Q124" s="36">
        <f t="shared" si="128"/>
        <v>0.25797101449275361</v>
      </c>
      <c r="R124" s="36">
        <f t="shared" si="129"/>
        <v>0.29565217391304349</v>
      </c>
      <c r="S124" s="36">
        <f t="shared" si="130"/>
        <v>0.10434782608695652</v>
      </c>
      <c r="T124" s="36">
        <f t="shared" si="131"/>
        <v>0.14782608695652175</v>
      </c>
      <c r="U124" s="36">
        <f t="shared" si="132"/>
        <v>0.13623188405797101</v>
      </c>
      <c r="V124" s="36">
        <f t="shared" si="133"/>
        <v>2.318840579710145E-2</v>
      </c>
      <c r="W124" s="36">
        <f t="shared" si="134"/>
        <v>3.4782608695652174E-2</v>
      </c>
      <c r="X124" s="36">
        <f t="shared" si="135"/>
        <v>0</v>
      </c>
      <c r="Y124" s="36">
        <f t="shared" si="136"/>
        <v>0</v>
      </c>
      <c r="Z124" s="36">
        <f t="shared" si="137"/>
        <v>0</v>
      </c>
      <c r="AA124" s="36">
        <f t="shared" si="138"/>
        <v>0</v>
      </c>
      <c r="AB124" s="36">
        <f t="shared" si="139"/>
        <v>0</v>
      </c>
      <c r="AC124" s="39">
        <f t="shared" si="141"/>
        <v>1</v>
      </c>
    </row>
    <row r="125" spans="2:29" ht="15.6" x14ac:dyDescent="0.3">
      <c r="B125" s="38" t="s">
        <v>205</v>
      </c>
      <c r="C125" s="34">
        <v>164</v>
      </c>
      <c r="D125" s="34">
        <v>96</v>
      </c>
      <c r="E125" s="34">
        <v>46</v>
      </c>
      <c r="F125" s="34">
        <v>34</v>
      </c>
      <c r="G125" s="34">
        <v>47</v>
      </c>
      <c r="H125" s="34">
        <v>9</v>
      </c>
      <c r="I125" s="34">
        <v>19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5">
        <f t="shared" si="142"/>
        <v>415</v>
      </c>
      <c r="P125" s="33" t="str">
        <f t="shared" si="140"/>
        <v>AD05 &amp; AD07</v>
      </c>
      <c r="Q125" s="36">
        <f t="shared" si="128"/>
        <v>0.39518072289156625</v>
      </c>
      <c r="R125" s="36">
        <f t="shared" si="129"/>
        <v>0.23132530120481928</v>
      </c>
      <c r="S125" s="36">
        <f t="shared" si="130"/>
        <v>0.1108433734939759</v>
      </c>
      <c r="T125" s="36">
        <f t="shared" si="131"/>
        <v>8.1927710843373497E-2</v>
      </c>
      <c r="U125" s="36">
        <f t="shared" si="132"/>
        <v>0.11325301204819277</v>
      </c>
      <c r="V125" s="36">
        <f t="shared" si="133"/>
        <v>2.1686746987951807E-2</v>
      </c>
      <c r="W125" s="36">
        <f t="shared" si="134"/>
        <v>4.5783132530120479E-2</v>
      </c>
      <c r="X125" s="36">
        <f t="shared" si="135"/>
        <v>0</v>
      </c>
      <c r="Y125" s="36">
        <f t="shared" si="136"/>
        <v>0</v>
      </c>
      <c r="Z125" s="36">
        <f t="shared" si="137"/>
        <v>0</v>
      </c>
      <c r="AA125" s="36">
        <f t="shared" si="138"/>
        <v>0</v>
      </c>
      <c r="AB125" s="36">
        <f t="shared" si="139"/>
        <v>0</v>
      </c>
      <c r="AC125" s="39">
        <f t="shared" si="141"/>
        <v>0.99999999999999989</v>
      </c>
    </row>
    <row r="126" spans="2:29" ht="15.6" x14ac:dyDescent="0.3">
      <c r="B126" s="38" t="s">
        <v>206</v>
      </c>
      <c r="C126" s="34">
        <v>108</v>
      </c>
      <c r="D126" s="34">
        <v>114</v>
      </c>
      <c r="E126" s="34">
        <v>146</v>
      </c>
      <c r="F126" s="34">
        <v>56</v>
      </c>
      <c r="G126" s="34">
        <v>45</v>
      </c>
      <c r="H126" s="34">
        <v>29</v>
      </c>
      <c r="I126" s="34">
        <v>13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5">
        <f t="shared" si="142"/>
        <v>511</v>
      </c>
      <c r="P126" s="33" t="str">
        <f t="shared" si="140"/>
        <v>AD08</v>
      </c>
      <c r="Q126" s="36">
        <f t="shared" si="128"/>
        <v>0.21135029354207435</v>
      </c>
      <c r="R126" s="36">
        <f t="shared" si="129"/>
        <v>0.22309197651663404</v>
      </c>
      <c r="S126" s="36">
        <f t="shared" si="130"/>
        <v>0.2857142857142857</v>
      </c>
      <c r="T126" s="36">
        <f t="shared" si="131"/>
        <v>0.1095890410958904</v>
      </c>
      <c r="U126" s="36">
        <f t="shared" si="132"/>
        <v>8.8062622309197647E-2</v>
      </c>
      <c r="V126" s="36">
        <f t="shared" si="133"/>
        <v>5.6751467710371817E-2</v>
      </c>
      <c r="W126" s="36">
        <f t="shared" si="134"/>
        <v>2.5440313111545987E-2</v>
      </c>
      <c r="X126" s="36">
        <f t="shared" si="135"/>
        <v>0</v>
      </c>
      <c r="Y126" s="36">
        <f t="shared" si="136"/>
        <v>0</v>
      </c>
      <c r="Z126" s="36">
        <f t="shared" si="137"/>
        <v>0</v>
      </c>
      <c r="AA126" s="36">
        <f t="shared" si="138"/>
        <v>0</v>
      </c>
      <c r="AB126" s="36">
        <f t="shared" si="139"/>
        <v>0</v>
      </c>
      <c r="AC126" s="39">
        <f t="shared" si="141"/>
        <v>0.99999999999999978</v>
      </c>
    </row>
    <row r="127" spans="2:29" ht="16.2" thickBot="1" x14ac:dyDescent="0.35">
      <c r="B127" s="38" t="s">
        <v>207</v>
      </c>
      <c r="C127" s="34">
        <v>120</v>
      </c>
      <c r="D127" s="34">
        <v>118</v>
      </c>
      <c r="E127" s="34">
        <v>133</v>
      </c>
      <c r="F127" s="34">
        <v>46</v>
      </c>
      <c r="G127" s="34">
        <v>47</v>
      </c>
      <c r="H127" s="34">
        <v>89</v>
      </c>
      <c r="I127" s="34">
        <v>4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5">
        <f t="shared" si="142"/>
        <v>557</v>
      </c>
      <c r="P127" s="33" t="str">
        <f t="shared" si="140"/>
        <v>AD09</v>
      </c>
      <c r="Q127" s="36">
        <f t="shared" si="128"/>
        <v>0.21543985637342908</v>
      </c>
      <c r="R127" s="36">
        <f t="shared" si="129"/>
        <v>0.2118491921005386</v>
      </c>
      <c r="S127" s="36">
        <f t="shared" si="130"/>
        <v>0.23877917414721722</v>
      </c>
      <c r="T127" s="36">
        <f t="shared" si="131"/>
        <v>8.2585278276481155E-2</v>
      </c>
      <c r="U127" s="36">
        <f t="shared" si="132"/>
        <v>8.4380610412926396E-2</v>
      </c>
      <c r="V127" s="36">
        <f t="shared" si="133"/>
        <v>0.15978456014362658</v>
      </c>
      <c r="W127" s="36">
        <f t="shared" si="134"/>
        <v>7.1813285457809697E-3</v>
      </c>
      <c r="X127" s="36">
        <f t="shared" si="135"/>
        <v>0</v>
      </c>
      <c r="Y127" s="36">
        <f t="shared" si="136"/>
        <v>0</v>
      </c>
      <c r="Z127" s="36">
        <f t="shared" si="137"/>
        <v>0</v>
      </c>
      <c r="AA127" s="36">
        <f t="shared" si="138"/>
        <v>0</v>
      </c>
      <c r="AB127" s="36">
        <f t="shared" si="139"/>
        <v>0</v>
      </c>
      <c r="AC127" s="39">
        <f t="shared" si="141"/>
        <v>1</v>
      </c>
    </row>
    <row r="128" spans="2:29" ht="16.2" thickBot="1" x14ac:dyDescent="0.35">
      <c r="B128" s="100" t="s">
        <v>48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</row>
    <row r="129" spans="2:29" ht="14.4" thickBot="1" x14ac:dyDescent="0.3"/>
    <row r="130" spans="2:29" ht="18" thickBot="1" x14ac:dyDescent="0.35">
      <c r="B130" s="103" t="s">
        <v>215</v>
      </c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5"/>
    </row>
    <row r="131" spans="2:29" ht="18" thickBot="1" x14ac:dyDescent="0.35">
      <c r="B131" s="106" t="s">
        <v>42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8"/>
      <c r="P131" s="106" t="s">
        <v>43</v>
      </c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8"/>
    </row>
    <row r="132" spans="2:29" ht="16.2" thickBot="1" x14ac:dyDescent="0.35">
      <c r="B132" s="45" t="s">
        <v>44</v>
      </c>
      <c r="C132" s="41" t="s">
        <v>19</v>
      </c>
      <c r="D132" s="41" t="s">
        <v>17</v>
      </c>
      <c r="E132" s="41" t="s">
        <v>18</v>
      </c>
      <c r="F132" s="41" t="s">
        <v>21</v>
      </c>
      <c r="G132" s="41" t="s">
        <v>22</v>
      </c>
      <c r="H132" s="41" t="s">
        <v>20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29" t="s">
        <v>39</v>
      </c>
      <c r="P132" s="40" t="s">
        <v>44</v>
      </c>
      <c r="Q132" s="41" t="str">
        <f>C132</f>
        <v>Conservative</v>
      </c>
      <c r="R132" s="41" t="str">
        <f t="shared" ref="R132:AB132" si="143">D132</f>
        <v>SNP</v>
      </c>
      <c r="S132" s="41" t="str">
        <f t="shared" si="143"/>
        <v>Labour</v>
      </c>
      <c r="T132" s="41" t="str">
        <f t="shared" si="143"/>
        <v>Lib Dem</v>
      </c>
      <c r="U132" s="41" t="str">
        <f t="shared" si="143"/>
        <v>Green</v>
      </c>
      <c r="V132" s="41" t="str">
        <f t="shared" si="143"/>
        <v>Independent</v>
      </c>
      <c r="W132" s="41">
        <f t="shared" si="143"/>
        <v>0</v>
      </c>
      <c r="X132" s="41">
        <f t="shared" si="143"/>
        <v>0</v>
      </c>
      <c r="Y132" s="41">
        <f t="shared" si="143"/>
        <v>0</v>
      </c>
      <c r="Z132" s="41">
        <f t="shared" si="143"/>
        <v>0</v>
      </c>
      <c r="AA132" s="41">
        <f t="shared" si="143"/>
        <v>0</v>
      </c>
      <c r="AB132" s="41">
        <f t="shared" si="143"/>
        <v>0</v>
      </c>
      <c r="AC132" s="42" t="s">
        <v>39</v>
      </c>
    </row>
    <row r="133" spans="2:29" ht="15.6" x14ac:dyDescent="0.3">
      <c r="B133" s="30" t="s">
        <v>45</v>
      </c>
      <c r="C133" s="31">
        <v>1467</v>
      </c>
      <c r="D133" s="31">
        <v>843</v>
      </c>
      <c r="E133" s="31">
        <v>841</v>
      </c>
      <c r="F133" s="31">
        <v>440</v>
      </c>
      <c r="G133" s="31">
        <v>268</v>
      </c>
      <c r="H133" s="31">
        <v>88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2">
        <f>SUM(C133:N133)</f>
        <v>3947</v>
      </c>
      <c r="P133" s="37" t="str">
        <f>B133</f>
        <v>Whole Ward</v>
      </c>
      <c r="Q133" s="43">
        <f t="shared" ref="Q133:Q142" si="144">IF(C133&gt;0,C133/O133,0)</f>
        <v>0.37167468963769951</v>
      </c>
      <c r="R133" s="43">
        <f t="shared" ref="R133:R142" si="145">IF(D133&gt;0,D133/O133,0)</f>
        <v>0.21357993412718521</v>
      </c>
      <c r="S133" s="43">
        <f t="shared" ref="S133:S142" si="146">IF(E133&gt;0,E133/O133,0)</f>
        <v>0.21307322016721561</v>
      </c>
      <c r="T133" s="43">
        <f t="shared" ref="T133:T142" si="147">IF(F133&gt;0,F133/O133,0)</f>
        <v>0.11147707119331138</v>
      </c>
      <c r="U133" s="43">
        <f t="shared" ref="U133:U142" si="148">IF(G133&gt;0,G133/O133,0)</f>
        <v>6.7899670635926015E-2</v>
      </c>
      <c r="V133" s="43">
        <f t="shared" ref="V133:V142" si="149">IF(H133&gt;0,H133/O133,0)</f>
        <v>2.2295414238662273E-2</v>
      </c>
      <c r="W133" s="43">
        <f t="shared" ref="W133:W142" si="150">IF(I133&gt;0,I133/O133,0)</f>
        <v>0</v>
      </c>
      <c r="X133" s="43">
        <f t="shared" ref="X133:X142" si="151">IF(J133&gt;0,J133/O133,0)</f>
        <v>0</v>
      </c>
      <c r="Y133" s="43">
        <f t="shared" ref="Y133:Y142" si="152">IF(K133&gt;0,K133/O133,0)</f>
        <v>0</v>
      </c>
      <c r="Z133" s="43">
        <f t="shared" ref="Z133:Z142" si="153">IF(L133&gt;0,L133/O133,0)</f>
        <v>0</v>
      </c>
      <c r="AA133" s="43">
        <f t="shared" ref="AA133:AA142" si="154">IF(M133&gt;0,M133/O133,0)</f>
        <v>0</v>
      </c>
      <c r="AB133" s="43">
        <f t="shared" ref="AB133:AB142" si="155">IF(N133&gt;0,N133/O133,0)</f>
        <v>0</v>
      </c>
      <c r="AC133" s="44">
        <f>SUM(Q133:AB133)</f>
        <v>1</v>
      </c>
    </row>
    <row r="134" spans="2:29" ht="15.6" x14ac:dyDescent="0.3">
      <c r="B134" s="33" t="s">
        <v>46</v>
      </c>
      <c r="C134" s="34">
        <v>787</v>
      </c>
      <c r="D134" s="34">
        <v>554</v>
      </c>
      <c r="E134" s="34">
        <v>553</v>
      </c>
      <c r="F134" s="34">
        <v>287</v>
      </c>
      <c r="G134" s="34">
        <v>203</v>
      </c>
      <c r="H134" s="34">
        <v>55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5">
        <f>SUM(C134:N134)</f>
        <v>2439</v>
      </c>
      <c r="P134" s="33" t="str">
        <f t="shared" ref="P134:P142" si="156">B134</f>
        <v>In Person Total</v>
      </c>
      <c r="Q134" s="36">
        <f t="shared" si="144"/>
        <v>0.32267322673226734</v>
      </c>
      <c r="R134" s="36">
        <f t="shared" si="145"/>
        <v>0.22714227142271423</v>
      </c>
      <c r="S134" s="36">
        <f t="shared" si="146"/>
        <v>0.22673226732267324</v>
      </c>
      <c r="T134" s="36">
        <f t="shared" si="147"/>
        <v>0.11767117671176712</v>
      </c>
      <c r="U134" s="36">
        <f t="shared" si="148"/>
        <v>8.323083230832308E-2</v>
      </c>
      <c r="V134" s="36">
        <f t="shared" si="149"/>
        <v>2.2550225502255022E-2</v>
      </c>
      <c r="W134" s="36">
        <f t="shared" si="150"/>
        <v>0</v>
      </c>
      <c r="X134" s="36">
        <f t="shared" si="151"/>
        <v>0</v>
      </c>
      <c r="Y134" s="36">
        <f t="shared" si="152"/>
        <v>0</v>
      </c>
      <c r="Z134" s="36">
        <f t="shared" si="153"/>
        <v>0</v>
      </c>
      <c r="AA134" s="36">
        <f t="shared" si="154"/>
        <v>0</v>
      </c>
      <c r="AB134" s="36">
        <f t="shared" si="155"/>
        <v>0</v>
      </c>
      <c r="AC134" s="39">
        <f t="shared" ref="AC134:AC142" si="157">SUM(Q134:AB134)</f>
        <v>1</v>
      </c>
    </row>
    <row r="135" spans="2:29" ht="15.6" x14ac:dyDescent="0.3">
      <c r="B135" s="37" t="s">
        <v>47</v>
      </c>
      <c r="C135" s="34">
        <v>680</v>
      </c>
      <c r="D135" s="34">
        <v>289</v>
      </c>
      <c r="E135" s="34">
        <v>288</v>
      </c>
      <c r="F135" s="34">
        <v>153</v>
      </c>
      <c r="G135" s="34">
        <v>65</v>
      </c>
      <c r="H135" s="34">
        <v>33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5">
        <f t="shared" ref="O135:O142" si="158">SUM(C135:N135)</f>
        <v>1508</v>
      </c>
      <c r="P135" s="33" t="str">
        <f t="shared" si="156"/>
        <v>Postal Total</v>
      </c>
      <c r="Q135" s="36">
        <f t="shared" si="144"/>
        <v>0.45092838196286472</v>
      </c>
      <c r="R135" s="36">
        <f t="shared" si="145"/>
        <v>0.19164456233421751</v>
      </c>
      <c r="S135" s="36">
        <f t="shared" si="146"/>
        <v>0.19098143236074269</v>
      </c>
      <c r="T135" s="36">
        <f t="shared" si="147"/>
        <v>0.10145888594164457</v>
      </c>
      <c r="U135" s="36">
        <f t="shared" si="148"/>
        <v>4.3103448275862072E-2</v>
      </c>
      <c r="V135" s="36">
        <f t="shared" si="149"/>
        <v>2.1883289124668436E-2</v>
      </c>
      <c r="W135" s="36">
        <f t="shared" si="150"/>
        <v>0</v>
      </c>
      <c r="X135" s="36">
        <f t="shared" si="151"/>
        <v>0</v>
      </c>
      <c r="Y135" s="36">
        <f t="shared" si="152"/>
        <v>0</v>
      </c>
      <c r="Z135" s="36">
        <f t="shared" si="153"/>
        <v>0</v>
      </c>
      <c r="AA135" s="36">
        <f t="shared" si="154"/>
        <v>0</v>
      </c>
      <c r="AB135" s="36">
        <f t="shared" si="155"/>
        <v>0</v>
      </c>
      <c r="AC135" s="39">
        <f t="shared" si="157"/>
        <v>1</v>
      </c>
    </row>
    <row r="136" spans="2:29" ht="15.6" x14ac:dyDescent="0.3">
      <c r="B136" s="38" t="s">
        <v>216</v>
      </c>
      <c r="C136" s="34">
        <v>82</v>
      </c>
      <c r="D136" s="34">
        <v>105</v>
      </c>
      <c r="E136" s="34">
        <v>70</v>
      </c>
      <c r="F136" s="34">
        <v>31</v>
      </c>
      <c r="G136" s="34">
        <v>20</v>
      </c>
      <c r="H136" s="34">
        <v>6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5">
        <f t="shared" si="158"/>
        <v>314</v>
      </c>
      <c r="P136" s="33" t="str">
        <f t="shared" si="156"/>
        <v>AD12^</v>
      </c>
      <c r="Q136" s="36">
        <f t="shared" si="144"/>
        <v>0.26114649681528662</v>
      </c>
      <c r="R136" s="36">
        <f t="shared" si="145"/>
        <v>0.33439490445859871</v>
      </c>
      <c r="S136" s="36">
        <f t="shared" si="146"/>
        <v>0.22292993630573249</v>
      </c>
      <c r="T136" s="36">
        <f t="shared" si="147"/>
        <v>9.8726114649681534E-2</v>
      </c>
      <c r="U136" s="36">
        <f t="shared" si="148"/>
        <v>6.3694267515923567E-2</v>
      </c>
      <c r="V136" s="36">
        <f t="shared" si="149"/>
        <v>1.9108280254777069E-2</v>
      </c>
      <c r="W136" s="36">
        <f t="shared" si="150"/>
        <v>0</v>
      </c>
      <c r="X136" s="36">
        <f t="shared" si="151"/>
        <v>0</v>
      </c>
      <c r="Y136" s="36">
        <f t="shared" si="152"/>
        <v>0</v>
      </c>
      <c r="Z136" s="36">
        <f t="shared" si="153"/>
        <v>0</v>
      </c>
      <c r="AA136" s="36">
        <f t="shared" si="154"/>
        <v>0</v>
      </c>
      <c r="AB136" s="36">
        <f t="shared" si="155"/>
        <v>0</v>
      </c>
      <c r="AC136" s="39">
        <f t="shared" si="157"/>
        <v>0.99999999999999989</v>
      </c>
    </row>
    <row r="137" spans="2:29" ht="15.6" x14ac:dyDescent="0.3">
      <c r="B137" s="38" t="s">
        <v>217</v>
      </c>
      <c r="C137" s="34">
        <v>213</v>
      </c>
      <c r="D137" s="34">
        <v>198</v>
      </c>
      <c r="E137" s="34">
        <v>152</v>
      </c>
      <c r="F137" s="34">
        <v>74</v>
      </c>
      <c r="G137" s="34">
        <v>38</v>
      </c>
      <c r="H137" s="34">
        <v>27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5">
        <f t="shared" si="158"/>
        <v>702</v>
      </c>
      <c r="P137" s="33" t="str">
        <f t="shared" si="156"/>
        <v>AD13^</v>
      </c>
      <c r="Q137" s="36">
        <f t="shared" si="144"/>
        <v>0.3034188034188034</v>
      </c>
      <c r="R137" s="36">
        <f t="shared" si="145"/>
        <v>0.28205128205128205</v>
      </c>
      <c r="S137" s="36">
        <f t="shared" si="146"/>
        <v>0.21652421652421652</v>
      </c>
      <c r="T137" s="36">
        <f t="shared" si="147"/>
        <v>0.10541310541310542</v>
      </c>
      <c r="U137" s="36">
        <f t="shared" si="148"/>
        <v>5.4131054131054131E-2</v>
      </c>
      <c r="V137" s="36">
        <f t="shared" si="149"/>
        <v>3.8461538461538464E-2</v>
      </c>
      <c r="W137" s="36">
        <f t="shared" si="150"/>
        <v>0</v>
      </c>
      <c r="X137" s="36">
        <f t="shared" si="151"/>
        <v>0</v>
      </c>
      <c r="Y137" s="36">
        <f t="shared" si="152"/>
        <v>0</v>
      </c>
      <c r="Z137" s="36">
        <f t="shared" si="153"/>
        <v>0</v>
      </c>
      <c r="AA137" s="36">
        <f t="shared" si="154"/>
        <v>0</v>
      </c>
      <c r="AB137" s="36">
        <f t="shared" si="155"/>
        <v>0</v>
      </c>
      <c r="AC137" s="39">
        <f t="shared" si="157"/>
        <v>0.99999999999999989</v>
      </c>
    </row>
    <row r="138" spans="2:29" ht="15.6" x14ac:dyDescent="0.3">
      <c r="B138" s="38" t="s">
        <v>218</v>
      </c>
      <c r="C138" s="34">
        <v>240</v>
      </c>
      <c r="D138" s="34">
        <v>68</v>
      </c>
      <c r="E138" s="34">
        <v>88</v>
      </c>
      <c r="F138" s="34">
        <v>55</v>
      </c>
      <c r="G138" s="34">
        <v>26</v>
      </c>
      <c r="H138" s="34">
        <v>18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5">
        <f t="shared" si="158"/>
        <v>495</v>
      </c>
      <c r="P138" s="33" t="str">
        <f t="shared" si="156"/>
        <v>AD14</v>
      </c>
      <c r="Q138" s="36">
        <f t="shared" si="144"/>
        <v>0.48484848484848486</v>
      </c>
      <c r="R138" s="36">
        <f t="shared" si="145"/>
        <v>0.13737373737373737</v>
      </c>
      <c r="S138" s="36">
        <f t="shared" si="146"/>
        <v>0.17777777777777778</v>
      </c>
      <c r="T138" s="36">
        <f t="shared" si="147"/>
        <v>0.1111111111111111</v>
      </c>
      <c r="U138" s="36">
        <f t="shared" si="148"/>
        <v>5.2525252525252523E-2</v>
      </c>
      <c r="V138" s="36">
        <f t="shared" si="149"/>
        <v>3.6363636363636362E-2</v>
      </c>
      <c r="W138" s="36">
        <f t="shared" si="150"/>
        <v>0</v>
      </c>
      <c r="X138" s="36">
        <f t="shared" si="151"/>
        <v>0</v>
      </c>
      <c r="Y138" s="36">
        <f t="shared" si="152"/>
        <v>0</v>
      </c>
      <c r="Z138" s="36">
        <f t="shared" si="153"/>
        <v>0</v>
      </c>
      <c r="AA138" s="36">
        <f t="shared" si="154"/>
        <v>0</v>
      </c>
      <c r="AB138" s="36">
        <f t="shared" si="155"/>
        <v>0</v>
      </c>
      <c r="AC138" s="39">
        <f t="shared" si="157"/>
        <v>1</v>
      </c>
    </row>
    <row r="139" spans="2:29" ht="15.6" x14ac:dyDescent="0.3">
      <c r="B139" s="38" t="s">
        <v>219</v>
      </c>
      <c r="C139" s="34">
        <v>304</v>
      </c>
      <c r="D139" s="34">
        <v>103</v>
      </c>
      <c r="E139" s="34">
        <v>143</v>
      </c>
      <c r="F139" s="34">
        <v>78</v>
      </c>
      <c r="G139" s="34">
        <v>54</v>
      </c>
      <c r="H139" s="34">
        <v>8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5">
        <f t="shared" si="158"/>
        <v>690</v>
      </c>
      <c r="P139" s="33" t="str">
        <f t="shared" si="156"/>
        <v>AD15</v>
      </c>
      <c r="Q139" s="36">
        <f t="shared" si="144"/>
        <v>0.44057971014492753</v>
      </c>
      <c r="R139" s="36">
        <f t="shared" si="145"/>
        <v>0.14927536231884059</v>
      </c>
      <c r="S139" s="36">
        <f t="shared" si="146"/>
        <v>0.20724637681159419</v>
      </c>
      <c r="T139" s="36">
        <f t="shared" si="147"/>
        <v>0.11304347826086956</v>
      </c>
      <c r="U139" s="36">
        <f t="shared" si="148"/>
        <v>7.8260869565217397E-2</v>
      </c>
      <c r="V139" s="36">
        <f t="shared" si="149"/>
        <v>1.1594202898550725E-2</v>
      </c>
      <c r="W139" s="36">
        <f t="shared" si="150"/>
        <v>0</v>
      </c>
      <c r="X139" s="36">
        <f t="shared" si="151"/>
        <v>0</v>
      </c>
      <c r="Y139" s="36">
        <f t="shared" si="152"/>
        <v>0</v>
      </c>
      <c r="Z139" s="36">
        <f t="shared" si="153"/>
        <v>0</v>
      </c>
      <c r="AA139" s="36">
        <f t="shared" si="154"/>
        <v>0</v>
      </c>
      <c r="AB139" s="36">
        <f t="shared" si="155"/>
        <v>0</v>
      </c>
      <c r="AC139" s="39">
        <f t="shared" si="157"/>
        <v>1</v>
      </c>
    </row>
    <row r="140" spans="2:29" ht="15.6" x14ac:dyDescent="0.3">
      <c r="B140" s="38" t="s">
        <v>220</v>
      </c>
      <c r="C140" s="34">
        <v>170</v>
      </c>
      <c r="D140" s="34">
        <v>108</v>
      </c>
      <c r="E140" s="34">
        <v>135</v>
      </c>
      <c r="F140" s="34">
        <v>69</v>
      </c>
      <c r="G140" s="34">
        <v>50</v>
      </c>
      <c r="H140" s="34">
        <v>8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5">
        <f t="shared" si="158"/>
        <v>540</v>
      </c>
      <c r="P140" s="33" t="str">
        <f t="shared" si="156"/>
        <v>AD16</v>
      </c>
      <c r="Q140" s="36">
        <f t="shared" si="144"/>
        <v>0.31481481481481483</v>
      </c>
      <c r="R140" s="36">
        <f t="shared" si="145"/>
        <v>0.2</v>
      </c>
      <c r="S140" s="36">
        <f t="shared" si="146"/>
        <v>0.25</v>
      </c>
      <c r="T140" s="36">
        <f t="shared" si="147"/>
        <v>0.12777777777777777</v>
      </c>
      <c r="U140" s="36">
        <f t="shared" si="148"/>
        <v>9.2592592592592587E-2</v>
      </c>
      <c r="V140" s="36">
        <f t="shared" si="149"/>
        <v>1.4814814814814815E-2</v>
      </c>
      <c r="W140" s="36">
        <f t="shared" si="150"/>
        <v>0</v>
      </c>
      <c r="X140" s="36">
        <f t="shared" si="151"/>
        <v>0</v>
      </c>
      <c r="Y140" s="36">
        <f t="shared" si="152"/>
        <v>0</v>
      </c>
      <c r="Z140" s="36">
        <f t="shared" si="153"/>
        <v>0</v>
      </c>
      <c r="AA140" s="36">
        <f t="shared" si="154"/>
        <v>0</v>
      </c>
      <c r="AB140" s="36">
        <f t="shared" si="155"/>
        <v>0</v>
      </c>
      <c r="AC140" s="39">
        <f t="shared" si="157"/>
        <v>1</v>
      </c>
    </row>
    <row r="141" spans="2:29" ht="15.6" x14ac:dyDescent="0.3">
      <c r="B141" s="38" t="s">
        <v>221</v>
      </c>
      <c r="C141" s="34">
        <v>177</v>
      </c>
      <c r="D141" s="34">
        <v>125</v>
      </c>
      <c r="E141" s="34">
        <v>103</v>
      </c>
      <c r="F141" s="34">
        <v>46</v>
      </c>
      <c r="G141" s="34">
        <v>42</v>
      </c>
      <c r="H141" s="34">
        <v>8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5">
        <f t="shared" si="158"/>
        <v>501</v>
      </c>
      <c r="P141" s="33" t="str">
        <f t="shared" si="156"/>
        <v>AD17</v>
      </c>
      <c r="Q141" s="36">
        <f t="shared" si="144"/>
        <v>0.3532934131736527</v>
      </c>
      <c r="R141" s="36">
        <f t="shared" si="145"/>
        <v>0.249500998003992</v>
      </c>
      <c r="S141" s="36">
        <f t="shared" si="146"/>
        <v>0.20558882235528941</v>
      </c>
      <c r="T141" s="36">
        <f t="shared" si="147"/>
        <v>9.1816367265469059E-2</v>
      </c>
      <c r="U141" s="36">
        <f t="shared" si="148"/>
        <v>8.3832335329341312E-2</v>
      </c>
      <c r="V141" s="36">
        <f t="shared" si="149"/>
        <v>1.5968063872255488E-2</v>
      </c>
      <c r="W141" s="36">
        <f t="shared" si="150"/>
        <v>0</v>
      </c>
      <c r="X141" s="36">
        <f t="shared" si="151"/>
        <v>0</v>
      </c>
      <c r="Y141" s="36">
        <f t="shared" si="152"/>
        <v>0</v>
      </c>
      <c r="Z141" s="36">
        <f t="shared" si="153"/>
        <v>0</v>
      </c>
      <c r="AA141" s="36">
        <f t="shared" si="154"/>
        <v>0</v>
      </c>
      <c r="AB141" s="36">
        <f t="shared" si="155"/>
        <v>0</v>
      </c>
      <c r="AC141" s="39">
        <f t="shared" si="157"/>
        <v>0.99999999999999989</v>
      </c>
    </row>
    <row r="142" spans="2:29" ht="16.2" thickBot="1" x14ac:dyDescent="0.35">
      <c r="B142" s="38" t="s">
        <v>222</v>
      </c>
      <c r="C142" s="34">
        <v>281</v>
      </c>
      <c r="D142" s="34">
        <v>135</v>
      </c>
      <c r="E142" s="34">
        <v>149</v>
      </c>
      <c r="F142" s="34">
        <v>87</v>
      </c>
      <c r="G142" s="34">
        <v>37</v>
      </c>
      <c r="H142" s="34">
        <v>13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5">
        <f t="shared" si="158"/>
        <v>702</v>
      </c>
      <c r="P142" s="33" t="str">
        <f t="shared" si="156"/>
        <v>AD18</v>
      </c>
      <c r="Q142" s="36">
        <f t="shared" si="144"/>
        <v>0.40028490028490027</v>
      </c>
      <c r="R142" s="36">
        <f t="shared" si="145"/>
        <v>0.19230769230769232</v>
      </c>
      <c r="S142" s="36">
        <f t="shared" si="146"/>
        <v>0.21225071225071226</v>
      </c>
      <c r="T142" s="36">
        <f t="shared" si="147"/>
        <v>0.12393162393162394</v>
      </c>
      <c r="U142" s="36">
        <f t="shared" si="148"/>
        <v>5.2706552706552709E-2</v>
      </c>
      <c r="V142" s="36">
        <f t="shared" si="149"/>
        <v>1.8518518518518517E-2</v>
      </c>
      <c r="W142" s="36">
        <f t="shared" si="150"/>
        <v>0</v>
      </c>
      <c r="X142" s="36">
        <f t="shared" si="151"/>
        <v>0</v>
      </c>
      <c r="Y142" s="36">
        <f t="shared" si="152"/>
        <v>0</v>
      </c>
      <c r="Z142" s="36">
        <f t="shared" si="153"/>
        <v>0</v>
      </c>
      <c r="AA142" s="36">
        <f t="shared" si="154"/>
        <v>0</v>
      </c>
      <c r="AB142" s="36">
        <f t="shared" si="155"/>
        <v>0</v>
      </c>
      <c r="AC142" s="39">
        <f t="shared" si="157"/>
        <v>0.99999999999999989</v>
      </c>
    </row>
    <row r="143" spans="2:29" ht="16.2" thickBot="1" x14ac:dyDescent="0.35">
      <c r="B143" s="100" t="s">
        <v>48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</row>
    <row r="144" spans="2:29" ht="14.4" thickBot="1" x14ac:dyDescent="0.3"/>
    <row r="145" spans="2:29" ht="18" thickBot="1" x14ac:dyDescent="0.35">
      <c r="B145" s="103" t="s">
        <v>228</v>
      </c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5"/>
    </row>
    <row r="146" spans="2:29" ht="18" thickBot="1" x14ac:dyDescent="0.35">
      <c r="B146" s="106" t="s">
        <v>42</v>
      </c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8"/>
      <c r="P146" s="106" t="s">
        <v>43</v>
      </c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8"/>
    </row>
    <row r="147" spans="2:29" ht="16.2" thickBot="1" x14ac:dyDescent="0.35">
      <c r="B147" s="45" t="s">
        <v>44</v>
      </c>
      <c r="C147" s="41" t="s">
        <v>19</v>
      </c>
      <c r="D147" s="41" t="s">
        <v>17</v>
      </c>
      <c r="E147" s="41" t="s">
        <v>21</v>
      </c>
      <c r="F147" s="41" t="s">
        <v>22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29" t="s">
        <v>39</v>
      </c>
      <c r="P147" s="40" t="s">
        <v>44</v>
      </c>
      <c r="Q147" s="41" t="str">
        <f>C147</f>
        <v>Conservative</v>
      </c>
      <c r="R147" s="41" t="str">
        <f t="shared" ref="R147:AB147" si="159">D147</f>
        <v>SNP</v>
      </c>
      <c r="S147" s="41" t="str">
        <f t="shared" si="159"/>
        <v>Lib Dem</v>
      </c>
      <c r="T147" s="41" t="str">
        <f t="shared" si="159"/>
        <v>Green</v>
      </c>
      <c r="U147" s="41">
        <f t="shared" si="159"/>
        <v>0</v>
      </c>
      <c r="V147" s="41">
        <f t="shared" si="159"/>
        <v>0</v>
      </c>
      <c r="W147" s="41">
        <f t="shared" si="159"/>
        <v>0</v>
      </c>
      <c r="X147" s="41">
        <f t="shared" si="159"/>
        <v>0</v>
      </c>
      <c r="Y147" s="41">
        <f t="shared" si="159"/>
        <v>0</v>
      </c>
      <c r="Z147" s="41">
        <f t="shared" si="159"/>
        <v>0</v>
      </c>
      <c r="AA147" s="41">
        <f t="shared" si="159"/>
        <v>0</v>
      </c>
      <c r="AB147" s="41">
        <f t="shared" si="159"/>
        <v>0</v>
      </c>
      <c r="AC147" s="42" t="s">
        <v>39</v>
      </c>
    </row>
    <row r="148" spans="2:29" ht="15.6" x14ac:dyDescent="0.3">
      <c r="B148" s="30" t="s">
        <v>45</v>
      </c>
      <c r="C148" s="31">
        <v>1376</v>
      </c>
      <c r="D148" s="31">
        <v>749</v>
      </c>
      <c r="E148" s="31">
        <v>512</v>
      </c>
      <c r="F148" s="31">
        <v>247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2">
        <f>SUM(C148:N148)</f>
        <v>2884</v>
      </c>
      <c r="P148" s="37" t="str">
        <f>B148</f>
        <v>Whole Ward</v>
      </c>
      <c r="Q148" s="43">
        <f t="shared" ref="Q148:Q154" si="160">IF(C148&gt;0,C148/O148,0)</f>
        <v>0.47711511789181693</v>
      </c>
      <c r="R148" s="43">
        <f t="shared" ref="R148:R154" si="161">IF(D148&gt;0,D148/O148,0)</f>
        <v>0.25970873786407767</v>
      </c>
      <c r="S148" s="43">
        <f t="shared" ref="S148:S154" si="162">IF(E148&gt;0,E148/O148,0)</f>
        <v>0.17753120665742025</v>
      </c>
      <c r="T148" s="43">
        <f t="shared" ref="T148:T154" si="163">IF(F148&gt;0,F148/O148,0)</f>
        <v>8.5644937586685163E-2</v>
      </c>
      <c r="U148" s="43">
        <f t="shared" ref="U148:U154" si="164">IF(G148&gt;0,G148/O148,0)</f>
        <v>0</v>
      </c>
      <c r="V148" s="43">
        <f t="shared" ref="V148:V154" si="165">IF(H148&gt;0,H148/O148,0)</f>
        <v>0</v>
      </c>
      <c r="W148" s="43">
        <f t="shared" ref="W148:W154" si="166">IF(I148&gt;0,I148/O148,0)</f>
        <v>0</v>
      </c>
      <c r="X148" s="43">
        <f t="shared" ref="X148:X154" si="167">IF(J148&gt;0,J148/O148,0)</f>
        <v>0</v>
      </c>
      <c r="Y148" s="43">
        <f t="shared" ref="Y148:Y154" si="168">IF(K148&gt;0,K148/O148,0)</f>
        <v>0</v>
      </c>
      <c r="Z148" s="43">
        <f t="shared" ref="Z148:Z154" si="169">IF(L148&gt;0,L148/O148,0)</f>
        <v>0</v>
      </c>
      <c r="AA148" s="43">
        <f t="shared" ref="AA148:AA154" si="170">IF(M148&gt;0,M148/O148,0)</f>
        <v>0</v>
      </c>
      <c r="AB148" s="43">
        <f t="shared" ref="AB148:AB154" si="171">IF(N148&gt;0,N148/O148,0)</f>
        <v>0</v>
      </c>
      <c r="AC148" s="44">
        <f>SUM(Q148:AB148)</f>
        <v>1</v>
      </c>
    </row>
    <row r="149" spans="2:29" ht="15.6" x14ac:dyDescent="0.3">
      <c r="B149" s="33" t="s">
        <v>46</v>
      </c>
      <c r="C149" s="34">
        <v>829</v>
      </c>
      <c r="D149" s="34">
        <v>514</v>
      </c>
      <c r="E149" s="34">
        <v>290</v>
      </c>
      <c r="F149" s="34">
        <v>168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5">
        <f>SUM(C149:N149)</f>
        <v>1801</v>
      </c>
      <c r="P149" s="33" t="str">
        <f t="shared" ref="P149:P154" si="172">B149</f>
        <v>In Person Total</v>
      </c>
      <c r="Q149" s="36">
        <f t="shared" si="160"/>
        <v>0.46029983342587449</v>
      </c>
      <c r="R149" s="36">
        <f t="shared" si="161"/>
        <v>0.28539700166574128</v>
      </c>
      <c r="S149" s="36">
        <f t="shared" si="162"/>
        <v>0.16102165463631316</v>
      </c>
      <c r="T149" s="36">
        <f t="shared" si="163"/>
        <v>9.3281510272071072E-2</v>
      </c>
      <c r="U149" s="36">
        <f t="shared" si="164"/>
        <v>0</v>
      </c>
      <c r="V149" s="36">
        <f t="shared" si="165"/>
        <v>0</v>
      </c>
      <c r="W149" s="36">
        <f t="shared" si="166"/>
        <v>0</v>
      </c>
      <c r="X149" s="36">
        <f t="shared" si="167"/>
        <v>0</v>
      </c>
      <c r="Y149" s="36">
        <f t="shared" si="168"/>
        <v>0</v>
      </c>
      <c r="Z149" s="36">
        <f t="shared" si="169"/>
        <v>0</v>
      </c>
      <c r="AA149" s="36">
        <f t="shared" si="170"/>
        <v>0</v>
      </c>
      <c r="AB149" s="36">
        <f t="shared" si="171"/>
        <v>0</v>
      </c>
      <c r="AC149" s="39">
        <f t="shared" ref="AC149:AC154" si="173">SUM(Q149:AB149)</f>
        <v>1</v>
      </c>
    </row>
    <row r="150" spans="2:29" ht="15.6" x14ac:dyDescent="0.3">
      <c r="B150" s="37" t="s">
        <v>47</v>
      </c>
      <c r="C150" s="34">
        <v>547</v>
      </c>
      <c r="D150" s="34">
        <v>235</v>
      </c>
      <c r="E150" s="34">
        <v>222</v>
      </c>
      <c r="F150" s="34">
        <v>79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5">
        <f t="shared" ref="O150:O154" si="174">SUM(C150:N150)</f>
        <v>1083</v>
      </c>
      <c r="P150" s="33" t="str">
        <f t="shared" si="172"/>
        <v>Postal Total</v>
      </c>
      <c r="Q150" s="36">
        <f t="shared" si="160"/>
        <v>0.50507848568790392</v>
      </c>
      <c r="R150" s="36">
        <f t="shared" si="161"/>
        <v>0.2169898430286242</v>
      </c>
      <c r="S150" s="36">
        <f t="shared" si="162"/>
        <v>0.20498614958448755</v>
      </c>
      <c r="T150" s="36">
        <f t="shared" si="163"/>
        <v>7.29455216989843E-2</v>
      </c>
      <c r="U150" s="36">
        <f t="shared" si="164"/>
        <v>0</v>
      </c>
      <c r="V150" s="36">
        <f t="shared" si="165"/>
        <v>0</v>
      </c>
      <c r="W150" s="36">
        <f t="shared" si="166"/>
        <v>0</v>
      </c>
      <c r="X150" s="36">
        <f t="shared" si="167"/>
        <v>0</v>
      </c>
      <c r="Y150" s="36">
        <f t="shared" si="168"/>
        <v>0</v>
      </c>
      <c r="Z150" s="36">
        <f t="shared" si="169"/>
        <v>0</v>
      </c>
      <c r="AA150" s="36">
        <f t="shared" si="170"/>
        <v>0</v>
      </c>
      <c r="AB150" s="36">
        <f t="shared" si="171"/>
        <v>0</v>
      </c>
      <c r="AC150" s="39">
        <f t="shared" si="173"/>
        <v>1</v>
      </c>
    </row>
    <row r="151" spans="2:29" ht="15.6" x14ac:dyDescent="0.3">
      <c r="B151" s="38" t="s">
        <v>229</v>
      </c>
      <c r="C151" s="34">
        <v>423</v>
      </c>
      <c r="D151" s="34">
        <v>219</v>
      </c>
      <c r="E151" s="34">
        <v>138</v>
      </c>
      <c r="F151" s="34">
        <v>57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5">
        <f t="shared" si="174"/>
        <v>837</v>
      </c>
      <c r="P151" s="33" t="str">
        <f t="shared" si="172"/>
        <v>AD20</v>
      </c>
      <c r="Q151" s="36">
        <f t="shared" si="160"/>
        <v>0.5053763440860215</v>
      </c>
      <c r="R151" s="36">
        <f t="shared" si="161"/>
        <v>0.26164874551971329</v>
      </c>
      <c r="S151" s="36">
        <f t="shared" si="162"/>
        <v>0.16487455197132617</v>
      </c>
      <c r="T151" s="36">
        <f t="shared" si="163"/>
        <v>6.8100358422939072E-2</v>
      </c>
      <c r="U151" s="36">
        <f t="shared" si="164"/>
        <v>0</v>
      </c>
      <c r="V151" s="36">
        <f t="shared" si="165"/>
        <v>0</v>
      </c>
      <c r="W151" s="36">
        <f t="shared" si="166"/>
        <v>0</v>
      </c>
      <c r="X151" s="36">
        <f t="shared" si="167"/>
        <v>0</v>
      </c>
      <c r="Y151" s="36">
        <f t="shared" si="168"/>
        <v>0</v>
      </c>
      <c r="Z151" s="36">
        <f t="shared" si="169"/>
        <v>0</v>
      </c>
      <c r="AA151" s="36">
        <f t="shared" si="170"/>
        <v>0</v>
      </c>
      <c r="AB151" s="36">
        <f t="shared" si="171"/>
        <v>0</v>
      </c>
      <c r="AC151" s="39">
        <f t="shared" si="173"/>
        <v>1</v>
      </c>
    </row>
    <row r="152" spans="2:29" ht="15.6" x14ac:dyDescent="0.3">
      <c r="B152" s="38" t="s">
        <v>230</v>
      </c>
      <c r="C152" s="34">
        <v>216</v>
      </c>
      <c r="D152" s="34">
        <v>86</v>
      </c>
      <c r="E152" s="34">
        <v>60</v>
      </c>
      <c r="F152" s="34">
        <v>28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5">
        <f t="shared" si="174"/>
        <v>390</v>
      </c>
      <c r="P152" s="33" t="str">
        <f t="shared" si="172"/>
        <v>AD21</v>
      </c>
      <c r="Q152" s="36">
        <f t="shared" si="160"/>
        <v>0.55384615384615388</v>
      </c>
      <c r="R152" s="36">
        <f t="shared" si="161"/>
        <v>0.22051282051282051</v>
      </c>
      <c r="S152" s="36">
        <f t="shared" si="162"/>
        <v>0.15384615384615385</v>
      </c>
      <c r="T152" s="36">
        <f t="shared" si="163"/>
        <v>7.179487179487179E-2</v>
      </c>
      <c r="U152" s="36">
        <f t="shared" si="164"/>
        <v>0</v>
      </c>
      <c r="V152" s="36">
        <f t="shared" si="165"/>
        <v>0</v>
      </c>
      <c r="W152" s="36">
        <f t="shared" si="166"/>
        <v>0</v>
      </c>
      <c r="X152" s="36">
        <f t="shared" si="167"/>
        <v>0</v>
      </c>
      <c r="Y152" s="36">
        <f t="shared" si="168"/>
        <v>0</v>
      </c>
      <c r="Z152" s="36">
        <f t="shared" si="169"/>
        <v>0</v>
      </c>
      <c r="AA152" s="36">
        <f t="shared" si="170"/>
        <v>0</v>
      </c>
      <c r="AB152" s="36">
        <f t="shared" si="171"/>
        <v>0</v>
      </c>
      <c r="AC152" s="39">
        <f t="shared" si="173"/>
        <v>1</v>
      </c>
    </row>
    <row r="153" spans="2:29" ht="15.6" x14ac:dyDescent="0.3">
      <c r="B153" s="38" t="s">
        <v>231</v>
      </c>
      <c r="C153" s="34">
        <v>227</v>
      </c>
      <c r="D153" s="34">
        <v>82</v>
      </c>
      <c r="E153" s="34">
        <v>81</v>
      </c>
      <c r="F153" s="34">
        <v>54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5">
        <f t="shared" si="174"/>
        <v>444</v>
      </c>
      <c r="P153" s="33" t="str">
        <f t="shared" si="172"/>
        <v>AD22</v>
      </c>
      <c r="Q153" s="36">
        <f t="shared" si="160"/>
        <v>0.51126126126126126</v>
      </c>
      <c r="R153" s="36">
        <f t="shared" si="161"/>
        <v>0.18468468468468469</v>
      </c>
      <c r="S153" s="36">
        <f t="shared" si="162"/>
        <v>0.18243243243243243</v>
      </c>
      <c r="T153" s="36">
        <f t="shared" si="163"/>
        <v>0.12162162162162163</v>
      </c>
      <c r="U153" s="36">
        <f t="shared" si="164"/>
        <v>0</v>
      </c>
      <c r="V153" s="36">
        <f t="shared" si="165"/>
        <v>0</v>
      </c>
      <c r="W153" s="36">
        <f t="shared" si="166"/>
        <v>0</v>
      </c>
      <c r="X153" s="36">
        <f t="shared" si="167"/>
        <v>0</v>
      </c>
      <c r="Y153" s="36">
        <f t="shared" si="168"/>
        <v>0</v>
      </c>
      <c r="Z153" s="36">
        <f t="shared" si="169"/>
        <v>0</v>
      </c>
      <c r="AA153" s="36">
        <f t="shared" si="170"/>
        <v>0</v>
      </c>
      <c r="AB153" s="36">
        <f t="shared" si="171"/>
        <v>0</v>
      </c>
      <c r="AC153" s="39">
        <f t="shared" si="173"/>
        <v>1</v>
      </c>
    </row>
    <row r="154" spans="2:29" ht="16.2" thickBot="1" x14ac:dyDescent="0.35">
      <c r="B154" s="38" t="s">
        <v>232</v>
      </c>
      <c r="C154" s="34">
        <v>510</v>
      </c>
      <c r="D154" s="34">
        <v>363</v>
      </c>
      <c r="E154" s="34">
        <v>233</v>
      </c>
      <c r="F154" s="34">
        <v>107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5">
        <f t="shared" si="174"/>
        <v>1213</v>
      </c>
      <c r="P154" s="33" t="str">
        <f t="shared" si="172"/>
        <v>AD23 &amp; AD24</v>
      </c>
      <c r="Q154" s="36">
        <f t="shared" si="160"/>
        <v>0.42044517724649627</v>
      </c>
      <c r="R154" s="36">
        <f t="shared" si="161"/>
        <v>0.29925803792250616</v>
      </c>
      <c r="S154" s="36">
        <f t="shared" si="162"/>
        <v>0.19208573784006594</v>
      </c>
      <c r="T154" s="36">
        <f t="shared" si="163"/>
        <v>8.8211046990931574E-2</v>
      </c>
      <c r="U154" s="36">
        <f t="shared" si="164"/>
        <v>0</v>
      </c>
      <c r="V154" s="36">
        <f t="shared" si="165"/>
        <v>0</v>
      </c>
      <c r="W154" s="36">
        <f t="shared" si="166"/>
        <v>0</v>
      </c>
      <c r="X154" s="36">
        <f t="shared" si="167"/>
        <v>0</v>
      </c>
      <c r="Y154" s="36">
        <f t="shared" si="168"/>
        <v>0</v>
      </c>
      <c r="Z154" s="36">
        <f t="shared" si="169"/>
        <v>0</v>
      </c>
      <c r="AA154" s="36">
        <f t="shared" si="170"/>
        <v>0</v>
      </c>
      <c r="AB154" s="36">
        <f t="shared" si="171"/>
        <v>0</v>
      </c>
      <c r="AC154" s="39">
        <f t="shared" si="173"/>
        <v>1</v>
      </c>
    </row>
    <row r="155" spans="2:29" ht="16.2" thickBot="1" x14ac:dyDescent="0.35">
      <c r="B155" s="100" t="s">
        <v>48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</row>
  </sheetData>
  <mergeCells count="44">
    <mergeCell ref="B113:AC113"/>
    <mergeCell ref="B16:O16"/>
    <mergeCell ref="P16:AC16"/>
    <mergeCell ref="B27:AC27"/>
    <mergeCell ref="B15:AC15"/>
    <mergeCell ref="B30:O30"/>
    <mergeCell ref="P30:AC30"/>
    <mergeCell ref="B3:O3"/>
    <mergeCell ref="P3:AC3"/>
    <mergeCell ref="B13:AC13"/>
    <mergeCell ref="B2:AC2"/>
    <mergeCell ref="B29:AC29"/>
    <mergeCell ref="B44:O44"/>
    <mergeCell ref="P44:AC44"/>
    <mergeCell ref="B57:AC57"/>
    <mergeCell ref="B43:AC43"/>
    <mergeCell ref="B41:AC41"/>
    <mergeCell ref="B60:O60"/>
    <mergeCell ref="P60:AC60"/>
    <mergeCell ref="B59:AC59"/>
    <mergeCell ref="B76:O76"/>
    <mergeCell ref="P76:AC76"/>
    <mergeCell ref="B73:AC73"/>
    <mergeCell ref="B130:AC130"/>
    <mergeCell ref="B146:O146"/>
    <mergeCell ref="P146:AC146"/>
    <mergeCell ref="B89:AC89"/>
    <mergeCell ref="B75:AC75"/>
    <mergeCell ref="B92:O92"/>
    <mergeCell ref="P92:AC92"/>
    <mergeCell ref="B101:AC101"/>
    <mergeCell ref="B91:AC91"/>
    <mergeCell ref="B103:AC103"/>
    <mergeCell ref="B116:O116"/>
    <mergeCell ref="P116:AC116"/>
    <mergeCell ref="B128:AC128"/>
    <mergeCell ref="B115:AC115"/>
    <mergeCell ref="B104:O104"/>
    <mergeCell ref="P104:AC104"/>
    <mergeCell ref="B155:AC155"/>
    <mergeCell ref="B145:AC145"/>
    <mergeCell ref="B131:O131"/>
    <mergeCell ref="P131:AC131"/>
    <mergeCell ref="B143:AC143"/>
  </mergeCells>
  <conditionalFormatting sqref="Q5:AB5">
    <cfRule type="top10" dxfId="253" priority="407" rank="1"/>
  </conditionalFormatting>
  <conditionalFormatting sqref="Q6:AB6">
    <cfRule type="top10" dxfId="252" priority="406" rank="1"/>
  </conditionalFormatting>
  <conditionalFormatting sqref="Q7:AB7">
    <cfRule type="top10" dxfId="251" priority="405" rank="1"/>
  </conditionalFormatting>
  <conditionalFormatting sqref="Q8:AB8">
    <cfRule type="top10" dxfId="250" priority="404" rank="1"/>
  </conditionalFormatting>
  <conditionalFormatting sqref="Q9:AB9">
    <cfRule type="top10" dxfId="249" priority="403" rank="1"/>
  </conditionalFormatting>
  <conditionalFormatting sqref="Q10:AB10">
    <cfRule type="top10" dxfId="248" priority="402" rank="1"/>
  </conditionalFormatting>
  <conditionalFormatting sqref="Q11:AB11">
    <cfRule type="top10" dxfId="247" priority="401" rank="1"/>
  </conditionalFormatting>
  <conditionalFormatting sqref="Q12:AB12">
    <cfRule type="top10" dxfId="246" priority="400" rank="1"/>
  </conditionalFormatting>
  <conditionalFormatting sqref="C4:N4">
    <cfRule type="containsText" dxfId="245" priority="378" operator="containsText" text="Alba">
      <formula>NOT(ISERROR(SEARCH("Alba",C4)))</formula>
    </cfRule>
    <cfRule type="containsText" dxfId="244" priority="379" operator="containsText" text="Ind">
      <formula>NOT(ISERROR(SEARCH("Ind",C4)))</formula>
    </cfRule>
    <cfRule type="containsText" dxfId="243" priority="380" operator="containsText" text="Lib Dem">
      <formula>NOT(ISERROR(SEARCH("Lib Dem",C4)))</formula>
    </cfRule>
    <cfRule type="containsText" dxfId="242" priority="381" operator="containsText" text="Green">
      <formula>NOT(ISERROR(SEARCH("Green",C4)))</formula>
    </cfRule>
    <cfRule type="containsText" dxfId="241" priority="382" operator="containsText" text="Conservative">
      <formula>NOT(ISERROR(SEARCH("Conservative",C4)))</formula>
    </cfRule>
    <cfRule type="containsText" dxfId="240" priority="383" operator="containsText" text="SNP">
      <formula>NOT(ISERROR(SEARCH("SNP",C4)))</formula>
    </cfRule>
    <cfRule type="containsText" dxfId="239" priority="384" operator="containsText" text="Labour">
      <formula>NOT(ISERROR(SEARCH("Labour",C4)))</formula>
    </cfRule>
  </conditionalFormatting>
  <conditionalFormatting sqref="Q4:AB4">
    <cfRule type="containsText" dxfId="238" priority="371" operator="containsText" text="Alba">
      <formula>NOT(ISERROR(SEARCH("Alba",Q4)))</formula>
    </cfRule>
    <cfRule type="containsText" dxfId="237" priority="372" operator="containsText" text="Ind">
      <formula>NOT(ISERROR(SEARCH("Ind",Q4)))</formula>
    </cfRule>
    <cfRule type="containsText" dxfId="236" priority="373" operator="containsText" text="Lib Dem">
      <formula>NOT(ISERROR(SEARCH("Lib Dem",Q4)))</formula>
    </cfRule>
    <cfRule type="containsText" dxfId="235" priority="374" operator="containsText" text="Green">
      <formula>NOT(ISERROR(SEARCH("Green",Q4)))</formula>
    </cfRule>
    <cfRule type="containsText" dxfId="234" priority="375" operator="containsText" text="Conservative">
      <formula>NOT(ISERROR(SEARCH("Conservative",Q4)))</formula>
    </cfRule>
    <cfRule type="containsText" dxfId="233" priority="376" operator="containsText" text="SNP">
      <formula>NOT(ISERROR(SEARCH("SNP",Q4)))</formula>
    </cfRule>
    <cfRule type="containsText" dxfId="232" priority="377" operator="containsText" text="Labour">
      <formula>NOT(ISERROR(SEARCH("Labour",Q4)))</formula>
    </cfRule>
  </conditionalFormatting>
  <conditionalFormatting sqref="Q18:AB18">
    <cfRule type="top10" dxfId="231" priority="370" rank="1"/>
  </conditionalFormatting>
  <conditionalFormatting sqref="Q19:AB19">
    <cfRule type="top10" dxfId="230" priority="369" rank="1"/>
  </conditionalFormatting>
  <conditionalFormatting sqref="Q20:AB20">
    <cfRule type="top10" dxfId="229" priority="368" rank="1"/>
  </conditionalFormatting>
  <conditionalFormatting sqref="Q21:AB21">
    <cfRule type="top10" dxfId="228" priority="367" rank="1"/>
  </conditionalFormatting>
  <conditionalFormatting sqref="Q22:AB22">
    <cfRule type="top10" dxfId="227" priority="366" rank="1"/>
  </conditionalFormatting>
  <conditionalFormatting sqref="Q23:AB23">
    <cfRule type="top10" dxfId="226" priority="365" rank="1"/>
  </conditionalFormatting>
  <conditionalFormatting sqref="Q24:AB24">
    <cfRule type="top10" dxfId="225" priority="364" rank="1"/>
  </conditionalFormatting>
  <conditionalFormatting sqref="Q25:AB25">
    <cfRule type="top10" dxfId="224" priority="363" rank="1"/>
  </conditionalFormatting>
  <conditionalFormatting sqref="Q26:AB26">
    <cfRule type="top10" dxfId="223" priority="362" rank="1"/>
  </conditionalFormatting>
  <conditionalFormatting sqref="C17:N17">
    <cfRule type="containsText" dxfId="222" priority="341" operator="containsText" text="Alba">
      <formula>NOT(ISERROR(SEARCH("Alba",C17)))</formula>
    </cfRule>
    <cfRule type="containsText" dxfId="221" priority="342" operator="containsText" text="Ind">
      <formula>NOT(ISERROR(SEARCH("Ind",C17)))</formula>
    </cfRule>
    <cfRule type="containsText" dxfId="220" priority="343" operator="containsText" text="Lib Dem">
      <formula>NOT(ISERROR(SEARCH("Lib Dem",C17)))</formula>
    </cfRule>
    <cfRule type="containsText" dxfId="219" priority="344" operator="containsText" text="Green">
      <formula>NOT(ISERROR(SEARCH("Green",C17)))</formula>
    </cfRule>
    <cfRule type="containsText" dxfId="218" priority="345" operator="containsText" text="Conservative">
      <formula>NOT(ISERROR(SEARCH("Conservative",C17)))</formula>
    </cfRule>
    <cfRule type="containsText" dxfId="217" priority="346" operator="containsText" text="SNP">
      <formula>NOT(ISERROR(SEARCH("SNP",C17)))</formula>
    </cfRule>
    <cfRule type="containsText" dxfId="216" priority="347" operator="containsText" text="Labour">
      <formula>NOT(ISERROR(SEARCH("Labour",C17)))</formula>
    </cfRule>
  </conditionalFormatting>
  <conditionalFormatting sqref="Q17:AB17">
    <cfRule type="containsText" dxfId="215" priority="334" operator="containsText" text="Alba">
      <formula>NOT(ISERROR(SEARCH("Alba",Q17)))</formula>
    </cfRule>
    <cfRule type="containsText" dxfId="214" priority="335" operator="containsText" text="Ind">
      <formula>NOT(ISERROR(SEARCH("Ind",Q17)))</formula>
    </cfRule>
    <cfRule type="containsText" dxfId="213" priority="336" operator="containsText" text="Lib Dem">
      <formula>NOT(ISERROR(SEARCH("Lib Dem",Q17)))</formula>
    </cfRule>
    <cfRule type="containsText" dxfId="212" priority="337" operator="containsText" text="Green">
      <formula>NOT(ISERROR(SEARCH("Green",Q17)))</formula>
    </cfRule>
    <cfRule type="containsText" dxfId="211" priority="338" operator="containsText" text="Conservative">
      <formula>NOT(ISERROR(SEARCH("Conservative",Q17)))</formula>
    </cfRule>
    <cfRule type="containsText" dxfId="210" priority="339" operator="containsText" text="SNP">
      <formula>NOT(ISERROR(SEARCH("SNP",Q17)))</formula>
    </cfRule>
    <cfRule type="containsText" dxfId="209" priority="340" operator="containsText" text="Labour">
      <formula>NOT(ISERROR(SEARCH("Labour",Q17)))</formula>
    </cfRule>
  </conditionalFormatting>
  <conditionalFormatting sqref="Q32:AB32">
    <cfRule type="top10" dxfId="208" priority="333" rank="1"/>
  </conditionalFormatting>
  <conditionalFormatting sqref="Q33:AB33">
    <cfRule type="top10" dxfId="207" priority="332" rank="1"/>
  </conditionalFormatting>
  <conditionalFormatting sqref="Q34:AB34">
    <cfRule type="top10" dxfId="206" priority="331" rank="1"/>
  </conditionalFormatting>
  <conditionalFormatting sqref="Q35:AB35">
    <cfRule type="top10" dxfId="205" priority="330" rank="1"/>
  </conditionalFormatting>
  <conditionalFormatting sqref="Q36:AB36">
    <cfRule type="top10" dxfId="204" priority="329" rank="1"/>
  </conditionalFormatting>
  <conditionalFormatting sqref="Q37:AB37">
    <cfRule type="top10" dxfId="203" priority="328" rank="1"/>
  </conditionalFormatting>
  <conditionalFormatting sqref="Q38:AB38">
    <cfRule type="top10" dxfId="202" priority="327" rank="1"/>
  </conditionalFormatting>
  <conditionalFormatting sqref="Q39:AB39">
    <cfRule type="top10" dxfId="201" priority="326" rank="1"/>
  </conditionalFormatting>
  <conditionalFormatting sqref="Q40:AB40">
    <cfRule type="top10" dxfId="200" priority="325" rank="1"/>
  </conditionalFormatting>
  <conditionalFormatting sqref="C31:N31">
    <cfRule type="containsText" dxfId="199" priority="304" operator="containsText" text="Alba">
      <formula>NOT(ISERROR(SEARCH("Alba",C31)))</formula>
    </cfRule>
    <cfRule type="containsText" dxfId="198" priority="305" operator="containsText" text="Ind">
      <formula>NOT(ISERROR(SEARCH("Ind",C31)))</formula>
    </cfRule>
    <cfRule type="containsText" dxfId="197" priority="306" operator="containsText" text="Lib Dem">
      <formula>NOT(ISERROR(SEARCH("Lib Dem",C31)))</formula>
    </cfRule>
    <cfRule type="containsText" dxfId="196" priority="307" operator="containsText" text="Green">
      <formula>NOT(ISERROR(SEARCH("Green",C31)))</formula>
    </cfRule>
    <cfRule type="containsText" dxfId="195" priority="308" operator="containsText" text="Conservative">
      <formula>NOT(ISERROR(SEARCH("Conservative",C31)))</formula>
    </cfRule>
    <cfRule type="containsText" dxfId="194" priority="309" operator="containsText" text="SNP">
      <formula>NOT(ISERROR(SEARCH("SNP",C31)))</formula>
    </cfRule>
    <cfRule type="containsText" dxfId="193" priority="310" operator="containsText" text="Labour">
      <formula>NOT(ISERROR(SEARCH("Labour",C31)))</formula>
    </cfRule>
  </conditionalFormatting>
  <conditionalFormatting sqref="Q31:AB31">
    <cfRule type="containsText" dxfId="192" priority="297" operator="containsText" text="Alba">
      <formula>NOT(ISERROR(SEARCH("Alba",Q31)))</formula>
    </cfRule>
    <cfRule type="containsText" dxfId="191" priority="298" operator="containsText" text="Ind">
      <formula>NOT(ISERROR(SEARCH("Ind",Q31)))</formula>
    </cfRule>
    <cfRule type="containsText" dxfId="190" priority="299" operator="containsText" text="Lib Dem">
      <formula>NOT(ISERROR(SEARCH("Lib Dem",Q31)))</formula>
    </cfRule>
    <cfRule type="containsText" dxfId="189" priority="300" operator="containsText" text="Green">
      <formula>NOT(ISERROR(SEARCH("Green",Q31)))</formula>
    </cfRule>
    <cfRule type="containsText" dxfId="188" priority="301" operator="containsText" text="Conservative">
      <formula>NOT(ISERROR(SEARCH("Conservative",Q31)))</formula>
    </cfRule>
    <cfRule type="containsText" dxfId="187" priority="302" operator="containsText" text="SNP">
      <formula>NOT(ISERROR(SEARCH("SNP",Q31)))</formula>
    </cfRule>
    <cfRule type="containsText" dxfId="186" priority="303" operator="containsText" text="Labour">
      <formula>NOT(ISERROR(SEARCH("Labour",Q31)))</formula>
    </cfRule>
  </conditionalFormatting>
  <conditionalFormatting sqref="Q46:AB46">
    <cfRule type="top10" dxfId="185" priority="296" rank="1"/>
  </conditionalFormatting>
  <conditionalFormatting sqref="Q47:AB47">
    <cfRule type="top10" dxfId="184" priority="295" rank="1"/>
  </conditionalFormatting>
  <conditionalFormatting sqref="Q48:AB48">
    <cfRule type="top10" dxfId="183" priority="294" rank="1"/>
  </conditionalFormatting>
  <conditionalFormatting sqref="Q49:AB49">
    <cfRule type="top10" dxfId="182" priority="293" rank="1"/>
  </conditionalFormatting>
  <conditionalFormatting sqref="Q50:AB50">
    <cfRule type="top10" dxfId="181" priority="292" rank="1"/>
  </conditionalFormatting>
  <conditionalFormatting sqref="Q51:AB51">
    <cfRule type="top10" dxfId="180" priority="291" rank="1"/>
  </conditionalFormatting>
  <conditionalFormatting sqref="Q52:AB52">
    <cfRule type="top10" dxfId="179" priority="290" rank="1"/>
  </conditionalFormatting>
  <conditionalFormatting sqref="Q53:AB53">
    <cfRule type="top10" dxfId="178" priority="289" rank="1"/>
  </conditionalFormatting>
  <conditionalFormatting sqref="Q54:AB54">
    <cfRule type="top10" dxfId="177" priority="288" rank="1"/>
  </conditionalFormatting>
  <conditionalFormatting sqref="Q55:AB55">
    <cfRule type="top10" dxfId="176" priority="287" rank="1"/>
  </conditionalFormatting>
  <conditionalFormatting sqref="Q56:AB56">
    <cfRule type="top10" dxfId="175" priority="286" rank="1"/>
  </conditionalFormatting>
  <conditionalFormatting sqref="C45:N45">
    <cfRule type="containsText" dxfId="174" priority="267" operator="containsText" text="Alba">
      <formula>NOT(ISERROR(SEARCH("Alba",C45)))</formula>
    </cfRule>
    <cfRule type="containsText" dxfId="173" priority="268" operator="containsText" text="Ind">
      <formula>NOT(ISERROR(SEARCH("Ind",C45)))</formula>
    </cfRule>
    <cfRule type="containsText" dxfId="172" priority="269" operator="containsText" text="Lib Dem">
      <formula>NOT(ISERROR(SEARCH("Lib Dem",C45)))</formula>
    </cfRule>
    <cfRule type="containsText" dxfId="171" priority="270" operator="containsText" text="Green">
      <formula>NOT(ISERROR(SEARCH("Green",C45)))</formula>
    </cfRule>
    <cfRule type="containsText" dxfId="170" priority="271" operator="containsText" text="Conservative">
      <formula>NOT(ISERROR(SEARCH("Conservative",C45)))</formula>
    </cfRule>
    <cfRule type="containsText" dxfId="169" priority="272" operator="containsText" text="SNP">
      <formula>NOT(ISERROR(SEARCH("SNP",C45)))</formula>
    </cfRule>
    <cfRule type="containsText" dxfId="168" priority="273" operator="containsText" text="Labour">
      <formula>NOT(ISERROR(SEARCH("Labour",C45)))</formula>
    </cfRule>
  </conditionalFormatting>
  <conditionalFormatting sqref="Q45:AB45">
    <cfRule type="containsText" dxfId="167" priority="260" operator="containsText" text="Alba">
      <formula>NOT(ISERROR(SEARCH("Alba",Q45)))</formula>
    </cfRule>
    <cfRule type="containsText" dxfId="166" priority="261" operator="containsText" text="Ind">
      <formula>NOT(ISERROR(SEARCH("Ind",Q45)))</formula>
    </cfRule>
    <cfRule type="containsText" dxfId="165" priority="262" operator="containsText" text="Lib Dem">
      <formula>NOT(ISERROR(SEARCH("Lib Dem",Q45)))</formula>
    </cfRule>
    <cfRule type="containsText" dxfId="164" priority="263" operator="containsText" text="Green">
      <formula>NOT(ISERROR(SEARCH("Green",Q45)))</formula>
    </cfRule>
    <cfRule type="containsText" dxfId="163" priority="264" operator="containsText" text="Conservative">
      <formula>NOT(ISERROR(SEARCH("Conservative",Q45)))</formula>
    </cfRule>
    <cfRule type="containsText" dxfId="162" priority="265" operator="containsText" text="SNP">
      <formula>NOT(ISERROR(SEARCH("SNP",Q45)))</formula>
    </cfRule>
    <cfRule type="containsText" dxfId="161" priority="266" operator="containsText" text="Labour">
      <formula>NOT(ISERROR(SEARCH("Labour",Q45)))</formula>
    </cfRule>
  </conditionalFormatting>
  <conditionalFormatting sqref="Q62:AB62">
    <cfRule type="top10" dxfId="160" priority="259" rank="1"/>
  </conditionalFormatting>
  <conditionalFormatting sqref="Q63:AB63">
    <cfRule type="top10" dxfId="159" priority="258" rank="1"/>
  </conditionalFormatting>
  <conditionalFormatting sqref="Q64:AB64">
    <cfRule type="top10" dxfId="158" priority="257" rank="1"/>
  </conditionalFormatting>
  <conditionalFormatting sqref="Q65:AB65">
    <cfRule type="top10" dxfId="157" priority="256" rank="1"/>
  </conditionalFormatting>
  <conditionalFormatting sqref="Q66:AB66">
    <cfRule type="top10" dxfId="156" priority="255" rank="1"/>
  </conditionalFormatting>
  <conditionalFormatting sqref="Q67:AB67">
    <cfRule type="top10" dxfId="155" priority="254" rank="1"/>
  </conditionalFormatting>
  <conditionalFormatting sqref="Q68:AB68">
    <cfRule type="top10" dxfId="154" priority="253" rank="1"/>
  </conditionalFormatting>
  <conditionalFormatting sqref="Q69:AB69">
    <cfRule type="top10" dxfId="153" priority="252" rank="1"/>
  </conditionalFormatting>
  <conditionalFormatting sqref="Q70:AB70">
    <cfRule type="top10" dxfId="152" priority="251" rank="1"/>
  </conditionalFormatting>
  <conditionalFormatting sqref="Q71:AB71">
    <cfRule type="top10" dxfId="151" priority="250" rank="1"/>
  </conditionalFormatting>
  <conditionalFormatting sqref="Q72:AB72">
    <cfRule type="top10" dxfId="150" priority="249" rank="1"/>
  </conditionalFormatting>
  <conditionalFormatting sqref="C61:N61">
    <cfRule type="containsText" dxfId="149" priority="230" operator="containsText" text="Alba">
      <formula>NOT(ISERROR(SEARCH("Alba",C61)))</formula>
    </cfRule>
    <cfRule type="containsText" dxfId="148" priority="231" operator="containsText" text="Ind">
      <formula>NOT(ISERROR(SEARCH("Ind",C61)))</formula>
    </cfRule>
    <cfRule type="containsText" dxfId="147" priority="232" operator="containsText" text="Lib Dem">
      <formula>NOT(ISERROR(SEARCH("Lib Dem",C61)))</formula>
    </cfRule>
    <cfRule type="containsText" dxfId="146" priority="233" operator="containsText" text="Green">
      <formula>NOT(ISERROR(SEARCH("Green",C61)))</formula>
    </cfRule>
    <cfRule type="containsText" dxfId="145" priority="234" operator="containsText" text="Conservative">
      <formula>NOT(ISERROR(SEARCH("Conservative",C61)))</formula>
    </cfRule>
    <cfRule type="containsText" dxfId="144" priority="235" operator="containsText" text="SNP">
      <formula>NOT(ISERROR(SEARCH("SNP",C61)))</formula>
    </cfRule>
    <cfRule type="containsText" dxfId="143" priority="236" operator="containsText" text="Labour">
      <formula>NOT(ISERROR(SEARCH("Labour",C61)))</formula>
    </cfRule>
  </conditionalFormatting>
  <conditionalFormatting sqref="Q61:AB61">
    <cfRule type="containsText" dxfId="142" priority="223" operator="containsText" text="Alba">
      <formula>NOT(ISERROR(SEARCH("Alba",Q61)))</formula>
    </cfRule>
    <cfRule type="containsText" dxfId="141" priority="224" operator="containsText" text="Ind">
      <formula>NOT(ISERROR(SEARCH("Ind",Q61)))</formula>
    </cfRule>
    <cfRule type="containsText" dxfId="140" priority="225" operator="containsText" text="Lib Dem">
      <formula>NOT(ISERROR(SEARCH("Lib Dem",Q61)))</formula>
    </cfRule>
    <cfRule type="containsText" dxfId="139" priority="226" operator="containsText" text="Green">
      <formula>NOT(ISERROR(SEARCH("Green",Q61)))</formula>
    </cfRule>
    <cfRule type="containsText" dxfId="138" priority="227" operator="containsText" text="Conservative">
      <formula>NOT(ISERROR(SEARCH("Conservative",Q61)))</formula>
    </cfRule>
    <cfRule type="containsText" dxfId="137" priority="228" operator="containsText" text="SNP">
      <formula>NOT(ISERROR(SEARCH("SNP",Q61)))</formula>
    </cfRule>
    <cfRule type="containsText" dxfId="136" priority="229" operator="containsText" text="Labour">
      <formula>NOT(ISERROR(SEARCH("Labour",Q61)))</formula>
    </cfRule>
  </conditionalFormatting>
  <conditionalFormatting sqref="Q78:AB78">
    <cfRule type="top10" dxfId="135" priority="222" rank="1"/>
  </conditionalFormatting>
  <conditionalFormatting sqref="Q79:AB79">
    <cfRule type="top10" dxfId="134" priority="221" rank="1"/>
  </conditionalFormatting>
  <conditionalFormatting sqref="Q80:AB80">
    <cfRule type="top10" dxfId="133" priority="220" rank="1"/>
  </conditionalFormatting>
  <conditionalFormatting sqref="Q81:AB81">
    <cfRule type="top10" dxfId="132" priority="219" rank="1"/>
  </conditionalFormatting>
  <conditionalFormatting sqref="Q82:AB82">
    <cfRule type="top10" dxfId="131" priority="218" rank="1"/>
  </conditionalFormatting>
  <conditionalFormatting sqref="Q83:AB83">
    <cfRule type="top10" dxfId="130" priority="217" rank="1"/>
  </conditionalFormatting>
  <conditionalFormatting sqref="Q84:AB84">
    <cfRule type="top10" dxfId="129" priority="216" rank="1"/>
  </conditionalFormatting>
  <conditionalFormatting sqref="Q85:AB85">
    <cfRule type="top10" dxfId="128" priority="215" rank="1"/>
  </conditionalFormatting>
  <conditionalFormatting sqref="Q86:AB86">
    <cfRule type="top10" dxfId="127" priority="214" rank="1"/>
  </conditionalFormatting>
  <conditionalFormatting sqref="Q87:AB87">
    <cfRule type="top10" dxfId="126" priority="213" rank="1"/>
  </conditionalFormatting>
  <conditionalFormatting sqref="Q88:AB88">
    <cfRule type="top10" dxfId="125" priority="212" rank="1"/>
  </conditionalFormatting>
  <conditionalFormatting sqref="C77:N77">
    <cfRule type="containsText" dxfId="124" priority="193" operator="containsText" text="Alba">
      <formula>NOT(ISERROR(SEARCH("Alba",C77)))</formula>
    </cfRule>
    <cfRule type="containsText" dxfId="123" priority="194" operator="containsText" text="Ind">
      <formula>NOT(ISERROR(SEARCH("Ind",C77)))</formula>
    </cfRule>
    <cfRule type="containsText" dxfId="122" priority="195" operator="containsText" text="Lib Dem">
      <formula>NOT(ISERROR(SEARCH("Lib Dem",C77)))</formula>
    </cfRule>
    <cfRule type="containsText" dxfId="121" priority="196" operator="containsText" text="Green">
      <formula>NOT(ISERROR(SEARCH("Green",C77)))</formula>
    </cfRule>
    <cfRule type="containsText" dxfId="120" priority="197" operator="containsText" text="Conservative">
      <formula>NOT(ISERROR(SEARCH("Conservative",C77)))</formula>
    </cfRule>
    <cfRule type="containsText" dxfId="119" priority="198" operator="containsText" text="SNP">
      <formula>NOT(ISERROR(SEARCH("SNP",C77)))</formula>
    </cfRule>
    <cfRule type="containsText" dxfId="118" priority="199" operator="containsText" text="Labour">
      <formula>NOT(ISERROR(SEARCH("Labour",C77)))</formula>
    </cfRule>
  </conditionalFormatting>
  <conditionalFormatting sqref="Q77:AB77">
    <cfRule type="containsText" dxfId="117" priority="186" operator="containsText" text="Alba">
      <formula>NOT(ISERROR(SEARCH("Alba",Q77)))</formula>
    </cfRule>
    <cfRule type="containsText" dxfId="116" priority="187" operator="containsText" text="Ind">
      <formula>NOT(ISERROR(SEARCH("Ind",Q77)))</formula>
    </cfRule>
    <cfRule type="containsText" dxfId="115" priority="188" operator="containsText" text="Lib Dem">
      <formula>NOT(ISERROR(SEARCH("Lib Dem",Q77)))</formula>
    </cfRule>
    <cfRule type="containsText" dxfId="114" priority="189" operator="containsText" text="Green">
      <formula>NOT(ISERROR(SEARCH("Green",Q77)))</formula>
    </cfRule>
    <cfRule type="containsText" dxfId="113" priority="190" operator="containsText" text="Conservative">
      <formula>NOT(ISERROR(SEARCH("Conservative",Q77)))</formula>
    </cfRule>
    <cfRule type="containsText" dxfId="112" priority="191" operator="containsText" text="SNP">
      <formula>NOT(ISERROR(SEARCH("SNP",Q77)))</formula>
    </cfRule>
    <cfRule type="containsText" dxfId="111" priority="192" operator="containsText" text="Labour">
      <formula>NOT(ISERROR(SEARCH("Labour",Q77)))</formula>
    </cfRule>
  </conditionalFormatting>
  <conditionalFormatting sqref="Q94:AB94">
    <cfRule type="top10" dxfId="110" priority="185" rank="1"/>
  </conditionalFormatting>
  <conditionalFormatting sqref="Q95:AB95">
    <cfRule type="top10" dxfId="109" priority="184" rank="1"/>
  </conditionalFormatting>
  <conditionalFormatting sqref="Q96:AB96">
    <cfRule type="top10" dxfId="108" priority="183" rank="1"/>
  </conditionalFormatting>
  <conditionalFormatting sqref="Q97:AB97">
    <cfRule type="top10" dxfId="107" priority="182" rank="1"/>
  </conditionalFormatting>
  <conditionalFormatting sqref="Q98:AB98">
    <cfRule type="top10" dxfId="106" priority="181" rank="1"/>
  </conditionalFormatting>
  <conditionalFormatting sqref="Q99:AB99">
    <cfRule type="top10" dxfId="105" priority="180" rank="1"/>
  </conditionalFormatting>
  <conditionalFormatting sqref="Q100:AB100">
    <cfRule type="top10" dxfId="104" priority="179" rank="1"/>
  </conditionalFormatting>
  <conditionalFormatting sqref="C93:N93">
    <cfRule type="containsText" dxfId="103" priority="156" operator="containsText" text="Alba">
      <formula>NOT(ISERROR(SEARCH("Alba",C93)))</formula>
    </cfRule>
    <cfRule type="containsText" dxfId="102" priority="157" operator="containsText" text="Ind">
      <formula>NOT(ISERROR(SEARCH("Ind",C93)))</formula>
    </cfRule>
    <cfRule type="containsText" dxfId="101" priority="158" operator="containsText" text="Lib Dem">
      <formula>NOT(ISERROR(SEARCH("Lib Dem",C93)))</formula>
    </cfRule>
    <cfRule type="containsText" dxfId="100" priority="159" operator="containsText" text="Green">
      <formula>NOT(ISERROR(SEARCH("Green",C93)))</formula>
    </cfRule>
    <cfRule type="containsText" dxfId="99" priority="160" operator="containsText" text="Conservative">
      <formula>NOT(ISERROR(SEARCH("Conservative",C93)))</formula>
    </cfRule>
    <cfRule type="containsText" dxfId="98" priority="161" operator="containsText" text="SNP">
      <formula>NOT(ISERROR(SEARCH("SNP",C93)))</formula>
    </cfRule>
    <cfRule type="containsText" dxfId="97" priority="162" operator="containsText" text="Labour">
      <formula>NOT(ISERROR(SEARCH("Labour",C93)))</formula>
    </cfRule>
  </conditionalFormatting>
  <conditionalFormatting sqref="Q93:AB93">
    <cfRule type="containsText" dxfId="96" priority="149" operator="containsText" text="Alba">
      <formula>NOT(ISERROR(SEARCH("Alba",Q93)))</formula>
    </cfRule>
    <cfRule type="containsText" dxfId="95" priority="150" operator="containsText" text="Ind">
      <formula>NOT(ISERROR(SEARCH("Ind",Q93)))</formula>
    </cfRule>
    <cfRule type="containsText" dxfId="94" priority="151" operator="containsText" text="Lib Dem">
      <formula>NOT(ISERROR(SEARCH("Lib Dem",Q93)))</formula>
    </cfRule>
    <cfRule type="containsText" dxfId="93" priority="152" operator="containsText" text="Green">
      <formula>NOT(ISERROR(SEARCH("Green",Q93)))</formula>
    </cfRule>
    <cfRule type="containsText" dxfId="92" priority="153" operator="containsText" text="Conservative">
      <formula>NOT(ISERROR(SEARCH("Conservative",Q93)))</formula>
    </cfRule>
    <cfRule type="containsText" dxfId="91" priority="154" operator="containsText" text="SNP">
      <formula>NOT(ISERROR(SEARCH("SNP",Q93)))</formula>
    </cfRule>
    <cfRule type="containsText" dxfId="90" priority="155" operator="containsText" text="Labour">
      <formula>NOT(ISERROR(SEARCH("Labour",Q93)))</formula>
    </cfRule>
  </conditionalFormatting>
  <conditionalFormatting sqref="Q106:AB106">
    <cfRule type="top10" dxfId="89" priority="148" rank="1"/>
  </conditionalFormatting>
  <conditionalFormatting sqref="Q107:AB107">
    <cfRule type="top10" dxfId="88" priority="147" rank="1"/>
  </conditionalFormatting>
  <conditionalFormatting sqref="Q108:AB108">
    <cfRule type="top10" dxfId="87" priority="146" rank="1"/>
  </conditionalFormatting>
  <conditionalFormatting sqref="Q109:AB109">
    <cfRule type="top10" dxfId="86" priority="145" rank="1"/>
  </conditionalFormatting>
  <conditionalFormatting sqref="Q110:AB110">
    <cfRule type="top10" dxfId="85" priority="144" rank="1"/>
  </conditionalFormatting>
  <conditionalFormatting sqref="Q111:AB111">
    <cfRule type="top10" dxfId="84" priority="143" rank="1"/>
  </conditionalFormatting>
  <conditionalFormatting sqref="Q112:AB112">
    <cfRule type="top10" dxfId="83" priority="142" rank="1"/>
  </conditionalFormatting>
  <conditionalFormatting sqref="C105:N105">
    <cfRule type="containsText" dxfId="82" priority="119" operator="containsText" text="Alba">
      <formula>NOT(ISERROR(SEARCH("Alba",C105)))</formula>
    </cfRule>
    <cfRule type="containsText" dxfId="81" priority="120" operator="containsText" text="Ind">
      <formula>NOT(ISERROR(SEARCH("Ind",C105)))</formula>
    </cfRule>
    <cfRule type="containsText" dxfId="80" priority="121" operator="containsText" text="Lib Dem">
      <formula>NOT(ISERROR(SEARCH("Lib Dem",C105)))</formula>
    </cfRule>
    <cfRule type="containsText" dxfId="79" priority="122" operator="containsText" text="Green">
      <formula>NOT(ISERROR(SEARCH("Green",C105)))</formula>
    </cfRule>
    <cfRule type="containsText" dxfId="78" priority="123" operator="containsText" text="Conservative">
      <formula>NOT(ISERROR(SEARCH("Conservative",C105)))</formula>
    </cfRule>
    <cfRule type="containsText" dxfId="77" priority="124" operator="containsText" text="SNP">
      <formula>NOT(ISERROR(SEARCH("SNP",C105)))</formula>
    </cfRule>
    <cfRule type="containsText" dxfId="76" priority="125" operator="containsText" text="Labour">
      <formula>NOT(ISERROR(SEARCH("Labour",C105)))</formula>
    </cfRule>
  </conditionalFormatting>
  <conditionalFormatting sqref="Q105:AB105">
    <cfRule type="containsText" dxfId="75" priority="112" operator="containsText" text="Alba">
      <formula>NOT(ISERROR(SEARCH("Alba",Q105)))</formula>
    </cfRule>
    <cfRule type="containsText" dxfId="74" priority="113" operator="containsText" text="Ind">
      <formula>NOT(ISERROR(SEARCH("Ind",Q105)))</formula>
    </cfRule>
    <cfRule type="containsText" dxfId="73" priority="114" operator="containsText" text="Lib Dem">
      <formula>NOT(ISERROR(SEARCH("Lib Dem",Q105)))</formula>
    </cfRule>
    <cfRule type="containsText" dxfId="72" priority="115" operator="containsText" text="Green">
      <formula>NOT(ISERROR(SEARCH("Green",Q105)))</formula>
    </cfRule>
    <cfRule type="containsText" dxfId="71" priority="116" operator="containsText" text="Conservative">
      <formula>NOT(ISERROR(SEARCH("Conservative",Q105)))</formula>
    </cfRule>
    <cfRule type="containsText" dxfId="70" priority="117" operator="containsText" text="SNP">
      <formula>NOT(ISERROR(SEARCH("SNP",Q105)))</formula>
    </cfRule>
    <cfRule type="containsText" dxfId="69" priority="118" operator="containsText" text="Labour">
      <formula>NOT(ISERROR(SEARCH("Labour",Q105)))</formula>
    </cfRule>
  </conditionalFormatting>
  <conditionalFormatting sqref="Q118:AB118">
    <cfRule type="top10" dxfId="68" priority="111" rank="1"/>
  </conditionalFormatting>
  <conditionalFormatting sqref="Q119:AB119">
    <cfRule type="top10" dxfId="67" priority="110" rank="1"/>
  </conditionalFormatting>
  <conditionalFormatting sqref="Q120:AB120">
    <cfRule type="top10" dxfId="66" priority="109" rank="1"/>
  </conditionalFormatting>
  <conditionalFormatting sqref="Q121:AB121">
    <cfRule type="top10" dxfId="65" priority="108" rank="1"/>
  </conditionalFormatting>
  <conditionalFormatting sqref="Q122:AB122">
    <cfRule type="top10" dxfId="64" priority="107" rank="1"/>
  </conditionalFormatting>
  <conditionalFormatting sqref="Q123:AB123">
    <cfRule type="top10" dxfId="63" priority="106" rank="1"/>
  </conditionalFormatting>
  <conditionalFormatting sqref="Q124:AB124">
    <cfRule type="top10" dxfId="62" priority="105" rank="1"/>
  </conditionalFormatting>
  <conditionalFormatting sqref="Q125:AB125">
    <cfRule type="top10" dxfId="61" priority="104" rank="1"/>
  </conditionalFormatting>
  <conditionalFormatting sqref="Q126:AB126">
    <cfRule type="top10" dxfId="60" priority="103" rank="1"/>
  </conditionalFormatting>
  <conditionalFormatting sqref="Q127:AB127">
    <cfRule type="top10" dxfId="59" priority="102" rank="1"/>
  </conditionalFormatting>
  <conditionalFormatting sqref="C117:N117">
    <cfRule type="containsText" dxfId="58" priority="82" operator="containsText" text="Alba">
      <formula>NOT(ISERROR(SEARCH("Alba",C117)))</formula>
    </cfRule>
    <cfRule type="containsText" dxfId="57" priority="83" operator="containsText" text="Ind">
      <formula>NOT(ISERROR(SEARCH("Ind",C117)))</formula>
    </cfRule>
    <cfRule type="containsText" dxfId="56" priority="84" operator="containsText" text="Lib Dem">
      <formula>NOT(ISERROR(SEARCH("Lib Dem",C117)))</formula>
    </cfRule>
    <cfRule type="containsText" dxfId="55" priority="85" operator="containsText" text="Green">
      <formula>NOT(ISERROR(SEARCH("Green",C117)))</formula>
    </cfRule>
    <cfRule type="containsText" dxfId="54" priority="86" operator="containsText" text="Conservative">
      <formula>NOT(ISERROR(SEARCH("Conservative",C117)))</formula>
    </cfRule>
    <cfRule type="containsText" dxfId="53" priority="87" operator="containsText" text="SNP">
      <formula>NOT(ISERROR(SEARCH("SNP",C117)))</formula>
    </cfRule>
    <cfRule type="containsText" dxfId="52" priority="88" operator="containsText" text="Labour">
      <formula>NOT(ISERROR(SEARCH("Labour",C117)))</formula>
    </cfRule>
  </conditionalFormatting>
  <conditionalFormatting sqref="Q117:AB117">
    <cfRule type="containsText" dxfId="51" priority="75" operator="containsText" text="Alba">
      <formula>NOT(ISERROR(SEARCH("Alba",Q117)))</formula>
    </cfRule>
    <cfRule type="containsText" dxfId="50" priority="76" operator="containsText" text="Ind">
      <formula>NOT(ISERROR(SEARCH("Ind",Q117)))</formula>
    </cfRule>
    <cfRule type="containsText" dxfId="49" priority="77" operator="containsText" text="Lib Dem">
      <formula>NOT(ISERROR(SEARCH("Lib Dem",Q117)))</formula>
    </cfRule>
    <cfRule type="containsText" dxfId="48" priority="78" operator="containsText" text="Green">
      <formula>NOT(ISERROR(SEARCH("Green",Q117)))</formula>
    </cfRule>
    <cfRule type="containsText" dxfId="47" priority="79" operator="containsText" text="Conservative">
      <formula>NOT(ISERROR(SEARCH("Conservative",Q117)))</formula>
    </cfRule>
    <cfRule type="containsText" dxfId="46" priority="80" operator="containsText" text="SNP">
      <formula>NOT(ISERROR(SEARCH("SNP",Q117)))</formula>
    </cfRule>
    <cfRule type="containsText" dxfId="45" priority="81" operator="containsText" text="Labour">
      <formula>NOT(ISERROR(SEARCH("Labour",Q117)))</formula>
    </cfRule>
  </conditionalFormatting>
  <conditionalFormatting sqref="Q133:AB133">
    <cfRule type="top10" dxfId="44" priority="74" rank="1"/>
  </conditionalFormatting>
  <conditionalFormatting sqref="Q134:AB134">
    <cfRule type="top10" dxfId="43" priority="73" rank="1"/>
  </conditionalFormatting>
  <conditionalFormatting sqref="Q135:AB135">
    <cfRule type="top10" dxfId="42" priority="72" rank="1"/>
  </conditionalFormatting>
  <conditionalFormatting sqref="Q136:AB136">
    <cfRule type="top10" dxfId="41" priority="71" rank="1"/>
  </conditionalFormatting>
  <conditionalFormatting sqref="Q137:AB137">
    <cfRule type="top10" dxfId="40" priority="70" rank="1"/>
  </conditionalFormatting>
  <conditionalFormatting sqref="Q138:AB138">
    <cfRule type="top10" dxfId="39" priority="69" rank="1"/>
  </conditionalFormatting>
  <conditionalFormatting sqref="Q139:AB139">
    <cfRule type="top10" dxfId="38" priority="68" rank="1"/>
  </conditionalFormatting>
  <conditionalFormatting sqref="Q140:AB140">
    <cfRule type="top10" dxfId="37" priority="67" rank="1"/>
  </conditionalFormatting>
  <conditionalFormatting sqref="Q141:AB141">
    <cfRule type="top10" dxfId="36" priority="66" rank="1"/>
  </conditionalFormatting>
  <conditionalFormatting sqref="Q142:AB142">
    <cfRule type="top10" dxfId="35" priority="65" rank="1"/>
  </conditionalFormatting>
  <conditionalFormatting sqref="C132:N132">
    <cfRule type="containsText" dxfId="34" priority="45" operator="containsText" text="Alba">
      <formula>NOT(ISERROR(SEARCH("Alba",C132)))</formula>
    </cfRule>
    <cfRule type="containsText" dxfId="33" priority="46" operator="containsText" text="Ind">
      <formula>NOT(ISERROR(SEARCH("Ind",C132)))</formula>
    </cfRule>
    <cfRule type="containsText" dxfId="32" priority="47" operator="containsText" text="Lib Dem">
      <formula>NOT(ISERROR(SEARCH("Lib Dem",C132)))</formula>
    </cfRule>
    <cfRule type="containsText" dxfId="31" priority="48" operator="containsText" text="Green">
      <formula>NOT(ISERROR(SEARCH("Green",C132)))</formula>
    </cfRule>
    <cfRule type="containsText" dxfId="30" priority="49" operator="containsText" text="Conservative">
      <formula>NOT(ISERROR(SEARCH("Conservative",C132)))</formula>
    </cfRule>
    <cfRule type="containsText" dxfId="29" priority="50" operator="containsText" text="SNP">
      <formula>NOT(ISERROR(SEARCH("SNP",C132)))</formula>
    </cfRule>
    <cfRule type="containsText" dxfId="28" priority="51" operator="containsText" text="Labour">
      <formula>NOT(ISERROR(SEARCH("Labour",C132)))</formula>
    </cfRule>
  </conditionalFormatting>
  <conditionalFormatting sqref="Q132:AB132">
    <cfRule type="containsText" dxfId="27" priority="38" operator="containsText" text="Alba">
      <formula>NOT(ISERROR(SEARCH("Alba",Q132)))</formula>
    </cfRule>
    <cfRule type="containsText" dxfId="26" priority="39" operator="containsText" text="Ind">
      <formula>NOT(ISERROR(SEARCH("Ind",Q132)))</formula>
    </cfRule>
    <cfRule type="containsText" dxfId="25" priority="40" operator="containsText" text="Lib Dem">
      <formula>NOT(ISERROR(SEARCH("Lib Dem",Q132)))</formula>
    </cfRule>
    <cfRule type="containsText" dxfId="24" priority="41" operator="containsText" text="Green">
      <formula>NOT(ISERROR(SEARCH("Green",Q132)))</formula>
    </cfRule>
    <cfRule type="containsText" dxfId="23" priority="42" operator="containsText" text="Conservative">
      <formula>NOT(ISERROR(SEARCH("Conservative",Q132)))</formula>
    </cfRule>
    <cfRule type="containsText" dxfId="22" priority="43" operator="containsText" text="SNP">
      <formula>NOT(ISERROR(SEARCH("SNP",Q132)))</formula>
    </cfRule>
    <cfRule type="containsText" dxfId="21" priority="44" operator="containsText" text="Labour">
      <formula>NOT(ISERROR(SEARCH("Labour",Q132)))</formula>
    </cfRule>
  </conditionalFormatting>
  <conditionalFormatting sqref="Q148:AB148">
    <cfRule type="top10" dxfId="20" priority="37" rank="1"/>
  </conditionalFormatting>
  <conditionalFormatting sqref="Q149:AB149">
    <cfRule type="top10" dxfId="19" priority="36" rank="1"/>
  </conditionalFormatting>
  <conditionalFormatting sqref="Q150:AB150">
    <cfRule type="top10" dxfId="18" priority="35" rank="1"/>
  </conditionalFormatting>
  <conditionalFormatting sqref="Q151:AB151">
    <cfRule type="top10" dxfId="17" priority="34" rank="1"/>
  </conditionalFormatting>
  <conditionalFormatting sqref="Q152:AB152">
    <cfRule type="top10" dxfId="16" priority="33" rank="1"/>
  </conditionalFormatting>
  <conditionalFormatting sqref="Q153:AB153">
    <cfRule type="top10" dxfId="15" priority="32" rank="1"/>
  </conditionalFormatting>
  <conditionalFormatting sqref="Q154:AB154">
    <cfRule type="top10" dxfId="14" priority="31" rank="1"/>
  </conditionalFormatting>
  <conditionalFormatting sqref="C147:N147">
    <cfRule type="containsText" dxfId="13" priority="8" operator="containsText" text="Alba">
      <formula>NOT(ISERROR(SEARCH("Alba",C147)))</formula>
    </cfRule>
    <cfRule type="containsText" dxfId="12" priority="9" operator="containsText" text="Ind">
      <formula>NOT(ISERROR(SEARCH("Ind",C147)))</formula>
    </cfRule>
    <cfRule type="containsText" dxfId="11" priority="10" operator="containsText" text="Lib Dem">
      <formula>NOT(ISERROR(SEARCH("Lib Dem",C147)))</formula>
    </cfRule>
    <cfRule type="containsText" dxfId="10" priority="11" operator="containsText" text="Green">
      <formula>NOT(ISERROR(SEARCH("Green",C147)))</formula>
    </cfRule>
    <cfRule type="containsText" dxfId="9" priority="12" operator="containsText" text="Conservative">
      <formula>NOT(ISERROR(SEARCH("Conservative",C147)))</formula>
    </cfRule>
    <cfRule type="containsText" dxfId="8" priority="13" operator="containsText" text="SNP">
      <formula>NOT(ISERROR(SEARCH("SNP",C147)))</formula>
    </cfRule>
    <cfRule type="containsText" dxfId="7" priority="14" operator="containsText" text="Labour">
      <formula>NOT(ISERROR(SEARCH("Labour",C147)))</formula>
    </cfRule>
  </conditionalFormatting>
  <conditionalFormatting sqref="Q147:AB147">
    <cfRule type="containsText" dxfId="6" priority="1" operator="containsText" text="Alba">
      <formula>NOT(ISERROR(SEARCH("Alba",Q147)))</formula>
    </cfRule>
    <cfRule type="containsText" dxfId="5" priority="2" operator="containsText" text="Ind">
      <formula>NOT(ISERROR(SEARCH("Ind",Q147)))</formula>
    </cfRule>
    <cfRule type="containsText" dxfId="4" priority="3" operator="containsText" text="Lib Dem">
      <formula>NOT(ISERROR(SEARCH("Lib Dem",Q147)))</formula>
    </cfRule>
    <cfRule type="containsText" dxfId="3" priority="4" operator="containsText" text="Green">
      <formula>NOT(ISERROR(SEARCH("Green",Q147)))</formula>
    </cfRule>
    <cfRule type="containsText" dxfId="2" priority="5" operator="containsText" text="Conservative">
      <formula>NOT(ISERROR(SEARCH("Conservative",Q147)))</formula>
    </cfRule>
    <cfRule type="containsText" dxfId="1" priority="6" operator="containsText" text="SNP">
      <formula>NOT(ISERROR(SEARCH("SNP",Q147)))</formula>
    </cfRule>
    <cfRule type="containsText" dxfId="0" priority="7" operator="containsText" text="Labour">
      <formula>NOT(ISERROR(SEARCH("Labour",Q147)))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Transfers</vt:lpstr>
      <vt:lpstr>2nd Preferences</vt:lpstr>
      <vt:lpstr>Two-Candidate Preferred</vt:lpstr>
      <vt:lpstr>Polling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Faulds</dc:creator>
  <cp:lastModifiedBy>Allan Faulds</cp:lastModifiedBy>
  <dcterms:created xsi:type="dcterms:W3CDTF">2022-05-10T20:47:37Z</dcterms:created>
  <dcterms:modified xsi:type="dcterms:W3CDTF">2022-05-22T13:54:36Z</dcterms:modified>
</cp:coreProperties>
</file>