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llan\Documents\Ballot Box Scotland\Council Elections\2022\Individual Councils\East Lothian\"/>
    </mc:Choice>
  </mc:AlternateContent>
  <xr:revisionPtr revIDLastSave="0" documentId="13_ncr:1_{DB3EB3BD-1D9F-4EAD-A04F-C5C744C13522}" xr6:coauthVersionLast="47" xr6:coauthVersionMax="47" xr10:uidLastSave="{00000000-0000-0000-0000-000000000000}"/>
  <bookViews>
    <workbookView xWindow="-28920" yWindow="-30" windowWidth="29040" windowHeight="15840" xr2:uid="{44BCC744-C861-43F0-86CB-22C852956770}"/>
  </bookViews>
  <sheets>
    <sheet name="Transfers" sheetId="1" r:id="rId1"/>
    <sheet name="2nd Preferences" sheetId="2" r:id="rId2"/>
    <sheet name="Two-Candidate Preferred" sheetId="3" r:id="rId3"/>
    <sheet name="Polling Distri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75" i="4" l="1"/>
  <c r="AA75" i="4"/>
  <c r="Z75" i="4"/>
  <c r="Y75" i="4"/>
  <c r="X75" i="4"/>
  <c r="P75" i="4"/>
  <c r="Z74" i="4"/>
  <c r="AB74" i="4"/>
  <c r="AA74" i="4"/>
  <c r="Y74" i="4"/>
  <c r="X74" i="4"/>
  <c r="P74" i="4"/>
  <c r="AB73" i="4"/>
  <c r="AA73" i="4"/>
  <c r="Z73" i="4"/>
  <c r="Y73" i="4"/>
  <c r="X73" i="4"/>
  <c r="P73" i="4"/>
  <c r="Z72" i="4"/>
  <c r="AB72" i="4"/>
  <c r="AA72" i="4"/>
  <c r="Y72" i="4"/>
  <c r="X72" i="4"/>
  <c r="P72" i="4"/>
  <c r="P71" i="4"/>
  <c r="AB71" i="4"/>
  <c r="AA71" i="4"/>
  <c r="Z71" i="4"/>
  <c r="Y71" i="4"/>
  <c r="X71" i="4"/>
  <c r="AA70" i="4"/>
  <c r="Y70" i="4"/>
  <c r="P70" i="4"/>
  <c r="AB70" i="4"/>
  <c r="Z70" i="4"/>
  <c r="X70" i="4"/>
  <c r="O70" i="4"/>
  <c r="W70" i="4" s="1"/>
  <c r="AB69" i="4"/>
  <c r="AA69" i="4"/>
  <c r="P69" i="4"/>
  <c r="Z69" i="4"/>
  <c r="Y69" i="4"/>
  <c r="X69" i="4"/>
  <c r="V68" i="4"/>
  <c r="Q68" i="4"/>
  <c r="AB68" i="4"/>
  <c r="AA68" i="4"/>
  <c r="Z68" i="4"/>
  <c r="Y68" i="4"/>
  <c r="X68" i="4"/>
  <c r="W68" i="4"/>
  <c r="U68" i="4"/>
  <c r="T68" i="4"/>
  <c r="S68" i="4"/>
  <c r="R68" i="4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AD62" i="2"/>
  <c r="AC62" i="2"/>
  <c r="AB62" i="2"/>
  <c r="AA62" i="2"/>
  <c r="Z62" i="2"/>
  <c r="Y62" i="2"/>
  <c r="X62" i="2"/>
  <c r="W62" i="2"/>
  <c r="V62" i="2"/>
  <c r="T62" i="2"/>
  <c r="S62" i="2"/>
  <c r="R62" i="2"/>
  <c r="Q62" i="2"/>
  <c r="P62" i="2"/>
  <c r="AD61" i="2"/>
  <c r="AC61" i="2"/>
  <c r="AB61" i="2"/>
  <c r="AA61" i="2"/>
  <c r="Z61" i="2"/>
  <c r="Y61" i="2"/>
  <c r="X61" i="2"/>
  <c r="W61" i="2"/>
  <c r="V61" i="2"/>
  <c r="U61" i="2"/>
  <c r="S61" i="2"/>
  <c r="R61" i="2"/>
  <c r="Q61" i="2"/>
  <c r="P61" i="2"/>
  <c r="AD60" i="2"/>
  <c r="AC60" i="2"/>
  <c r="AB60" i="2"/>
  <c r="AA60" i="2"/>
  <c r="Z60" i="2"/>
  <c r="Y60" i="2"/>
  <c r="X60" i="2"/>
  <c r="W60" i="2"/>
  <c r="V60" i="2"/>
  <c r="U60" i="2"/>
  <c r="T60" i="2"/>
  <c r="R60" i="2"/>
  <c r="Q60" i="2"/>
  <c r="P60" i="2"/>
  <c r="AD59" i="2"/>
  <c r="AC59" i="2"/>
  <c r="AB59" i="2"/>
  <c r="AA59" i="2"/>
  <c r="Z59" i="2"/>
  <c r="Y59" i="2"/>
  <c r="X59" i="2"/>
  <c r="W59" i="2"/>
  <c r="V59" i="2"/>
  <c r="U59" i="2"/>
  <c r="T59" i="2"/>
  <c r="S59" i="2"/>
  <c r="Q59" i="2"/>
  <c r="P59" i="2"/>
  <c r="Z58" i="2"/>
  <c r="S58" i="2"/>
  <c r="AC58" i="2"/>
  <c r="AB58" i="2"/>
  <c r="AA58" i="2"/>
  <c r="Y58" i="2"/>
  <c r="I58" i="2"/>
  <c r="X58" i="2" s="1"/>
  <c r="H58" i="2"/>
  <c r="W58" i="2" s="1"/>
  <c r="G58" i="2"/>
  <c r="V58" i="2" s="1"/>
  <c r="F58" i="2"/>
  <c r="U58" i="2" s="1"/>
  <c r="E58" i="2"/>
  <c r="T58" i="2" s="1"/>
  <c r="D58" i="2"/>
  <c r="C58" i="2"/>
  <c r="R58" i="2" s="1"/>
  <c r="F86" i="1"/>
  <c r="N86" i="1" s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S84" i="1"/>
  <c r="S83" i="1"/>
  <c r="S82" i="1"/>
  <c r="S81" i="1"/>
  <c r="S80" i="1"/>
  <c r="S79" i="1"/>
  <c r="S78" i="1"/>
  <c r="R70" i="4" l="1"/>
  <c r="T70" i="4"/>
  <c r="Q70" i="4"/>
  <c r="U70" i="4"/>
  <c r="S70" i="4"/>
  <c r="V70" i="4"/>
  <c r="O71" i="4"/>
  <c r="O73" i="4"/>
  <c r="O75" i="4"/>
  <c r="O69" i="4"/>
  <c r="O72" i="4"/>
  <c r="O74" i="4"/>
  <c r="J86" i="1"/>
  <c r="L86" i="1"/>
  <c r="V75" i="4" l="1"/>
  <c r="T75" i="4"/>
  <c r="S75" i="4"/>
  <c r="R75" i="4"/>
  <c r="Q75" i="4"/>
  <c r="W75" i="4"/>
  <c r="U75" i="4"/>
  <c r="W73" i="4"/>
  <c r="U73" i="4"/>
  <c r="V73" i="4"/>
  <c r="T73" i="4"/>
  <c r="S73" i="4"/>
  <c r="R73" i="4"/>
  <c r="Q73" i="4"/>
  <c r="Q71" i="4"/>
  <c r="AC71" i="4" s="1"/>
  <c r="S71" i="4"/>
  <c r="R71" i="4"/>
  <c r="W71" i="4"/>
  <c r="V71" i="4"/>
  <c r="U71" i="4"/>
  <c r="T71" i="4"/>
  <c r="AC70" i="4"/>
  <c r="V69" i="4"/>
  <c r="T69" i="4"/>
  <c r="U69" i="4"/>
  <c r="W69" i="4"/>
  <c r="S69" i="4"/>
  <c r="R69" i="4"/>
  <c r="Q69" i="4"/>
  <c r="Q74" i="4"/>
  <c r="W74" i="4"/>
  <c r="S74" i="4"/>
  <c r="V74" i="4"/>
  <c r="T74" i="4"/>
  <c r="U74" i="4"/>
  <c r="R74" i="4"/>
  <c r="R72" i="4"/>
  <c r="T72" i="4"/>
  <c r="S72" i="4"/>
  <c r="Q72" i="4"/>
  <c r="V72" i="4"/>
  <c r="U72" i="4"/>
  <c r="W72" i="4"/>
  <c r="AC72" i="4" l="1"/>
  <c r="AC74" i="4"/>
  <c r="AC73" i="4"/>
  <c r="AC69" i="4"/>
  <c r="AC75" i="4"/>
  <c r="AB63" i="4" l="1"/>
  <c r="AA63" i="4"/>
  <c r="Z63" i="4"/>
  <c r="Y63" i="4"/>
  <c r="X63" i="4"/>
  <c r="P63" i="4"/>
  <c r="Z62" i="4"/>
  <c r="AB62" i="4"/>
  <c r="AA62" i="4"/>
  <c r="Y62" i="4"/>
  <c r="X62" i="4"/>
  <c r="P62" i="4"/>
  <c r="AB61" i="4"/>
  <c r="AA61" i="4"/>
  <c r="Z61" i="4"/>
  <c r="Y61" i="4"/>
  <c r="X61" i="4"/>
  <c r="P61" i="4"/>
  <c r="Z60" i="4"/>
  <c r="AB60" i="4"/>
  <c r="AA60" i="4"/>
  <c r="Y60" i="4"/>
  <c r="X60" i="4"/>
  <c r="P60" i="4"/>
  <c r="Y59" i="4"/>
  <c r="X59" i="4"/>
  <c r="P59" i="4"/>
  <c r="AB59" i="4"/>
  <c r="AA59" i="4"/>
  <c r="Z59" i="4"/>
  <c r="AB58" i="4"/>
  <c r="Z58" i="4"/>
  <c r="AA58" i="4"/>
  <c r="Y58" i="4"/>
  <c r="X58" i="4"/>
  <c r="P58" i="4"/>
  <c r="P57" i="4"/>
  <c r="AB57" i="4"/>
  <c r="AA57" i="4"/>
  <c r="Z57" i="4"/>
  <c r="Y57" i="4"/>
  <c r="X57" i="4"/>
  <c r="AA56" i="4"/>
  <c r="Y56" i="4"/>
  <c r="P56" i="4"/>
  <c r="AB56" i="4"/>
  <c r="Z56" i="4"/>
  <c r="X56" i="4"/>
  <c r="O56" i="4"/>
  <c r="W56" i="4" s="1"/>
  <c r="AB55" i="4"/>
  <c r="AA55" i="4"/>
  <c r="P55" i="4"/>
  <c r="Z55" i="4"/>
  <c r="Y55" i="4"/>
  <c r="X55" i="4"/>
  <c r="V54" i="4"/>
  <c r="U54" i="4"/>
  <c r="AB54" i="4"/>
  <c r="AA54" i="4"/>
  <c r="Z54" i="4"/>
  <c r="Y54" i="4"/>
  <c r="X54" i="4"/>
  <c r="W54" i="4"/>
  <c r="T54" i="4"/>
  <c r="S54" i="4"/>
  <c r="R54" i="4"/>
  <c r="Q54" i="4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AD51" i="2"/>
  <c r="AC51" i="2"/>
  <c r="AB51" i="2"/>
  <c r="AA51" i="2"/>
  <c r="Z51" i="2"/>
  <c r="Y51" i="2"/>
  <c r="X51" i="2"/>
  <c r="W51" i="2"/>
  <c r="V51" i="2"/>
  <c r="T51" i="2"/>
  <c r="S51" i="2"/>
  <c r="R51" i="2"/>
  <c r="Q51" i="2"/>
  <c r="P51" i="2"/>
  <c r="AD50" i="2"/>
  <c r="AC50" i="2"/>
  <c r="AB50" i="2"/>
  <c r="AA50" i="2"/>
  <c r="Z50" i="2"/>
  <c r="Y50" i="2"/>
  <c r="X50" i="2"/>
  <c r="W50" i="2"/>
  <c r="V50" i="2"/>
  <c r="U50" i="2"/>
  <c r="S50" i="2"/>
  <c r="R50" i="2"/>
  <c r="Q50" i="2"/>
  <c r="P50" i="2"/>
  <c r="AD49" i="2"/>
  <c r="AC49" i="2"/>
  <c r="AB49" i="2"/>
  <c r="AA49" i="2"/>
  <c r="Z49" i="2"/>
  <c r="Y49" i="2"/>
  <c r="X49" i="2"/>
  <c r="W49" i="2"/>
  <c r="V49" i="2"/>
  <c r="U49" i="2"/>
  <c r="T49" i="2"/>
  <c r="R49" i="2"/>
  <c r="Q49" i="2"/>
  <c r="P49" i="2"/>
  <c r="AD48" i="2"/>
  <c r="AC48" i="2"/>
  <c r="AB48" i="2"/>
  <c r="AA48" i="2"/>
  <c r="Z48" i="2"/>
  <c r="Y48" i="2"/>
  <c r="X48" i="2"/>
  <c r="W48" i="2"/>
  <c r="V48" i="2"/>
  <c r="U48" i="2"/>
  <c r="T48" i="2"/>
  <c r="S48" i="2"/>
  <c r="Q48" i="2"/>
  <c r="P48" i="2"/>
  <c r="Z47" i="2"/>
  <c r="Y47" i="2"/>
  <c r="R47" i="2"/>
  <c r="AC47" i="2"/>
  <c r="AB47" i="2"/>
  <c r="AA47" i="2"/>
  <c r="I47" i="2"/>
  <c r="X47" i="2" s="1"/>
  <c r="H47" i="2"/>
  <c r="W47" i="2" s="1"/>
  <c r="G47" i="2"/>
  <c r="V47" i="2" s="1"/>
  <c r="F47" i="2"/>
  <c r="U47" i="2" s="1"/>
  <c r="E47" i="2"/>
  <c r="T47" i="2" s="1"/>
  <c r="D47" i="2"/>
  <c r="S47" i="2" s="1"/>
  <c r="C47" i="2"/>
  <c r="F73" i="1"/>
  <c r="J73" i="1" s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S71" i="1"/>
  <c r="S70" i="1"/>
  <c r="S69" i="1"/>
  <c r="S68" i="1"/>
  <c r="S67" i="1"/>
  <c r="S66" i="1"/>
  <c r="S65" i="1"/>
  <c r="S64" i="1"/>
  <c r="S63" i="1"/>
  <c r="R56" i="4" l="1"/>
  <c r="T56" i="4"/>
  <c r="Q56" i="4"/>
  <c r="U56" i="4"/>
  <c r="S56" i="4"/>
  <c r="V56" i="4"/>
  <c r="O57" i="4"/>
  <c r="O59" i="4"/>
  <c r="O61" i="4"/>
  <c r="O63" i="4"/>
  <c r="O55" i="4"/>
  <c r="O58" i="4"/>
  <c r="O60" i="4"/>
  <c r="O62" i="4"/>
  <c r="L73" i="1"/>
  <c r="N73" i="1"/>
  <c r="AC56" i="4" l="1"/>
  <c r="W59" i="4"/>
  <c r="U59" i="4"/>
  <c r="T59" i="4"/>
  <c r="V59" i="4"/>
  <c r="S59" i="4"/>
  <c r="R59" i="4"/>
  <c r="Q59" i="4"/>
  <c r="R57" i="4"/>
  <c r="W57" i="4"/>
  <c r="V57" i="4"/>
  <c r="U57" i="4"/>
  <c r="T57" i="4"/>
  <c r="S57" i="4"/>
  <c r="Q57" i="4"/>
  <c r="AC57" i="4" s="1"/>
  <c r="Q63" i="4"/>
  <c r="W63" i="4"/>
  <c r="R63" i="4"/>
  <c r="U63" i="4"/>
  <c r="V63" i="4"/>
  <c r="T63" i="4"/>
  <c r="S63" i="4"/>
  <c r="S61" i="4"/>
  <c r="R61" i="4"/>
  <c r="Q61" i="4"/>
  <c r="U61" i="4"/>
  <c r="V61" i="4"/>
  <c r="W61" i="4"/>
  <c r="T61" i="4"/>
  <c r="W62" i="4"/>
  <c r="V62" i="4"/>
  <c r="U62" i="4"/>
  <c r="R62" i="4"/>
  <c r="T62" i="4"/>
  <c r="S62" i="4"/>
  <c r="Q62" i="4"/>
  <c r="Q60" i="4"/>
  <c r="S60" i="4"/>
  <c r="W60" i="4"/>
  <c r="V60" i="4"/>
  <c r="U60" i="4"/>
  <c r="R60" i="4"/>
  <c r="T60" i="4"/>
  <c r="T55" i="4"/>
  <c r="U55" i="4"/>
  <c r="S55" i="4"/>
  <c r="R55" i="4"/>
  <c r="Q55" i="4"/>
  <c r="W55" i="4"/>
  <c r="V55" i="4"/>
  <c r="R58" i="4"/>
  <c r="S58" i="4"/>
  <c r="Q58" i="4"/>
  <c r="U58" i="4"/>
  <c r="T58" i="4"/>
  <c r="W58" i="4"/>
  <c r="V58" i="4"/>
  <c r="AA49" i="4"/>
  <c r="Z49" i="4"/>
  <c r="AB49" i="4"/>
  <c r="Y49" i="4"/>
  <c r="X49" i="4"/>
  <c r="P49" i="4"/>
  <c r="W48" i="4"/>
  <c r="O48" i="4"/>
  <c r="U48" i="4" s="1"/>
  <c r="AB48" i="4"/>
  <c r="AA48" i="4"/>
  <c r="Z48" i="4"/>
  <c r="Y48" i="4"/>
  <c r="X48" i="4"/>
  <c r="P48" i="4"/>
  <c r="AA47" i="4"/>
  <c r="Z47" i="4"/>
  <c r="AB47" i="4"/>
  <c r="Y47" i="4"/>
  <c r="X47" i="4"/>
  <c r="W47" i="4"/>
  <c r="V47" i="4"/>
  <c r="P47" i="4"/>
  <c r="O46" i="4"/>
  <c r="W46" i="4" s="1"/>
  <c r="AB46" i="4"/>
  <c r="AA46" i="4"/>
  <c r="Z46" i="4"/>
  <c r="Y46" i="4"/>
  <c r="X46" i="4"/>
  <c r="P46" i="4"/>
  <c r="AA45" i="4"/>
  <c r="Z45" i="4"/>
  <c r="AB45" i="4"/>
  <c r="Y45" i="4"/>
  <c r="X45" i="4"/>
  <c r="W45" i="4"/>
  <c r="V45" i="4"/>
  <c r="P45" i="4"/>
  <c r="P44" i="4"/>
  <c r="O44" i="4"/>
  <c r="W44" i="4" s="1"/>
  <c r="AB44" i="4"/>
  <c r="AA44" i="4"/>
  <c r="Z44" i="4"/>
  <c r="Y44" i="4"/>
  <c r="X44" i="4"/>
  <c r="AA43" i="4"/>
  <c r="Z43" i="4"/>
  <c r="Y43" i="4"/>
  <c r="P43" i="4"/>
  <c r="AB43" i="4"/>
  <c r="X43" i="4"/>
  <c r="T43" i="4"/>
  <c r="O43" i="4"/>
  <c r="Q43" i="4" s="1"/>
  <c r="AB42" i="4"/>
  <c r="P42" i="4"/>
  <c r="AA42" i="4"/>
  <c r="Z42" i="4"/>
  <c r="Y42" i="4"/>
  <c r="X42" i="4"/>
  <c r="X41" i="4"/>
  <c r="W41" i="4"/>
  <c r="V41" i="4"/>
  <c r="AB41" i="4"/>
  <c r="AA41" i="4"/>
  <c r="Z41" i="4"/>
  <c r="Y41" i="4"/>
  <c r="U41" i="4"/>
  <c r="T41" i="4"/>
  <c r="S41" i="4"/>
  <c r="R41" i="4"/>
  <c r="Q41" i="4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AD40" i="2"/>
  <c r="AC40" i="2"/>
  <c r="AB40" i="2"/>
  <c r="AA40" i="2"/>
  <c r="Z40" i="2"/>
  <c r="Y40" i="2"/>
  <c r="X40" i="2"/>
  <c r="W40" i="2"/>
  <c r="V40" i="2"/>
  <c r="T40" i="2"/>
  <c r="S40" i="2"/>
  <c r="R40" i="2"/>
  <c r="Q40" i="2"/>
  <c r="P40" i="2"/>
  <c r="AD39" i="2"/>
  <c r="AC39" i="2"/>
  <c r="AB39" i="2"/>
  <c r="AA39" i="2"/>
  <c r="Z39" i="2"/>
  <c r="Y39" i="2"/>
  <c r="X39" i="2"/>
  <c r="W39" i="2"/>
  <c r="V39" i="2"/>
  <c r="U39" i="2"/>
  <c r="S39" i="2"/>
  <c r="R39" i="2"/>
  <c r="Q39" i="2"/>
  <c r="P39" i="2"/>
  <c r="AD38" i="2"/>
  <c r="AC38" i="2"/>
  <c r="AB38" i="2"/>
  <c r="AA38" i="2"/>
  <c r="Z38" i="2"/>
  <c r="Y38" i="2"/>
  <c r="X38" i="2"/>
  <c r="W38" i="2"/>
  <c r="V38" i="2"/>
  <c r="U38" i="2"/>
  <c r="T38" i="2"/>
  <c r="R38" i="2"/>
  <c r="Q38" i="2"/>
  <c r="P38" i="2"/>
  <c r="AD37" i="2"/>
  <c r="AC37" i="2"/>
  <c r="AB37" i="2"/>
  <c r="AA37" i="2"/>
  <c r="Z37" i="2"/>
  <c r="Y37" i="2"/>
  <c r="X37" i="2"/>
  <c r="W37" i="2"/>
  <c r="V37" i="2"/>
  <c r="U37" i="2"/>
  <c r="T37" i="2"/>
  <c r="S37" i="2"/>
  <c r="Q37" i="2"/>
  <c r="P37" i="2"/>
  <c r="Z36" i="2"/>
  <c r="Y36" i="2"/>
  <c r="AC36" i="2"/>
  <c r="AB36" i="2"/>
  <c r="AA36" i="2"/>
  <c r="I36" i="2"/>
  <c r="X36" i="2" s="1"/>
  <c r="H36" i="2"/>
  <c r="W36" i="2" s="1"/>
  <c r="G36" i="2"/>
  <c r="V36" i="2" s="1"/>
  <c r="F36" i="2"/>
  <c r="U36" i="2" s="1"/>
  <c r="E36" i="2"/>
  <c r="T36" i="2" s="1"/>
  <c r="D36" i="2"/>
  <c r="S36" i="2" s="1"/>
  <c r="C36" i="2"/>
  <c r="R36" i="2" s="1"/>
  <c r="U44" i="4" l="1"/>
  <c r="R43" i="4"/>
  <c r="S44" i="4"/>
  <c r="T44" i="4"/>
  <c r="R44" i="4"/>
  <c r="AC55" i="4"/>
  <c r="AC63" i="4"/>
  <c r="AC59" i="4"/>
  <c r="Q44" i="4"/>
  <c r="AC58" i="4"/>
  <c r="AC60" i="4"/>
  <c r="AC62" i="4"/>
  <c r="AC61" i="4"/>
  <c r="S48" i="4"/>
  <c r="R48" i="4"/>
  <c r="T48" i="4"/>
  <c r="S43" i="4"/>
  <c r="V44" i="4"/>
  <c r="AC44" i="4" s="1"/>
  <c r="U43" i="4"/>
  <c r="Q46" i="4"/>
  <c r="W43" i="4"/>
  <c r="S46" i="4"/>
  <c r="Q48" i="4"/>
  <c r="V43" i="4"/>
  <c r="R46" i="4"/>
  <c r="T46" i="4"/>
  <c r="V46" i="4"/>
  <c r="U46" i="4"/>
  <c r="V48" i="4"/>
  <c r="O42" i="4"/>
  <c r="O45" i="4"/>
  <c r="O47" i="4"/>
  <c r="O49" i="4"/>
  <c r="AC46" i="4" l="1"/>
  <c r="AC43" i="4"/>
  <c r="AC48" i="4"/>
  <c r="W42" i="4"/>
  <c r="U42" i="4"/>
  <c r="V42" i="4"/>
  <c r="T42" i="4"/>
  <c r="S42" i="4"/>
  <c r="R42" i="4"/>
  <c r="Q42" i="4"/>
  <c r="W49" i="4"/>
  <c r="V49" i="4"/>
  <c r="U49" i="4"/>
  <c r="S49" i="4"/>
  <c r="T49" i="4"/>
  <c r="R49" i="4"/>
  <c r="Q49" i="4"/>
  <c r="S47" i="4"/>
  <c r="T47" i="4"/>
  <c r="R47" i="4"/>
  <c r="Q47" i="4"/>
  <c r="U47" i="4"/>
  <c r="U45" i="4"/>
  <c r="S45" i="4"/>
  <c r="T45" i="4"/>
  <c r="R45" i="4"/>
  <c r="Q45" i="4"/>
  <c r="AC42" i="4" l="1"/>
  <c r="AC45" i="4"/>
  <c r="AC49" i="4"/>
  <c r="AC47" i="4"/>
  <c r="F58" i="1" l="1"/>
  <c r="N58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S56" i="1"/>
  <c r="S55" i="1"/>
  <c r="S54" i="1"/>
  <c r="S53" i="1"/>
  <c r="S52" i="1"/>
  <c r="S51" i="1"/>
  <c r="S50" i="1"/>
  <c r="S49" i="1"/>
  <c r="J58" i="1" l="1"/>
  <c r="L58" i="1"/>
  <c r="Z36" i="4"/>
  <c r="AB36" i="4"/>
  <c r="AA36" i="4"/>
  <c r="Y36" i="4"/>
  <c r="X36" i="4"/>
  <c r="P36" i="4"/>
  <c r="AA35" i="4"/>
  <c r="Y35" i="4"/>
  <c r="O35" i="4"/>
  <c r="W35" i="4" s="1"/>
  <c r="AB35" i="4"/>
  <c r="Z35" i="4"/>
  <c r="X35" i="4"/>
  <c r="P35" i="4"/>
  <c r="Z34" i="4"/>
  <c r="AB34" i="4"/>
  <c r="AA34" i="4"/>
  <c r="Y34" i="4"/>
  <c r="X34" i="4"/>
  <c r="V34" i="4"/>
  <c r="P34" i="4"/>
  <c r="AA33" i="4"/>
  <c r="Y33" i="4"/>
  <c r="O33" i="4"/>
  <c r="W33" i="4" s="1"/>
  <c r="AB33" i="4"/>
  <c r="Z33" i="4"/>
  <c r="X33" i="4"/>
  <c r="U33" i="4"/>
  <c r="R33" i="4"/>
  <c r="P33" i="4"/>
  <c r="Z32" i="4"/>
  <c r="AB32" i="4"/>
  <c r="AA32" i="4"/>
  <c r="Y32" i="4"/>
  <c r="X32" i="4"/>
  <c r="P32" i="4"/>
  <c r="AA31" i="4"/>
  <c r="Y31" i="4"/>
  <c r="P31" i="4"/>
  <c r="O31" i="4"/>
  <c r="S31" i="4" s="1"/>
  <c r="AB31" i="4"/>
  <c r="Z31" i="4"/>
  <c r="X31" i="4"/>
  <c r="W31" i="4"/>
  <c r="U31" i="4"/>
  <c r="T31" i="4"/>
  <c r="R31" i="4"/>
  <c r="AB30" i="4"/>
  <c r="P30" i="4"/>
  <c r="AA30" i="4"/>
  <c r="Z30" i="4"/>
  <c r="Y30" i="4"/>
  <c r="X30" i="4"/>
  <c r="O30" i="4"/>
  <c r="V30" i="4" s="1"/>
  <c r="AA29" i="4"/>
  <c r="Z29" i="4"/>
  <c r="P29" i="4"/>
  <c r="O29" i="4"/>
  <c r="W29" i="4" s="1"/>
  <c r="AB29" i="4"/>
  <c r="Y29" i="4"/>
  <c r="X29" i="4"/>
  <c r="T29" i="4"/>
  <c r="Q29" i="4"/>
  <c r="Y28" i="4"/>
  <c r="W28" i="4"/>
  <c r="V28" i="4"/>
  <c r="T28" i="4"/>
  <c r="Q28" i="4"/>
  <c r="AB28" i="4"/>
  <c r="AA28" i="4"/>
  <c r="Z28" i="4"/>
  <c r="X28" i="4"/>
  <c r="U28" i="4"/>
  <c r="S28" i="4"/>
  <c r="R28" i="4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AD29" i="2"/>
  <c r="AC29" i="2"/>
  <c r="AB29" i="2"/>
  <c r="AA29" i="2"/>
  <c r="Z29" i="2"/>
  <c r="Y29" i="2"/>
  <c r="X29" i="2"/>
  <c r="W29" i="2"/>
  <c r="V29" i="2"/>
  <c r="T29" i="2"/>
  <c r="S29" i="2"/>
  <c r="R29" i="2"/>
  <c r="Q29" i="2"/>
  <c r="P29" i="2"/>
  <c r="AD28" i="2"/>
  <c r="AC28" i="2"/>
  <c r="AB28" i="2"/>
  <c r="AA28" i="2"/>
  <c r="Z28" i="2"/>
  <c r="Y28" i="2"/>
  <c r="X28" i="2"/>
  <c r="W28" i="2"/>
  <c r="V28" i="2"/>
  <c r="U28" i="2"/>
  <c r="S28" i="2"/>
  <c r="R28" i="2"/>
  <c r="Q28" i="2"/>
  <c r="P28" i="2"/>
  <c r="AD27" i="2"/>
  <c r="AC27" i="2"/>
  <c r="AB27" i="2"/>
  <c r="AA27" i="2"/>
  <c r="Z27" i="2"/>
  <c r="Y27" i="2"/>
  <c r="X27" i="2"/>
  <c r="W27" i="2"/>
  <c r="V27" i="2"/>
  <c r="U27" i="2"/>
  <c r="T27" i="2"/>
  <c r="R27" i="2"/>
  <c r="Q27" i="2"/>
  <c r="P27" i="2"/>
  <c r="AD26" i="2"/>
  <c r="AC26" i="2"/>
  <c r="AB26" i="2"/>
  <c r="AA26" i="2"/>
  <c r="Z26" i="2"/>
  <c r="Y26" i="2"/>
  <c r="X26" i="2"/>
  <c r="W26" i="2"/>
  <c r="V26" i="2"/>
  <c r="U26" i="2"/>
  <c r="T26" i="2"/>
  <c r="S26" i="2"/>
  <c r="Q26" i="2"/>
  <c r="P26" i="2"/>
  <c r="Z25" i="2"/>
  <c r="Y25" i="2"/>
  <c r="AC25" i="2"/>
  <c r="AB25" i="2"/>
  <c r="AA25" i="2"/>
  <c r="I25" i="2"/>
  <c r="X25" i="2" s="1"/>
  <c r="H25" i="2"/>
  <c r="W25" i="2" s="1"/>
  <c r="G25" i="2"/>
  <c r="V25" i="2" s="1"/>
  <c r="F25" i="2"/>
  <c r="U25" i="2" s="1"/>
  <c r="E25" i="2"/>
  <c r="T25" i="2" s="1"/>
  <c r="D25" i="2"/>
  <c r="S25" i="2" s="1"/>
  <c r="C25" i="2"/>
  <c r="R25" i="2" s="1"/>
  <c r="V31" i="4" l="1"/>
  <c r="Q33" i="4"/>
  <c r="V33" i="4"/>
  <c r="R35" i="4"/>
  <c r="R30" i="4"/>
  <c r="S30" i="4"/>
  <c r="W30" i="4"/>
  <c r="Q31" i="4"/>
  <c r="AC31" i="4" s="1"/>
  <c r="R29" i="4"/>
  <c r="T33" i="4"/>
  <c r="S33" i="4"/>
  <c r="AC33" i="4" s="1"/>
  <c r="S29" i="4"/>
  <c r="U30" i="4"/>
  <c r="T30" i="4"/>
  <c r="U29" i="4"/>
  <c r="V29" i="4"/>
  <c r="Q35" i="4"/>
  <c r="T35" i="4"/>
  <c r="S35" i="4"/>
  <c r="U35" i="4"/>
  <c r="V35" i="4"/>
  <c r="Q30" i="4"/>
  <c r="O32" i="4"/>
  <c r="O34" i="4"/>
  <c r="O36" i="4"/>
  <c r="AC29" i="4" l="1"/>
  <c r="V32" i="4"/>
  <c r="W32" i="4"/>
  <c r="T32" i="4"/>
  <c r="U32" i="4"/>
  <c r="S32" i="4"/>
  <c r="R32" i="4"/>
  <c r="Q32" i="4"/>
  <c r="AC30" i="4"/>
  <c r="AC35" i="4"/>
  <c r="U34" i="4"/>
  <c r="S34" i="4"/>
  <c r="R34" i="4"/>
  <c r="Q34" i="4"/>
  <c r="T34" i="4"/>
  <c r="W34" i="4"/>
  <c r="V36" i="4"/>
  <c r="W36" i="4"/>
  <c r="T36" i="4"/>
  <c r="U36" i="4"/>
  <c r="S36" i="4"/>
  <c r="R36" i="4"/>
  <c r="Q36" i="4"/>
  <c r="AC34" i="4" l="1"/>
  <c r="AC32" i="4"/>
  <c r="AC36" i="4"/>
  <c r="F44" i="1"/>
  <c r="N44" i="1" s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S42" i="1"/>
  <c r="S41" i="1"/>
  <c r="S40" i="1"/>
  <c r="S39" i="1"/>
  <c r="S38" i="1"/>
  <c r="S37" i="1"/>
  <c r="S36" i="1"/>
  <c r="S35" i="1"/>
  <c r="S34" i="1"/>
  <c r="J44" i="1" l="1"/>
  <c r="L44" i="1"/>
  <c r="AB23" i="4" l="1"/>
  <c r="AA23" i="4"/>
  <c r="Z23" i="4"/>
  <c r="Y23" i="4"/>
  <c r="X23" i="4"/>
  <c r="W23" i="4"/>
  <c r="P23" i="4"/>
  <c r="Z22" i="4"/>
  <c r="AB22" i="4"/>
  <c r="AA22" i="4"/>
  <c r="Y22" i="4"/>
  <c r="X22" i="4"/>
  <c r="W22" i="4"/>
  <c r="P22" i="4"/>
  <c r="AB21" i="4"/>
  <c r="AA21" i="4"/>
  <c r="Z21" i="4"/>
  <c r="Y21" i="4"/>
  <c r="X21" i="4"/>
  <c r="W21" i="4"/>
  <c r="P21" i="4"/>
  <c r="Z20" i="4"/>
  <c r="AB20" i="4"/>
  <c r="AA20" i="4"/>
  <c r="Y20" i="4"/>
  <c r="X20" i="4"/>
  <c r="W20" i="4"/>
  <c r="P20" i="4"/>
  <c r="Z19" i="4"/>
  <c r="P19" i="4"/>
  <c r="AB19" i="4"/>
  <c r="AA19" i="4"/>
  <c r="Y19" i="4"/>
  <c r="X19" i="4"/>
  <c r="W19" i="4"/>
  <c r="AA18" i="4"/>
  <c r="Y18" i="4"/>
  <c r="P18" i="4"/>
  <c r="AB18" i="4"/>
  <c r="Z18" i="4"/>
  <c r="X18" i="4"/>
  <c r="W18" i="4"/>
  <c r="O18" i="4"/>
  <c r="V18" i="4" s="1"/>
  <c r="AB17" i="4"/>
  <c r="AA17" i="4"/>
  <c r="P17" i="4"/>
  <c r="Z17" i="4"/>
  <c r="Y17" i="4"/>
  <c r="X17" i="4"/>
  <c r="W17" i="4"/>
  <c r="X16" i="4"/>
  <c r="V16" i="4"/>
  <c r="U16" i="4"/>
  <c r="AB16" i="4"/>
  <c r="AA16" i="4"/>
  <c r="Z16" i="4"/>
  <c r="Y16" i="4"/>
  <c r="W16" i="4"/>
  <c r="T16" i="4"/>
  <c r="S16" i="4"/>
  <c r="R16" i="4"/>
  <c r="Q16" i="4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AD19" i="2"/>
  <c r="AC19" i="2"/>
  <c r="AB19" i="2"/>
  <c r="AA19" i="2"/>
  <c r="Z19" i="2"/>
  <c r="Y19" i="2"/>
  <c r="X19" i="2"/>
  <c r="W19" i="2"/>
  <c r="V19" i="2"/>
  <c r="T19" i="2"/>
  <c r="S19" i="2"/>
  <c r="R19" i="2"/>
  <c r="Q19" i="2"/>
  <c r="P19" i="2"/>
  <c r="AD18" i="2"/>
  <c r="AC18" i="2"/>
  <c r="AB18" i="2"/>
  <c r="AA18" i="2"/>
  <c r="Z18" i="2"/>
  <c r="Y18" i="2"/>
  <c r="X18" i="2"/>
  <c r="W18" i="2"/>
  <c r="V18" i="2"/>
  <c r="U18" i="2"/>
  <c r="S18" i="2"/>
  <c r="R18" i="2"/>
  <c r="Q18" i="2"/>
  <c r="P18" i="2"/>
  <c r="AD17" i="2"/>
  <c r="AC17" i="2"/>
  <c r="AB17" i="2"/>
  <c r="AA17" i="2"/>
  <c r="Z17" i="2"/>
  <c r="Y17" i="2"/>
  <c r="X17" i="2"/>
  <c r="W17" i="2"/>
  <c r="V17" i="2"/>
  <c r="U17" i="2"/>
  <c r="T17" i="2"/>
  <c r="R17" i="2"/>
  <c r="Q17" i="2"/>
  <c r="P17" i="2"/>
  <c r="AD16" i="2"/>
  <c r="AC16" i="2"/>
  <c r="AB16" i="2"/>
  <c r="AA16" i="2"/>
  <c r="Z16" i="2"/>
  <c r="Y16" i="2"/>
  <c r="X16" i="2"/>
  <c r="W16" i="2"/>
  <c r="V16" i="2"/>
  <c r="U16" i="2"/>
  <c r="T16" i="2"/>
  <c r="S16" i="2"/>
  <c r="Q16" i="2"/>
  <c r="P16" i="2"/>
  <c r="Z15" i="2"/>
  <c r="AC15" i="2"/>
  <c r="AB15" i="2"/>
  <c r="AA15" i="2"/>
  <c r="Y15" i="2"/>
  <c r="X15" i="2"/>
  <c r="H15" i="2"/>
  <c r="W15" i="2" s="1"/>
  <c r="G15" i="2"/>
  <c r="V15" i="2" s="1"/>
  <c r="F15" i="2"/>
  <c r="U15" i="2" s="1"/>
  <c r="E15" i="2"/>
  <c r="T15" i="2" s="1"/>
  <c r="D15" i="2"/>
  <c r="S15" i="2" s="1"/>
  <c r="C15" i="2"/>
  <c r="R15" i="2" s="1"/>
  <c r="R18" i="4" l="1"/>
  <c r="T18" i="4"/>
  <c r="Q18" i="4"/>
  <c r="U18" i="4"/>
  <c r="S18" i="4"/>
  <c r="O19" i="4"/>
  <c r="O21" i="4"/>
  <c r="O23" i="4"/>
  <c r="O17" i="4"/>
  <c r="O20" i="4"/>
  <c r="O22" i="4"/>
  <c r="V23" i="4" l="1"/>
  <c r="T23" i="4"/>
  <c r="S23" i="4"/>
  <c r="R23" i="4"/>
  <c r="Q23" i="4"/>
  <c r="U23" i="4"/>
  <c r="AC18" i="4"/>
  <c r="U21" i="4"/>
  <c r="V21" i="4"/>
  <c r="T21" i="4"/>
  <c r="S21" i="4"/>
  <c r="R21" i="4"/>
  <c r="Q21" i="4"/>
  <c r="V17" i="4"/>
  <c r="T17" i="4"/>
  <c r="U17" i="4"/>
  <c r="S17" i="4"/>
  <c r="R17" i="4"/>
  <c r="Q17" i="4"/>
  <c r="Q19" i="4"/>
  <c r="R19" i="4"/>
  <c r="U19" i="4"/>
  <c r="V19" i="4"/>
  <c r="T19" i="4"/>
  <c r="S19" i="4"/>
  <c r="Q22" i="4"/>
  <c r="S22" i="4"/>
  <c r="V22" i="4"/>
  <c r="U22" i="4"/>
  <c r="R22" i="4"/>
  <c r="T22" i="4"/>
  <c r="R20" i="4"/>
  <c r="T20" i="4"/>
  <c r="S20" i="4"/>
  <c r="Q20" i="4"/>
  <c r="U20" i="4"/>
  <c r="V20" i="4"/>
  <c r="AC21" i="4" l="1"/>
  <c r="AC23" i="4"/>
  <c r="AC19" i="4"/>
  <c r="AC20" i="4"/>
  <c r="AC17" i="4"/>
  <c r="AC22" i="4"/>
  <c r="F29" i="1" l="1"/>
  <c r="N29" i="1" s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6" i="1"/>
  <c r="S25" i="1"/>
  <c r="S24" i="1"/>
  <c r="S23" i="1"/>
  <c r="S22" i="1"/>
  <c r="S21" i="1"/>
  <c r="S20" i="1"/>
  <c r="P11" i="4"/>
  <c r="Y10" i="4"/>
  <c r="P10" i="4"/>
  <c r="P9" i="4"/>
  <c r="Y8" i="4"/>
  <c r="P8" i="4"/>
  <c r="P7" i="4"/>
  <c r="O7" i="4"/>
  <c r="W7" i="4" s="1"/>
  <c r="AB7" i="4"/>
  <c r="AA7" i="4"/>
  <c r="Z7" i="4"/>
  <c r="Y7" i="4"/>
  <c r="X7" i="4"/>
  <c r="Z6" i="4"/>
  <c r="P6" i="4"/>
  <c r="AB6" i="4"/>
  <c r="AA6" i="4"/>
  <c r="Y6" i="4"/>
  <c r="X6" i="4"/>
  <c r="O6" i="4"/>
  <c r="S6" i="4" s="1"/>
  <c r="Z5" i="4"/>
  <c r="Y5" i="4"/>
  <c r="P5" i="4"/>
  <c r="O5" i="4"/>
  <c r="U5" i="4" s="1"/>
  <c r="AB4" i="4"/>
  <c r="AA4" i="4"/>
  <c r="Z4" i="4"/>
  <c r="Y4" i="4"/>
  <c r="T4" i="4"/>
  <c r="S4" i="4"/>
  <c r="R4" i="4"/>
  <c r="Q4" i="4"/>
  <c r="X4" i="4"/>
  <c r="W4" i="4"/>
  <c r="V4" i="4"/>
  <c r="U4" i="4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AD8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AD7" i="2"/>
  <c r="AC7" i="2"/>
  <c r="AB7" i="2"/>
  <c r="AA7" i="2"/>
  <c r="Z7" i="2"/>
  <c r="Y7" i="2"/>
  <c r="X7" i="2"/>
  <c r="W7" i="2"/>
  <c r="V7" i="2"/>
  <c r="U7" i="2"/>
  <c r="S7" i="2"/>
  <c r="R7" i="2"/>
  <c r="Q7" i="2"/>
  <c r="P7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AD5" i="2"/>
  <c r="AC5" i="2"/>
  <c r="AB5" i="2"/>
  <c r="AA5" i="2"/>
  <c r="Z5" i="2"/>
  <c r="Y5" i="2"/>
  <c r="X5" i="2"/>
  <c r="W5" i="2"/>
  <c r="V5" i="2"/>
  <c r="U5" i="2"/>
  <c r="T5" i="2"/>
  <c r="S5" i="2"/>
  <c r="Q5" i="2"/>
  <c r="P5" i="2"/>
  <c r="Y4" i="2"/>
  <c r="AC4" i="2"/>
  <c r="AB4" i="2"/>
  <c r="AA4" i="2"/>
  <c r="Z4" i="2"/>
  <c r="I4" i="2"/>
  <c r="X4" i="2" s="1"/>
  <c r="H4" i="2"/>
  <c r="W4" i="2" s="1"/>
  <c r="G4" i="2"/>
  <c r="V4" i="2" s="1"/>
  <c r="F4" i="2"/>
  <c r="U4" i="2" s="1"/>
  <c r="E4" i="2"/>
  <c r="T4" i="2" s="1"/>
  <c r="D4" i="2"/>
  <c r="S4" i="2" s="1"/>
  <c r="C4" i="2"/>
  <c r="R4" i="2" s="1"/>
  <c r="T7" i="4" l="1"/>
  <c r="U7" i="4"/>
  <c r="V7" i="4"/>
  <c r="Q5" i="4"/>
  <c r="R5" i="4"/>
  <c r="J29" i="1"/>
  <c r="L29" i="1"/>
  <c r="T6" i="4"/>
  <c r="R6" i="4"/>
  <c r="U6" i="4"/>
  <c r="V6" i="4"/>
  <c r="R7" i="4"/>
  <c r="W6" i="4"/>
  <c r="Q7" i="4"/>
  <c r="S7" i="4"/>
  <c r="T5" i="4"/>
  <c r="AB5" i="4"/>
  <c r="Q6" i="4"/>
  <c r="X8" i="4"/>
  <c r="AB9" i="4"/>
  <c r="X10" i="4"/>
  <c r="AB11" i="4"/>
  <c r="V5" i="4"/>
  <c r="Z8" i="4"/>
  <c r="Z10" i="4"/>
  <c r="W5" i="4"/>
  <c r="AA8" i="4"/>
  <c r="AA10" i="4"/>
  <c r="X5" i="4"/>
  <c r="AB8" i="4"/>
  <c r="X9" i="4"/>
  <c r="AB10" i="4"/>
  <c r="X11" i="4"/>
  <c r="O8" i="4"/>
  <c r="Q8" i="4" s="1"/>
  <c r="Y9" i="4"/>
  <c r="O10" i="4"/>
  <c r="Q10" i="4" s="1"/>
  <c r="Y11" i="4"/>
  <c r="Z9" i="4"/>
  <c r="V10" i="4"/>
  <c r="Z11" i="4"/>
  <c r="S5" i="4"/>
  <c r="AA5" i="4"/>
  <c r="AA9" i="4"/>
  <c r="AA11" i="4"/>
  <c r="S8" i="4" l="1"/>
  <c r="U8" i="4"/>
  <c r="U10" i="4"/>
  <c r="W10" i="4"/>
  <c r="AC5" i="4"/>
  <c r="AC7" i="4"/>
  <c r="V8" i="4"/>
  <c r="AC6" i="4"/>
  <c r="T10" i="4"/>
  <c r="W8" i="4"/>
  <c r="T8" i="4"/>
  <c r="R10" i="4"/>
  <c r="S10" i="4"/>
  <c r="R8" i="4"/>
  <c r="O11" i="4"/>
  <c r="O9" i="4"/>
  <c r="AC10" i="4" l="1"/>
  <c r="AC8" i="4"/>
  <c r="U9" i="4"/>
  <c r="W9" i="4"/>
  <c r="R9" i="4"/>
  <c r="V9" i="4"/>
  <c r="T9" i="4"/>
  <c r="S9" i="4"/>
  <c r="U11" i="4"/>
  <c r="T11" i="4"/>
  <c r="S11" i="4"/>
  <c r="W11" i="4"/>
  <c r="R11" i="4"/>
  <c r="V11" i="4"/>
  <c r="Q9" i="4"/>
  <c r="Q11" i="4"/>
  <c r="F15" i="1"/>
  <c r="N15" i="1" s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S13" i="1"/>
  <c r="S12" i="1"/>
  <c r="S11" i="1"/>
  <c r="S10" i="1"/>
  <c r="S9" i="1"/>
  <c r="S8" i="1"/>
  <c r="S7" i="1"/>
  <c r="S6" i="1"/>
  <c r="S5" i="1"/>
  <c r="AC11" i="4" l="1"/>
  <c r="AC9" i="4"/>
  <c r="J15" i="1"/>
  <c r="L15" i="1"/>
  <c r="G24" i="3" l="1"/>
  <c r="D24" i="3"/>
  <c r="K24" i="3" l="1"/>
  <c r="I24" i="3"/>
  <c r="H24" i="3"/>
  <c r="K20" i="3" l="1"/>
  <c r="H20" i="3"/>
  <c r="G20" i="3"/>
  <c r="D20" i="3"/>
  <c r="I20" i="3" l="1"/>
  <c r="K16" i="3"/>
  <c r="H16" i="3"/>
  <c r="G16" i="3"/>
  <c r="D16" i="3"/>
  <c r="I16" i="3" s="1"/>
  <c r="G8" i="3" l="1"/>
  <c r="D8" i="3"/>
  <c r="K12" i="3" l="1"/>
  <c r="H12" i="3"/>
  <c r="G12" i="3"/>
  <c r="D12" i="3"/>
  <c r="I12" i="3" l="1"/>
  <c r="K8" i="3"/>
  <c r="H8" i="3"/>
  <c r="I8" i="3" l="1"/>
  <c r="H4" i="3"/>
  <c r="K4" i="3" l="1"/>
  <c r="G4" i="3"/>
  <c r="D4" i="3"/>
  <c r="I4" i="3" l="1"/>
</calcChain>
</file>

<file path=xl/sharedStrings.xml><?xml version="1.0" encoding="utf-8"?>
<sst xmlns="http://schemas.openxmlformats.org/spreadsheetml/2006/main" count="564" uniqueCount="140">
  <si>
    <t>Party</t>
  </si>
  <si>
    <t>Candidate</t>
  </si>
  <si>
    <t>1st Prefs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</si>
  <si>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</si>
  <si>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</si>
  <si>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</si>
  <si>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</si>
  <si>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</si>
  <si>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</si>
  <si>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</si>
  <si>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</si>
  <si>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</si>
  <si>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</si>
  <si>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</si>
  <si>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</si>
  <si>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</si>
  <si>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</si>
  <si>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SNP</t>
  </si>
  <si>
    <t>Labour</t>
  </si>
  <si>
    <t>Conservative</t>
  </si>
  <si>
    <t>Lib Dem</t>
  </si>
  <si>
    <t>Green</t>
  </si>
  <si>
    <t>Didn't Transfer</t>
  </si>
  <si>
    <t>Stage Selector</t>
  </si>
  <si>
    <t>Quota</t>
  </si>
  <si>
    <t>Valid</t>
  </si>
  <si>
    <t>Spoiled</t>
  </si>
  <si>
    <t>Turnout</t>
  </si>
  <si>
    <t>Valid %</t>
  </si>
  <si>
    <t>Spoiled %</t>
  </si>
  <si>
    <t>Total Electorate</t>
  </si>
  <si>
    <t>Votes</t>
  </si>
  <si>
    <t>Share</t>
  </si>
  <si>
    <t>Lead</t>
  </si>
  <si>
    <t>Second</t>
  </si>
  <si>
    <t>Margin #</t>
  </si>
  <si>
    <t>Margin %</t>
  </si>
  <si>
    <t>Electorate Data</t>
  </si>
  <si>
    <t>Transfers</t>
  </si>
  <si>
    <t>Musselburgh (Ward 1)</t>
  </si>
  <si>
    <t>Cher Cassini</t>
  </si>
  <si>
    <t>Andy Forrest</t>
  </si>
  <si>
    <t>Katie Macie</t>
  </si>
  <si>
    <t>Ruaridh Bennett</t>
  </si>
  <si>
    <t>Shona McIntosh</t>
  </si>
  <si>
    <t>Iain Whyte</t>
  </si>
  <si>
    <t>Susan Butts</t>
  </si>
  <si>
    <t>Alba</t>
  </si>
  <si>
    <t>Michelle Grahame</t>
  </si>
  <si>
    <t>Family</t>
  </si>
  <si>
    <t>Stephen Carter</t>
  </si>
  <si>
    <t>2nd Pref Per Party (Votes)</t>
  </si>
  <si>
    <t>2nd Pref Per Party (Proportion)</t>
  </si>
  <si>
    <t>Only Pref</t>
  </si>
  <si>
    <t>Total</t>
  </si>
  <si>
    <t>Polling District with Postal Allocation (Votes)</t>
  </si>
  <si>
    <t>Polling District with Postal Allocation (Votes %)</t>
  </si>
  <si>
    <t>District</t>
  </si>
  <si>
    <t>Whole Ward</t>
  </si>
  <si>
    <t>In Person Total</t>
  </si>
  <si>
    <t>Postal Total</t>
  </si>
  <si>
    <t>Note that due to how estimated postal allocations are made to districts, total votes per party for the ward may be 1 or 2 votes different to their actual total. This should not have a meaningful impact on the data.</t>
  </si>
  <si>
    <t>ELMN1A</t>
  </si>
  <si>
    <t>ELMN1B</t>
  </si>
  <si>
    <t>ELMN1C</t>
  </si>
  <si>
    <t>ELMN1D</t>
  </si>
  <si>
    <t>Colin Yorkston</t>
  </si>
  <si>
    <t>Lachlan Bruce</t>
  </si>
  <si>
    <t>Neil Gilbert</t>
  </si>
  <si>
    <t>Brooke Ritchie</t>
  </si>
  <si>
    <t>Janis Wilson</t>
  </si>
  <si>
    <t>Tim Porteus</t>
  </si>
  <si>
    <t>Ben Morse</t>
  </si>
  <si>
    <t>Paul Brown</t>
  </si>
  <si>
    <t>Preston, Seton and Gosford (Ward 2)</t>
  </si>
  <si>
    <t>EL2A</t>
  </si>
  <si>
    <t>EL2B</t>
  </si>
  <si>
    <t>EL2C</t>
  </si>
  <si>
    <t>EL2D</t>
  </si>
  <si>
    <t>Fiona Dugdale</t>
  </si>
  <si>
    <t>Kenny McLeod</t>
  </si>
  <si>
    <t>Colin McGinn</t>
  </si>
  <si>
    <t>Gordon Mackett</t>
  </si>
  <si>
    <t>Lee-Anne Menzies</t>
  </si>
  <si>
    <t>Marnie Stirling</t>
  </si>
  <si>
    <t>Elisabeth Wilson</t>
  </si>
  <si>
    <t>TUSC</t>
  </si>
  <si>
    <t>Jimmy Haddow</t>
  </si>
  <si>
    <t>Hazel Hamilton</t>
  </si>
  <si>
    <t>Tranent, Wallyford and Macmerry (Ward 3)</t>
  </si>
  <si>
    <t>EL3A</t>
  </si>
  <si>
    <t>EL3B</t>
  </si>
  <si>
    <t>EL3C &amp; EL3D</t>
  </si>
  <si>
    <t>ELMN3E</t>
  </si>
  <si>
    <t>ELMNEF</t>
  </si>
  <si>
    <t>Carol McFarlane</t>
  </si>
  <si>
    <t>Liz Allan</t>
  </si>
  <si>
    <t>Judy Lockhart-Hunter</t>
  </si>
  <si>
    <t>Jacq Cottrell</t>
  </si>
  <si>
    <t>Stuart Smith</t>
  </si>
  <si>
    <t>Alison Carter</t>
  </si>
  <si>
    <t>UKIP</t>
  </si>
  <si>
    <t>George Cowen</t>
  </si>
  <si>
    <t>North Berwick Coastal (Ward 4)</t>
  </si>
  <si>
    <t>Jeremy Findlay</t>
  </si>
  <si>
    <t>EL4A</t>
  </si>
  <si>
    <t>EL4B</t>
  </si>
  <si>
    <t>EL4C</t>
  </si>
  <si>
    <t>EL4D &amp; EL4F</t>
  </si>
  <si>
    <t>EL4E</t>
  </si>
  <si>
    <t>George McGuire</t>
  </si>
  <si>
    <t>Shamin Akhtar</t>
  </si>
  <si>
    <t>John McMillan</t>
  </si>
  <si>
    <t>Tom Trotter</t>
  </si>
  <si>
    <t>Graeme MacGregor</t>
  </si>
  <si>
    <t>Jackie Swailes</t>
  </si>
  <si>
    <t>Stuart Crawford</t>
  </si>
  <si>
    <t>Independent</t>
  </si>
  <si>
    <t>David Barrett</t>
  </si>
  <si>
    <t>Morgwn Davies</t>
  </si>
  <si>
    <t>Haddington and Lammermuir (Ward 5)</t>
  </si>
  <si>
    <t>Dunbar and East Linton (Ward 6)</t>
  </si>
  <si>
    <t>EL5A, B &amp; C</t>
  </si>
  <si>
    <t>EL5D</t>
  </si>
  <si>
    <t>EL5E &amp; EL5F</t>
  </si>
  <si>
    <t>EL5G &amp; EL5H</t>
  </si>
  <si>
    <t>EL5I</t>
  </si>
  <si>
    <t>EL5J</t>
  </si>
  <si>
    <t>Lyn Jardine</t>
  </si>
  <si>
    <t>Norman Hampshire</t>
  </si>
  <si>
    <t>Donna Collins</t>
  </si>
  <si>
    <t>Mark James</t>
  </si>
  <si>
    <t>Jacquie Bell</t>
  </si>
  <si>
    <t>ISP</t>
  </si>
  <si>
    <t>Cris Thacker</t>
  </si>
  <si>
    <t>Timothy Anderson</t>
  </si>
  <si>
    <t>EL6A &amp; EL6B</t>
  </si>
  <si>
    <t>EL6C, D &amp; E</t>
  </si>
  <si>
    <t>EL6F</t>
  </si>
  <si>
    <t>EL6G, H &amp;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</si>
</sst>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Aileron Heavy"/>
      <family val="2"/>
      <scheme val="minor"/>
    </font>
    <font>
      <sz val="11"/>
      <color theme="1"/>
      <name val="Aileron Heavy"/>
      <family val="2"/>
      <scheme val="minor"/>
    </font>
    <font>
      <b/>
      <sz val="14"/>
      <color theme="1"/>
      <name val="Aileron Heavy"/>
      <family val="3"/>
    </font>
    <font>
      <sz val="11"/>
      <color theme="1"/>
      <name val="Aileron"/>
      <family val="3"/>
    </font>
    <font>
      <sz val="14"/>
      <color theme="1"/>
      <name val="Aileron Heavy"/>
      <family val="3"/>
    </font>
    <font>
      <sz val="14"/>
      <color theme="1"/>
      <name val="Aileron Heavy"/>
      <family val="2"/>
      <scheme val="minor"/>
    </font>
    <font>
      <b/>
      <sz val="14"/>
      <color theme="1"/>
      <name val="Aileron"/>
      <family val="3"/>
    </font>
    <font>
      <sz val="14"/>
      <color theme="0"/>
      <name val="Aileron"/>
      <family val="3"/>
    </font>
    <font>
      <sz val="14"/>
      <color theme="0"/>
      <name val="Aileron Heavy"/>
      <family val="3"/>
    </font>
    <font>
      <b/>
      <sz val="14"/>
      <color theme="1"/>
      <name val="Aileron Heavy"/>
      <family val="2"/>
      <scheme val="minor"/>
    </font>
    <font>
      <sz val="14"/>
      <color theme="1"/>
      <name val="Aileron Heavy"/>
      <family val="3"/>
      <scheme val="major"/>
    </font>
    <font>
      <sz val="12"/>
      <color theme="1"/>
      <name val="Aileron Heavy"/>
      <family val="3"/>
      <scheme val="major"/>
    </font>
    <font>
      <sz val="12"/>
      <color theme="0"/>
      <name val="Aileron Heavy"/>
      <family val="3"/>
      <scheme val="major"/>
    </font>
    <font>
      <sz val="12"/>
      <name val="Aileron Heavy"/>
      <family val="3"/>
      <scheme val="major"/>
    </font>
    <font>
      <b/>
      <sz val="11"/>
      <color theme="1"/>
      <name val="Aileron Heavy"/>
      <family val="3"/>
    </font>
    <font>
      <sz val="12"/>
      <color theme="1"/>
      <name val="Aileron Heavy"/>
      <family val="3"/>
    </font>
    <font>
      <sz val="12"/>
      <color rgb="FFCC0000"/>
      <name val="Aileron Heavy"/>
      <family val="3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21" xfId="0" applyBorder="1"/>
    <xf numFmtId="0" fontId="0" fillId="0" borderId="9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0" fillId="0" borderId="20" xfId="0" applyBorder="1"/>
    <xf numFmtId="1" fontId="0" fillId="0" borderId="22" xfId="1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164" fontId="8" fillId="2" borderId="15" xfId="1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164" fontId="4" fillId="3" borderId="4" xfId="1" applyNumberFormat="1" applyFont="1" applyFill="1" applyBorder="1"/>
    <xf numFmtId="1" fontId="4" fillId="3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4" fillId="3" borderId="16" xfId="0" applyFont="1" applyFill="1" applyBorder="1"/>
    <xf numFmtId="0" fontId="9" fillId="0" borderId="0" xfId="0" applyFont="1"/>
    <xf numFmtId="165" fontId="6" fillId="0" borderId="23" xfId="0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" fontId="4" fillId="3" borderId="4" xfId="0" applyNumberFormat="1" applyFont="1" applyFill="1" applyBorder="1"/>
    <xf numFmtId="0" fontId="11" fillId="0" borderId="1" xfId="0" applyFont="1" applyBorder="1"/>
    <xf numFmtId="0" fontId="11" fillId="0" borderId="2" xfId="0" applyFont="1" applyBorder="1"/>
    <xf numFmtId="0" fontId="12" fillId="4" borderId="28" xfId="0" applyFont="1" applyFill="1" applyBorder="1"/>
    <xf numFmtId="0" fontId="13" fillId="3" borderId="12" xfId="0" applyFont="1" applyFill="1" applyBorder="1"/>
    <xf numFmtId="0" fontId="11" fillId="0" borderId="29" xfId="0" applyFont="1" applyBorder="1"/>
    <xf numFmtId="0" fontId="12" fillId="4" borderId="12" xfId="0" applyFont="1" applyFill="1" applyBorder="1"/>
    <xf numFmtId="0" fontId="11" fillId="0" borderId="21" xfId="0" applyFont="1" applyBorder="1"/>
    <xf numFmtId="1" fontId="14" fillId="5" borderId="26" xfId="1" applyNumberFormat="1" applyFont="1" applyFill="1" applyBorder="1"/>
    <xf numFmtId="1" fontId="14" fillId="0" borderId="26" xfId="1" applyNumberFormat="1" applyFont="1" applyFill="1" applyBorder="1"/>
    <xf numFmtId="1" fontId="11" fillId="0" borderId="26" xfId="1" applyNumberFormat="1" applyFont="1" applyFill="1" applyBorder="1"/>
    <xf numFmtId="1" fontId="11" fillId="0" borderId="30" xfId="1" applyNumberFormat="1" applyFont="1" applyFill="1" applyBorder="1"/>
    <xf numFmtId="164" fontId="14" fillId="5" borderId="31" xfId="1" applyNumberFormat="1" applyFont="1" applyFill="1" applyBorder="1"/>
    <xf numFmtId="164" fontId="14" fillId="0" borderId="31" xfId="1" applyNumberFormat="1" applyFont="1" applyFill="1" applyBorder="1"/>
    <xf numFmtId="164" fontId="14" fillId="0" borderId="32" xfId="1" applyNumberFormat="1" applyFont="1" applyFill="1" applyBorder="1"/>
    <xf numFmtId="0" fontId="11" fillId="0" borderId="33" xfId="0" applyFont="1" applyBorder="1"/>
    <xf numFmtId="1" fontId="14" fillId="0" borderId="31" xfId="1" applyNumberFormat="1" applyFont="1" applyFill="1" applyBorder="1"/>
    <xf numFmtId="1" fontId="14" fillId="5" borderId="31" xfId="1" applyNumberFormat="1" applyFont="1" applyFill="1" applyBorder="1"/>
    <xf numFmtId="1" fontId="11" fillId="0" borderId="31" xfId="1" applyNumberFormat="1" applyFont="1" applyFill="1" applyBorder="1"/>
    <xf numFmtId="1" fontId="11" fillId="0" borderId="32" xfId="1" applyNumberFormat="1" applyFont="1" applyFill="1" applyBorder="1"/>
    <xf numFmtId="0" fontId="11" fillId="0" borderId="9" xfId="0" applyFont="1" applyBorder="1"/>
    <xf numFmtId="1" fontId="14" fillId="0" borderId="10" xfId="1" applyNumberFormat="1" applyFont="1" applyFill="1" applyBorder="1"/>
    <xf numFmtId="1" fontId="14" fillId="5" borderId="10" xfId="1" applyNumberFormat="1" applyFont="1" applyFill="1" applyBorder="1"/>
    <xf numFmtId="164" fontId="14" fillId="0" borderId="10" xfId="1" applyNumberFormat="1" applyFont="1" applyFill="1" applyBorder="1"/>
    <xf numFmtId="164" fontId="14" fillId="5" borderId="10" xfId="1" applyNumberFormat="1" applyFont="1" applyFill="1" applyBorder="1"/>
    <xf numFmtId="164" fontId="14" fillId="0" borderId="17" xfId="1" applyNumberFormat="1" applyFont="1" applyFill="1" applyBorder="1"/>
    <xf numFmtId="1" fontId="11" fillId="0" borderId="10" xfId="1" applyNumberFormat="1" applyFont="1" applyFill="1" applyBorder="1"/>
    <xf numFmtId="1" fontId="11" fillId="0" borderId="17" xfId="1" applyNumberFormat="1" applyFont="1" applyFill="1" applyBorder="1"/>
    <xf numFmtId="0" fontId="11" fillId="0" borderId="6" xfId="0" applyFont="1" applyBorder="1"/>
    <xf numFmtId="0" fontId="11" fillId="0" borderId="4" xfId="0" applyFont="1" applyBorder="1"/>
    <xf numFmtId="0" fontId="11" fillId="0" borderId="34" xfId="0" applyFont="1" applyBorder="1"/>
    <xf numFmtId="0" fontId="11" fillId="0" borderId="3" xfId="0" applyFont="1" applyBorder="1"/>
    <xf numFmtId="0" fontId="11" fillId="0" borderId="5" xfId="0" applyFont="1" applyBorder="1"/>
    <xf numFmtId="0" fontId="15" fillId="0" borderId="21" xfId="0" applyFont="1" applyBorder="1"/>
    <xf numFmtId="0" fontId="15" fillId="0" borderId="2" xfId="0" applyFont="1" applyBorder="1"/>
    <xf numFmtId="0" fontId="15" fillId="0" borderId="30" xfId="0" applyFont="1" applyBorder="1"/>
    <xf numFmtId="0" fontId="15" fillId="0" borderId="7" xfId="0" applyFont="1" applyBorder="1"/>
    <xf numFmtId="164" fontId="15" fillId="0" borderId="8" xfId="1" applyNumberFormat="1" applyFont="1" applyBorder="1"/>
    <xf numFmtId="164" fontId="15" fillId="0" borderId="35" xfId="1" applyNumberFormat="1" applyFont="1" applyBorder="1"/>
    <xf numFmtId="0" fontId="15" fillId="0" borderId="33" xfId="0" applyFont="1" applyBorder="1"/>
    <xf numFmtId="0" fontId="15" fillId="0" borderId="31" xfId="0" applyFont="1" applyBorder="1"/>
    <xf numFmtId="0" fontId="15" fillId="0" borderId="32" xfId="0" applyFont="1" applyBorder="1"/>
    <xf numFmtId="164" fontId="15" fillId="0" borderId="31" xfId="1" applyNumberFormat="1" applyFont="1" applyBorder="1"/>
    <xf numFmtId="164" fontId="15" fillId="0" borderId="32" xfId="1" applyNumberFormat="1" applyFont="1" applyBorder="1"/>
    <xf numFmtId="0" fontId="15" fillId="0" borderId="7" xfId="0" applyFont="1" applyBorder="1" applyAlignment="1">
      <alignment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0" borderId="23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1630"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ill>
        <patternFill>
          <bgColor rgb="FFFDF391"/>
        </patternFill>
      </fill>
    </dxf>
    <dxf>
      <fill>
        <patternFill>
          <bgColor rgb="FFFAA713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rgb="FFFAA713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D6F5CB"/>
        </patternFill>
      </fill>
    </dxf>
    <dxf>
      <font>
        <color theme="0"/>
      </font>
      <fill>
        <patternFill>
          <bgColor rgb="FF00456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>
          <bgColor theme="7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  <dxf>
      <font>
        <color theme="0"/>
      </font>
      <fill>
        <patternFill>
          <bgColor rgb="FFDD1F19"/>
        </patternFill>
      </fill>
    </dxf>
    <dxf>
      <font>
        <color theme="1"/>
      </font>
      <fill>
        <patternFill>
          <bgColor rgb="FFFDF391"/>
        </patternFill>
      </fill>
    </dxf>
    <dxf>
      <font>
        <color theme="0"/>
      </font>
      <fill>
        <patternFill>
          <bgColor rgb="FF43B020"/>
        </patternFill>
      </fill>
    </dxf>
    <dxf>
      <font>
        <color theme="0"/>
      </font>
      <fill>
        <patternFill>
          <bgColor rgb="FF0088DD"/>
        </patternFill>
      </fill>
    </dxf>
    <dxf>
      <font>
        <color theme="1"/>
      </font>
      <fill>
        <patternFill>
          <bgColor theme="8"/>
        </patternFill>
      </fill>
    </dxf>
    <dxf>
      <font>
        <color theme="0"/>
      </font>
      <fill>
        <patternFill>
          <bgColor rgb="FF00456F"/>
        </patternFill>
      </fill>
    </dxf>
    <dxf>
      <font>
        <color theme="0"/>
      </font>
      <fill>
        <patternFill>
          <bgColor rgb="FFB884CB"/>
        </patternFill>
      </fill>
    </dxf>
    <dxf>
      <font>
        <color theme="1"/>
      </font>
      <fill>
        <patternFill>
          <bgColor rgb="FFDEDEDE"/>
        </patternFill>
      </fill>
    </dxf>
  </dxfs>
  <tableStyles count="0" defaultTableStyle="TableStyleMedium2" defaultPivotStyle="PivotStyleLight16"/>
  <colors>
    <mruColors>
      <color rgb="FFFDF391"/>
      <color rgb="FFFAA713"/>
      <color rgb="FF0088DD"/>
      <color rgb="FFCCECFF"/>
      <color rgb="FFDD1F19"/>
      <color rgb="FF43B020"/>
      <color rgb="FFDEDEDE"/>
      <color rgb="FFB884CB"/>
      <color rgb="FF0045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allot Box Scotland">
  <a:themeElements>
    <a:clrScheme name="Custom 24">
      <a:dk1>
        <a:sysClr val="windowText" lastClr="000000"/>
      </a:dk1>
      <a:lt1>
        <a:sysClr val="window" lastClr="FFFFFF"/>
      </a:lt1>
      <a:dk2>
        <a:srgbClr val="683B7D"/>
      </a:dk2>
      <a:lt2>
        <a:srgbClr val="DEDEDE"/>
      </a:lt2>
      <a:accent1>
        <a:srgbClr val="FEF988"/>
      </a:accent1>
      <a:accent2>
        <a:srgbClr val="0088DD"/>
      </a:accent2>
      <a:accent3>
        <a:srgbClr val="DD1F19"/>
      </a:accent3>
      <a:accent4>
        <a:srgbClr val="43B020"/>
      </a:accent4>
      <a:accent5>
        <a:srgbClr val="FAA713"/>
      </a:accent5>
      <a:accent6>
        <a:srgbClr val="12C6CF"/>
      </a:accent6>
      <a:hlink>
        <a:srgbClr val="0000FF"/>
      </a:hlink>
      <a:folHlink>
        <a:srgbClr val="800080"/>
      </a:folHlink>
    </a:clrScheme>
    <a:fontScheme name="Custom 2">
      <a:majorFont>
        <a:latin typeface="Aileron Heavy"/>
        <a:ea typeface=""/>
        <a:cs typeface=""/>
      </a:majorFont>
      <a:minorFont>
        <a:latin typeface="Aileron Heav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5D8C-C6BE-472A-B698-B1585D3641CC}">
  <dimension ref="B1:S86"/>
  <sheetViews>
    <sheetView tabSelected="1" zoomScale="80" zoomScaleNormal="80" workbookViewId="0">
      <selection activeCell="J20" sqref="J20"/>
    </sheetView>
  </sheetViews>
  <sheetFormatPr defaultRowHeight="17.399999999999999" x14ac:dyDescent="0.3"/>
  <cols>
    <col min="1" max="1" width="8.6640625" style="29"/>
    <col min="2" max="2" width="19.25" style="29" bestFit="1" customWidth="1"/>
    <col min="3" max="3" width="24.6640625" style="29" bestFit="1" customWidth="1"/>
    <col min="4" max="8" width="8.4140625" style="29" bestFit="1" customWidth="1"/>
    <col min="9" max="9" width="8.5" style="29" bestFit="1" customWidth="1"/>
    <col min="10" max="15" width="9.75" style="29" bestFit="1" customWidth="1"/>
    <col min="16" max="16" width="7.1640625" style="29" bestFit="1" customWidth="1"/>
    <col min="17" max="17" width="8.6640625" style="29"/>
    <col min="18" max="18" width="8.6640625" style="29" customWidth="1"/>
    <col min="19" max="16384" width="8.6640625" style="29"/>
  </cols>
  <sheetData>
    <row r="1" spans="2:19" ht="18" thickBot="1" x14ac:dyDescent="0.35"/>
    <row r="2" spans="2:19" ht="18" thickBot="1" x14ac:dyDescent="0.35">
      <c r="B2" s="77" t="s">
        <v>39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2:19" ht="18" thickBot="1" x14ac:dyDescent="0.35">
      <c r="B3" s="77" t="s">
        <v>38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2:19" ht="18" thickBot="1" x14ac:dyDescent="0.35">
      <c r="B4" s="12" t="s">
        <v>0</v>
      </c>
      <c r="C4" s="14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4" t="s">
        <v>16</v>
      </c>
      <c r="S4" s="15"/>
    </row>
    <row r="5" spans="2:19" x14ac:dyDescent="0.3">
      <c r="B5" s="24" t="s">
        <v>17</v>
      </c>
      <c r="C5" s="25" t="s">
        <v>40</v>
      </c>
      <c r="D5" s="26">
        <v>1596</v>
      </c>
      <c r="E5" s="26">
        <v>1472</v>
      </c>
      <c r="F5" s="26">
        <v>1472</v>
      </c>
      <c r="G5" s="26">
        <v>1472</v>
      </c>
      <c r="H5" s="26">
        <v>1472</v>
      </c>
      <c r="I5" s="26">
        <v>1472</v>
      </c>
      <c r="J5" s="26">
        <v>1472</v>
      </c>
      <c r="K5" s="26">
        <v>1472</v>
      </c>
      <c r="L5" s="26">
        <v>1472</v>
      </c>
      <c r="M5" s="26"/>
      <c r="N5" s="26"/>
      <c r="O5" s="26"/>
      <c r="P5" s="26"/>
      <c r="Q5" s="26"/>
      <c r="R5" s="30"/>
      <c r="S5" s="31">
        <f>IF(S15=1,D5,IF(S15=2,E5,IF(S15=3,F5,IF(S15=4,G5,IF(S15=5,H5,IF(S15=6,I5,IF(S15=7,J5,IF(S15=8,K5,IF(S15=9,L5,IF(S15=10,M5,IF(S15=11,N5,IF(S15=12,O5,IF(S15=13,P5,IF(S15=14,Q5,IF(S15=15,R5,0)))))))))))))))/SUM(D5:D13)</f>
        <v>0.2169657422512235</v>
      </c>
    </row>
    <row r="6" spans="2:19" x14ac:dyDescent="0.3">
      <c r="B6" s="24" t="s">
        <v>18</v>
      </c>
      <c r="C6" s="25" t="s">
        <v>41</v>
      </c>
      <c r="D6" s="26">
        <v>1209</v>
      </c>
      <c r="E6" s="26">
        <v>1214.0999999999999</v>
      </c>
      <c r="F6" s="26">
        <v>1222.2</v>
      </c>
      <c r="G6" s="26">
        <v>1231.3</v>
      </c>
      <c r="H6" s="26">
        <v>1287.4000000000001</v>
      </c>
      <c r="I6" s="26">
        <v>1425.8</v>
      </c>
      <c r="J6" s="26">
        <v>1472.2</v>
      </c>
      <c r="K6" s="26">
        <v>1472</v>
      </c>
      <c r="L6" s="26">
        <v>1472</v>
      </c>
      <c r="M6" s="26"/>
      <c r="N6" s="26"/>
      <c r="O6" s="26"/>
      <c r="P6" s="26"/>
      <c r="Q6" s="26"/>
      <c r="R6" s="30"/>
      <c r="S6" s="31">
        <f>IF(S15=1,D6,IF(S15=2,E6,IF(S15=3,F6,IF(S15=4,G6,IF(S15=5,H6,IF(S15=6,I6,IF(S15=7,J6,IF(S15=8,K6,IF(S15=9,L6,IF(S15=10,M6,IF(S15=11,N6,IF(S15=12,O6,IF(S15=13,P6,IF(S15=14,Q6,IF(S15=15,R6,0)))))))))))))))/SUM(D5:D13)</f>
        <v>0.16435562805872758</v>
      </c>
    </row>
    <row r="7" spans="2:19" x14ac:dyDescent="0.3">
      <c r="B7" s="24" t="s">
        <v>19</v>
      </c>
      <c r="C7" s="25" t="s">
        <v>42</v>
      </c>
      <c r="D7" s="26">
        <v>1082</v>
      </c>
      <c r="E7" s="26">
        <v>1082.5</v>
      </c>
      <c r="F7" s="26">
        <v>1100.5</v>
      </c>
      <c r="G7" s="26">
        <v>1106.5</v>
      </c>
      <c r="H7" s="26">
        <v>1161.5</v>
      </c>
      <c r="I7" s="26">
        <v>1172.3</v>
      </c>
      <c r="J7" s="26">
        <v>1177.2</v>
      </c>
      <c r="K7" s="26">
        <v>1177.2</v>
      </c>
      <c r="L7" s="26">
        <v>0</v>
      </c>
      <c r="M7" s="26"/>
      <c r="N7" s="26"/>
      <c r="O7" s="26"/>
      <c r="P7" s="26"/>
      <c r="Q7" s="26"/>
      <c r="R7" s="30"/>
      <c r="S7" s="31">
        <f>IF(S15=1,D7,IF(S15=2,E7,IF(S15=3,F7,IF(S15=4,G7,IF(S15=5,H7,IF(S15=6,I7,IF(S15=7,J7,IF(S15=8,K7,IF(S15=9,L7,IF(S15=10,M7,IF(S15=11,N7,IF(S15=12,O7,IF(S15=13,P7,IF(S15=14,Q7,IF(S15=15,R7,0)))))))))))))))/SUM(D5:D13)</f>
        <v>0.14709081022294726</v>
      </c>
    </row>
    <row r="8" spans="2:19" x14ac:dyDescent="0.3">
      <c r="B8" s="24" t="s">
        <v>18</v>
      </c>
      <c r="C8" s="25" t="s">
        <v>43</v>
      </c>
      <c r="D8" s="26">
        <v>1074</v>
      </c>
      <c r="E8" s="26">
        <v>1078</v>
      </c>
      <c r="F8" s="26">
        <v>1081</v>
      </c>
      <c r="G8" s="26">
        <v>1091.3</v>
      </c>
      <c r="H8" s="26">
        <v>1160.9000000000001</v>
      </c>
      <c r="I8" s="26">
        <v>1234.8</v>
      </c>
      <c r="J8" s="26">
        <v>1276.5</v>
      </c>
      <c r="K8" s="26">
        <v>1276.5999999999999</v>
      </c>
      <c r="L8" s="26">
        <v>1715.4</v>
      </c>
      <c r="M8" s="26"/>
      <c r="N8" s="26"/>
      <c r="O8" s="26"/>
      <c r="P8" s="26"/>
      <c r="Q8" s="26"/>
      <c r="R8" s="30"/>
      <c r="S8" s="31">
        <f>IF(S15=1,D8,IF(S15=2,E8,IF(S15=3,F8,IF(S15=4,G8,IF(S15=5,H8,IF(S15=6,I8,IF(S15=7,J8,IF(S15=8,K8,IF(S15=9,L8,IF(S15=10,M8,IF(S15=11,N8,IF(S15=12,O8,IF(S15=13,P8,IF(S15=14,Q8,IF(S15=15,R8,0)))))))))))))))/SUM(D5:D13)</f>
        <v>0.14600326264274063</v>
      </c>
    </row>
    <row r="9" spans="2:19" x14ac:dyDescent="0.3">
      <c r="B9" s="24" t="s">
        <v>21</v>
      </c>
      <c r="C9" s="25" t="s">
        <v>44</v>
      </c>
      <c r="D9" s="26">
        <v>991</v>
      </c>
      <c r="E9" s="26">
        <v>1001.8</v>
      </c>
      <c r="F9" s="26">
        <v>1017.8</v>
      </c>
      <c r="G9" s="26">
        <v>1035.2</v>
      </c>
      <c r="H9" s="26">
        <v>1100.7</v>
      </c>
      <c r="I9" s="26">
        <v>1666.9</v>
      </c>
      <c r="J9" s="26">
        <v>1472</v>
      </c>
      <c r="K9" s="26">
        <v>1472</v>
      </c>
      <c r="L9" s="26">
        <v>1472</v>
      </c>
      <c r="M9" s="26"/>
      <c r="N9" s="26"/>
      <c r="O9" s="26"/>
      <c r="P9" s="26"/>
      <c r="Q9" s="26"/>
      <c r="R9" s="30"/>
      <c r="S9" s="31">
        <f>IF(S15=1,D9,IF(S15=2,E9,IF(S15=3,F9,IF(S15=4,G9,IF(S15=5,H9,IF(S15=6,I9,IF(S15=7,J9,IF(S15=8,K9,IF(S15=9,L9,IF(S15=10,M9,IF(S15=11,N9,IF(S15=12,O9,IF(S15=13,P9,IF(S15=14,Q9,IF(S15=15,R9,0)))))))))))))))/SUM(D5:D13)</f>
        <v>0.13471995649809679</v>
      </c>
    </row>
    <row r="10" spans="2:19" x14ac:dyDescent="0.3">
      <c r="B10" s="24" t="s">
        <v>17</v>
      </c>
      <c r="C10" s="25" t="s">
        <v>45</v>
      </c>
      <c r="D10" s="26">
        <v>929</v>
      </c>
      <c r="E10" s="26">
        <v>1022.2</v>
      </c>
      <c r="F10" s="26">
        <v>1026.5</v>
      </c>
      <c r="G10" s="26">
        <v>1056.4000000000001</v>
      </c>
      <c r="H10" s="26">
        <v>1075.8</v>
      </c>
      <c r="I10" s="26">
        <v>0</v>
      </c>
      <c r="J10" s="26"/>
      <c r="K10" s="26"/>
      <c r="L10" s="26"/>
      <c r="M10" s="26"/>
      <c r="N10" s="26"/>
      <c r="O10" s="26"/>
      <c r="P10" s="26"/>
      <c r="Q10" s="26"/>
      <c r="R10" s="30"/>
      <c r="S10" s="31">
        <f>IF(S15=1,D10,IF(S15=2,E10,IF(S15=3,F10,IF(S15=4,G10,IF(S15=5,H10,IF(S15=6,I10,IF(S15=7,J10,IF(S15=8,K10,IF(S15=9,L10,IF(S15=10,M10,IF(S15=11,N10,IF(S15=12,O10,IF(S15=13,P10,IF(S15=14,Q10,IF(S15=15,R10,0)))))))))))))))/SUM(D5:D13)</f>
        <v>0.12629146275149539</v>
      </c>
    </row>
    <row r="11" spans="2:19" x14ac:dyDescent="0.3">
      <c r="B11" s="24" t="s">
        <v>20</v>
      </c>
      <c r="C11" s="25" t="s">
        <v>46</v>
      </c>
      <c r="D11" s="26">
        <v>312</v>
      </c>
      <c r="E11" s="26">
        <v>313.89999999999998</v>
      </c>
      <c r="F11" s="26">
        <v>322.89999999999998</v>
      </c>
      <c r="G11" s="26">
        <v>325.89999999999998</v>
      </c>
      <c r="H11" s="26"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30"/>
      <c r="S11" s="31">
        <f>IF(S15=1,D11,IF(S15=2,E11,IF(S15=3,F11,IF(S15=4,G11,IF(S15=5,H11,IF(S15=6,I11,IF(S15=7,J11,IF(S15=8,K11,IF(S15=9,L11,IF(S15=10,M11,IF(S15=11,N11,IF(S15=12,O11,IF(S15=13,P11,IF(S15=14,Q11,IF(S15=15,R11,0)))))))))))))))/SUM(D5:D13)</f>
        <v>4.2414355628058731E-2</v>
      </c>
    </row>
    <row r="12" spans="2:19" x14ac:dyDescent="0.3">
      <c r="B12" s="24" t="s">
        <v>47</v>
      </c>
      <c r="C12" s="25" t="s">
        <v>48</v>
      </c>
      <c r="D12" s="26">
        <v>84</v>
      </c>
      <c r="E12" s="26">
        <v>85.7</v>
      </c>
      <c r="F12" s="26">
        <v>92.8</v>
      </c>
      <c r="G12" s="26">
        <v>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0"/>
      <c r="S12" s="31">
        <f>IF(S15=1,D12,IF(S15=2,E12,IF(S15=3,F12,IF(S15=4,G12,IF(S15=5,H12,IF(S15=6,I12,IF(S15=7,J12,IF(S15=8,K12,IF(S15=9,L12,IF(S15=10,M12,IF(S15=11,N12,IF(S15=12,O12,IF(S15=13,P12,IF(S15=14,Q12,IF(S15=15,R12,0)))))))))))))))/SUM(D5:D13)</f>
        <v>1.1419249592169658E-2</v>
      </c>
    </row>
    <row r="13" spans="2:19" x14ac:dyDescent="0.3">
      <c r="B13" s="24" t="s">
        <v>49</v>
      </c>
      <c r="C13" s="25" t="s">
        <v>50</v>
      </c>
      <c r="D13" s="26">
        <v>79</v>
      </c>
      <c r="E13" s="26">
        <v>79.599999999999994</v>
      </c>
      <c r="F13" s="26">
        <v>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0"/>
      <c r="S13" s="31">
        <f>IF(S15=1,D13,IF(S15=2,E13,IF(S15=3,F13,IF(S15=4,G13,IF(S15=5,H13,IF(S15=6,I13,IF(S15=7,J13,IF(S15=8,K13,IF(S15=9,L13,IF(S15=10,M13,IF(S15=11,N13,IF(S15=12,O13,IF(S15=13,P13,IF(S15=14,Q13,IF(S15=15,R13,0)))))))))))))))/SUM(D5:D13)</f>
        <v>1.0739532354540511E-2</v>
      </c>
    </row>
    <row r="14" spans="2:19" ht="18" thickBot="1" x14ac:dyDescent="0.35">
      <c r="B14" s="16" t="s">
        <v>22</v>
      </c>
      <c r="C14" s="27"/>
      <c r="D14" s="17">
        <v>0</v>
      </c>
      <c r="E14" s="17">
        <f>ROUND(SUM(D5:D13)-SUM(E5:E13),1)</f>
        <v>6.2</v>
      </c>
      <c r="F14" s="17">
        <f>ROUND(SUM(D5:D13)-SUM(F5:F13),1)</f>
        <v>20.3</v>
      </c>
      <c r="G14" s="17">
        <f>ROUND(SUM(D5:D13)-SUM(G5:G13),1)</f>
        <v>37.4</v>
      </c>
      <c r="H14" s="17">
        <f>ROUND(SUM(D5:D13)-SUM(H5:H13),1)</f>
        <v>97.7</v>
      </c>
      <c r="I14" s="17">
        <f>ROUND(SUM(D5:D13)-SUM(I5:I13),1)</f>
        <v>384.2</v>
      </c>
      <c r="J14" s="17">
        <f>ROUND(SUM(D5:D13)-SUM(J5:J13),1)</f>
        <v>486.1</v>
      </c>
      <c r="K14" s="17">
        <f>ROUND(SUM(D5:D13)-SUM(K5:K13),1)</f>
        <v>486.2</v>
      </c>
      <c r="L14" s="17">
        <f>ROUND(SUM(D5:D13)-SUM(L5:L13),1)</f>
        <v>1224.5999999999999</v>
      </c>
      <c r="M14" s="17">
        <f>ROUND(SUM(D5:D13)-SUM(M5:M13),1)</f>
        <v>7356</v>
      </c>
      <c r="N14" s="17">
        <f>ROUND(SUM(D5:D13)-SUM(N5:N13),1)</f>
        <v>7356</v>
      </c>
      <c r="O14" s="17">
        <f>ROUND(SUM(D5:D13)-SUM(O5:O13),1)</f>
        <v>7356</v>
      </c>
      <c r="P14" s="17">
        <f>ROUND(SUM(D5:D13)-SUM(P5:P13),1)</f>
        <v>7356</v>
      </c>
      <c r="Q14" s="17">
        <f>ROUND(SUM(D5:D13)-SUM(Q5:Q13),1)</f>
        <v>7356</v>
      </c>
      <c r="R14" s="18">
        <f>ROUND(SUM(D5:D13)-SUM(R5:R13),1)</f>
        <v>7356</v>
      </c>
      <c r="S14" s="19">
        <f>IF(S15=1,D14,IF(S15=2,E14,IF(S15=3,F14,IF(S15=4,G14,IF(S15=5,H14,IF(S15=6,I14,IF(S15=7,J14,IF(S15=8,K14,IF(S15=9,L14,IF(S15=10,M14,IF(S15=11,N14,IF(S15=12,O14,IF(S15=13,P14,IF(S15=14,Q14,IF(S15=15,R14,0)))))))))))))))/SUM(D5:D13)</f>
        <v>0</v>
      </c>
    </row>
    <row r="15" spans="2:19" ht="18" thickBot="1" x14ac:dyDescent="0.35">
      <c r="B15" s="20" t="s">
        <v>37</v>
      </c>
      <c r="C15" s="28" t="s">
        <v>30</v>
      </c>
      <c r="D15" s="21">
        <v>16636</v>
      </c>
      <c r="E15" s="21" t="s">
        <v>25</v>
      </c>
      <c r="F15" s="32">
        <f>SUM(D5:D13)</f>
        <v>7356</v>
      </c>
      <c r="G15" s="21" t="s">
        <v>26</v>
      </c>
      <c r="H15" s="21">
        <v>126</v>
      </c>
      <c r="I15" s="21" t="s">
        <v>27</v>
      </c>
      <c r="J15" s="22">
        <f>(H15+F15)/D15</f>
        <v>0.44974753546525609</v>
      </c>
      <c r="K15" s="21" t="s">
        <v>28</v>
      </c>
      <c r="L15" s="22">
        <f>F15/(F15+H15)</f>
        <v>0.98315958299919803</v>
      </c>
      <c r="M15" s="21" t="s">
        <v>29</v>
      </c>
      <c r="N15" s="22">
        <f>H15/(F15+H15)</f>
        <v>1.6840417000801924E-2</v>
      </c>
      <c r="O15" s="21" t="s">
        <v>24</v>
      </c>
      <c r="P15" s="21">
        <v>1472</v>
      </c>
      <c r="Q15" s="80" t="s">
        <v>23</v>
      </c>
      <c r="R15" s="81"/>
      <c r="S15" s="23">
        <v>1</v>
      </c>
    </row>
    <row r="16" spans="2:19" ht="18" thickBot="1" x14ac:dyDescent="0.35"/>
    <row r="17" spans="2:19" ht="18" thickBot="1" x14ac:dyDescent="0.35">
      <c r="B17" s="77" t="s">
        <v>74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</row>
    <row r="18" spans="2:19" ht="18" thickBot="1" x14ac:dyDescent="0.35">
      <c r="B18" s="77" t="s">
        <v>38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</row>
    <row r="19" spans="2:19" ht="18" thickBot="1" x14ac:dyDescent="0.35">
      <c r="B19" s="12" t="s">
        <v>0</v>
      </c>
      <c r="C19" s="14" t="s">
        <v>1</v>
      </c>
      <c r="D19" s="13" t="s">
        <v>2</v>
      </c>
      <c r="E19" s="13" t="s">
        <v>3</v>
      </c>
      <c r="F19" s="13" t="s">
        <v>4</v>
      </c>
      <c r="G19" s="13" t="s">
        <v>5</v>
      </c>
      <c r="H19" s="13" t="s">
        <v>6</v>
      </c>
      <c r="I19" s="13" t="s">
        <v>7</v>
      </c>
      <c r="J19" s="13" t="s">
        <v>8</v>
      </c>
      <c r="K19" s="13" t="s">
        <v>9</v>
      </c>
      <c r="L19" s="13" t="s">
        <v>10</v>
      </c>
      <c r="M19" s="13" t="s">
        <v>11</v>
      </c>
      <c r="N19" s="13" t="s">
        <v>12</v>
      </c>
      <c r="O19" s="13" t="s">
        <v>13</v>
      </c>
      <c r="P19" s="13" t="s">
        <v>14</v>
      </c>
      <c r="Q19" s="13" t="s">
        <v>15</v>
      </c>
      <c r="R19" s="14" t="s">
        <v>16</v>
      </c>
      <c r="S19" s="15"/>
    </row>
    <row r="20" spans="2:19" x14ac:dyDescent="0.3">
      <c r="B20" s="24" t="s">
        <v>18</v>
      </c>
      <c r="C20" s="25" t="s">
        <v>66</v>
      </c>
      <c r="D20" s="26">
        <v>1569</v>
      </c>
      <c r="E20" s="26">
        <v>1285</v>
      </c>
      <c r="F20" s="26">
        <v>1285</v>
      </c>
      <c r="G20" s="26">
        <v>1285</v>
      </c>
      <c r="H20" s="26">
        <v>1285</v>
      </c>
      <c r="I20" s="26">
        <v>1285</v>
      </c>
      <c r="J20" s="26">
        <v>1285</v>
      </c>
      <c r="K20" s="26"/>
      <c r="L20" s="26"/>
      <c r="M20" s="26"/>
      <c r="N20" s="26"/>
      <c r="O20" s="26"/>
      <c r="P20" s="26"/>
      <c r="Q20" s="26"/>
      <c r="R20" s="30"/>
      <c r="S20" s="31">
        <f>IF(S29=1,D20,IF(S29=2,E20,IF(S29=3,F20,IF(S29=4,G20,IF(S29=5,H20,IF(S29=6,I20,IF(S29=7,J20,IF(S29=8,K20,IF(S29=9,L20,IF(S29=10,M20,IF(S29=11,N20,IF(S29=12,O20,IF(S29=13,P20,IF(S29=14,Q20,IF(S29=15,R20,0)))))))))))))))/SUM(D20:D27)</f>
        <v>0.24435446192181903</v>
      </c>
    </row>
    <row r="21" spans="2:19" x14ac:dyDescent="0.3">
      <c r="B21" s="24" t="s">
        <v>19</v>
      </c>
      <c r="C21" s="25" t="s">
        <v>67</v>
      </c>
      <c r="D21" s="26">
        <v>1314</v>
      </c>
      <c r="E21" s="26">
        <v>1314</v>
      </c>
      <c r="F21" s="26">
        <v>1285</v>
      </c>
      <c r="G21" s="26">
        <v>1285</v>
      </c>
      <c r="H21" s="26">
        <v>1285</v>
      </c>
      <c r="I21" s="26">
        <v>1285</v>
      </c>
      <c r="J21" s="26">
        <v>1285</v>
      </c>
      <c r="K21" s="26"/>
      <c r="L21" s="26"/>
      <c r="M21" s="26"/>
      <c r="N21" s="26"/>
      <c r="O21" s="26"/>
      <c r="P21" s="26"/>
      <c r="Q21" s="26"/>
      <c r="R21" s="30"/>
      <c r="S21" s="31">
        <f>IF(S29=1,D21,IF(S29=2,E21,IF(S29=3,F21,IF(S29=4,G21,IF(S29=5,H21,IF(S29=6,I21,IF(S29=7,J21,IF(S29=8,K21,IF(S29=9,L21,IF(S29=10,M21,IF(S29=11,N21,IF(S29=12,O21,IF(S29=13,P21,IF(S29=14,Q21,IF(S29=15,R21,0)))))))))))))))/SUM(D20:D27)</f>
        <v>0.20464102164771841</v>
      </c>
    </row>
    <row r="22" spans="2:19" x14ac:dyDescent="0.3">
      <c r="B22" s="24" t="s">
        <v>17</v>
      </c>
      <c r="C22" s="25" t="s">
        <v>68</v>
      </c>
      <c r="D22" s="26">
        <v>1156</v>
      </c>
      <c r="E22" s="26">
        <v>1160.3</v>
      </c>
      <c r="F22" s="26">
        <v>1160.7</v>
      </c>
      <c r="G22" s="26">
        <v>1185.7</v>
      </c>
      <c r="H22" s="26">
        <v>1199.9000000000001</v>
      </c>
      <c r="I22" s="26">
        <v>1203.2</v>
      </c>
      <c r="J22" s="26">
        <v>1313.9</v>
      </c>
      <c r="K22" s="26"/>
      <c r="L22" s="26"/>
      <c r="M22" s="26"/>
      <c r="N22" s="26"/>
      <c r="O22" s="26"/>
      <c r="P22" s="26"/>
      <c r="Q22" s="26"/>
      <c r="R22" s="30"/>
      <c r="S22" s="31">
        <f>IF(S29=1,D22,IF(S29=2,E22,IF(S29=3,F22,IF(S29=4,G22,IF(S29=5,H22,IF(S29=6,I22,IF(S29=7,J22,IF(S29=8,K22,IF(S29=9,L22,IF(S29=10,M22,IF(S29=11,N22,IF(S29=12,O22,IF(S29=13,P22,IF(S29=14,Q22,IF(S29=15,R22,0)))))))))))))))/SUM(D20:D27)</f>
        <v>0.18003426257592275</v>
      </c>
    </row>
    <row r="23" spans="2:19" x14ac:dyDescent="0.3">
      <c r="B23" s="24" t="s">
        <v>18</v>
      </c>
      <c r="C23" s="25" t="s">
        <v>69</v>
      </c>
      <c r="D23" s="26">
        <v>978</v>
      </c>
      <c r="E23" s="26">
        <v>1220.2</v>
      </c>
      <c r="F23" s="26">
        <v>1227.9000000000001</v>
      </c>
      <c r="G23" s="26">
        <v>1232.3</v>
      </c>
      <c r="H23" s="26">
        <v>1328</v>
      </c>
      <c r="I23" s="26">
        <v>1285</v>
      </c>
      <c r="J23" s="26">
        <v>1285</v>
      </c>
      <c r="K23" s="26"/>
      <c r="L23" s="26"/>
      <c r="M23" s="26"/>
      <c r="N23" s="26"/>
      <c r="O23" s="26"/>
      <c r="P23" s="26"/>
      <c r="Q23" s="26"/>
      <c r="R23" s="30"/>
      <c r="S23" s="31">
        <f>IF(S29=1,D23,IF(S29=2,E23,IF(S29=3,F23,IF(S29=4,G23,IF(S29=5,H23,IF(S29=6,I23,IF(S29=7,J23,IF(S29=8,K23,IF(S29=9,L23,IF(S29=10,M23,IF(S29=11,N23,IF(S29=12,O23,IF(S29=13,P23,IF(S29=14,Q23,IF(S29=15,R23,0)))))))))))))))/SUM(D20:D27)</f>
        <v>0.15231272387478587</v>
      </c>
    </row>
    <row r="24" spans="2:19" x14ac:dyDescent="0.3">
      <c r="B24" s="24" t="s">
        <v>17</v>
      </c>
      <c r="C24" s="25" t="s">
        <v>70</v>
      </c>
      <c r="D24" s="26">
        <v>756</v>
      </c>
      <c r="E24" s="26">
        <v>763.2</v>
      </c>
      <c r="F24" s="26">
        <v>763.4</v>
      </c>
      <c r="G24" s="26">
        <v>774.4</v>
      </c>
      <c r="H24" s="26">
        <v>787.6</v>
      </c>
      <c r="I24" s="26">
        <v>791.3</v>
      </c>
      <c r="J24" s="26">
        <v>947.8</v>
      </c>
      <c r="K24" s="26"/>
      <c r="L24" s="26"/>
      <c r="M24" s="26"/>
      <c r="N24" s="26"/>
      <c r="O24" s="26"/>
      <c r="P24" s="26"/>
      <c r="Q24" s="26"/>
      <c r="R24" s="30"/>
      <c r="S24" s="31">
        <f>IF(S29=1,D24,IF(S29=2,E24,IF(S29=3,F24,IF(S29=4,G24,IF(S29=5,H24,IF(S29=6,I24,IF(S29=7,J24,IF(S29=8,K24,IF(S29=9,L24,IF(S29=10,M24,IF(S29=11,N24,IF(S29=12,O24,IF(S29=13,P24,IF(S29=14,Q24,IF(S29=15,R24,0)))))))))))))))/SUM(D20:D27)</f>
        <v>0.11773866998909827</v>
      </c>
    </row>
    <row r="25" spans="2:19" x14ac:dyDescent="0.3">
      <c r="B25" s="24" t="s">
        <v>21</v>
      </c>
      <c r="C25" s="25" t="s">
        <v>71</v>
      </c>
      <c r="D25" s="26">
        <v>371</v>
      </c>
      <c r="E25" s="26">
        <v>376.1</v>
      </c>
      <c r="F25" s="26">
        <v>376.9</v>
      </c>
      <c r="G25" s="26">
        <v>383.9</v>
      </c>
      <c r="H25" s="26">
        <v>432</v>
      </c>
      <c r="I25" s="26">
        <v>439.6</v>
      </c>
      <c r="J25" s="26">
        <v>0</v>
      </c>
      <c r="K25" s="26"/>
      <c r="L25" s="26"/>
      <c r="M25" s="26"/>
      <c r="N25" s="26"/>
      <c r="O25" s="26"/>
      <c r="P25" s="26"/>
      <c r="Q25" s="26"/>
      <c r="R25" s="30"/>
      <c r="S25" s="31">
        <f>IF(S29=1,D25,IF(S29=2,E25,IF(S29=3,F25,IF(S29=4,G25,IF(S29=5,H25,IF(S29=6,I25,IF(S29=7,J25,IF(S29=8,K25,IF(S29=9,L25,IF(S29=10,M25,IF(S29=11,N25,IF(S29=12,O25,IF(S29=13,P25,IF(S29=14,Q25,IF(S29=15,R25,0)))))))))))))))/SUM(D20:D27)</f>
        <v>5.7779162124279707E-2</v>
      </c>
    </row>
    <row r="26" spans="2:19" x14ac:dyDescent="0.3">
      <c r="B26" s="24" t="s">
        <v>20</v>
      </c>
      <c r="C26" s="25" t="s">
        <v>72</v>
      </c>
      <c r="D26" s="26">
        <v>211</v>
      </c>
      <c r="E26" s="26">
        <v>215.2</v>
      </c>
      <c r="F26" s="26">
        <v>222.8</v>
      </c>
      <c r="G26" s="26">
        <v>229.9</v>
      </c>
      <c r="H26" s="26">
        <v>0</v>
      </c>
      <c r="I26" s="26"/>
      <c r="J26" s="26"/>
      <c r="K26" s="26"/>
      <c r="L26" s="26"/>
      <c r="M26" s="26"/>
      <c r="N26" s="26"/>
      <c r="O26" s="26"/>
      <c r="P26" s="26"/>
      <c r="Q26" s="26"/>
      <c r="R26" s="30"/>
      <c r="S26" s="31">
        <f>IF(S29=1,D26,IF(S29=2,E26,IF(S29=3,F26,IF(S29=4,G26,IF(S29=5,H26,IF(S29=6,I26,IF(S29=7,J26,IF(S29=8,K26,IF(S29=9,L26,IF(S29=10,M26,IF(S29=11,N26,IF(S29=12,O26,IF(S29=13,P26,IF(S29=14,Q26,IF(S29=15,R26,0)))))))))))))))/SUM(D20:D27)</f>
        <v>3.2860925089549915E-2</v>
      </c>
    </row>
    <row r="27" spans="2:19" x14ac:dyDescent="0.3">
      <c r="B27" s="24" t="s">
        <v>47</v>
      </c>
      <c r="C27" s="25" t="s">
        <v>73</v>
      </c>
      <c r="D27" s="26">
        <v>66</v>
      </c>
      <c r="E27" s="26">
        <v>66.7</v>
      </c>
      <c r="F27" s="26">
        <v>66.900000000000006</v>
      </c>
      <c r="G27" s="26">
        <v>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0"/>
      <c r="S27" s="31">
        <f>IF(S29=1,D27,IF(S29=2,E27,IF(S29=3,F27,IF(S29=4,G27,IF(S29=5,H27,IF(S29=6,I27,IF(S29=7,J27,IF(S29=8,K27,IF(S29=9,L27,IF(S29=10,M27,IF(S29=11,N27,IF(S29=12,O27,IF(S29=13,P27,IF(S29=14,Q27,IF(S29=15,R27,0)))))))))))))))/SUM(D20:D27)</f>
        <v>1.027877277682604E-2</v>
      </c>
    </row>
    <row r="28" spans="2:19" ht="18" thickBot="1" x14ac:dyDescent="0.35">
      <c r="B28" s="16" t="s">
        <v>22</v>
      </c>
      <c r="C28" s="27"/>
      <c r="D28" s="17">
        <v>0</v>
      </c>
      <c r="E28" s="17">
        <f>ROUND(SUM(D20:D27)-SUM(E20:E27),1)</f>
        <v>20.3</v>
      </c>
      <c r="F28" s="17">
        <f>ROUND(SUM(D20:D27)-SUM(F20:F27),1)</f>
        <v>32.4</v>
      </c>
      <c r="G28" s="17">
        <f>ROUND(SUM(D20:D27)-SUM(G20:G27),1)</f>
        <v>44.8</v>
      </c>
      <c r="H28" s="17">
        <f>ROUND(SUM(D20:D27)-SUM(H20:H27),1)</f>
        <v>103.5</v>
      </c>
      <c r="I28" s="17">
        <f>ROUND(SUM(D20:D27)-SUM(I20:I27),1)</f>
        <v>131.9</v>
      </c>
      <c r="J28" s="17">
        <f>ROUND(SUM(D20:D27)-SUM(J20:J27),1)</f>
        <v>304.3</v>
      </c>
      <c r="K28" s="17">
        <f>ROUND(SUM(D20:D27)-SUM(K20:K27),1)</f>
        <v>6421</v>
      </c>
      <c r="L28" s="17">
        <f>ROUND(SUM(D20:D27)-SUM(L20:L27),1)</f>
        <v>6421</v>
      </c>
      <c r="M28" s="17">
        <f>ROUND(SUM(D20:D27)-SUM(M20:M27),1)</f>
        <v>6421</v>
      </c>
      <c r="N28" s="17">
        <f>ROUND(SUM(D20:D27)-SUM(N20:N27),1)</f>
        <v>6421</v>
      </c>
      <c r="O28" s="17">
        <f>ROUND(SUM(D20:D27)-SUM(O20:O27),1)</f>
        <v>6421</v>
      </c>
      <c r="P28" s="17">
        <f>ROUND(SUM(D20:D27)-SUM(P20:P27),1)</f>
        <v>6421</v>
      </c>
      <c r="Q28" s="17">
        <f>ROUND(SUM(D20:D27)-SUM(Q20:Q27),1)</f>
        <v>6421</v>
      </c>
      <c r="R28" s="18">
        <f>ROUND(SUM(D20:D27)-SUM(R20:R27),1)</f>
        <v>6421</v>
      </c>
      <c r="S28" s="19">
        <f>IF(S29=1,D28,IF(S29=2,E28,IF(S29=3,F28,IF(S29=4,G28,IF(S29=5,H28,IF(S29=6,I28,IF(S29=7,J28,IF(S29=8,K28,IF(S29=9,L28,IF(S29=10,M28,IF(S29=11,N28,IF(S29=12,O28,IF(S29=13,P28,IF(S29=14,Q28,IF(S29=15,R28,0)))))))))))))))/SUM(D20:D27)</f>
        <v>0</v>
      </c>
    </row>
    <row r="29" spans="2:19" ht="18" thickBot="1" x14ac:dyDescent="0.35">
      <c r="B29" s="20" t="s">
        <v>37</v>
      </c>
      <c r="C29" s="28" t="s">
        <v>30</v>
      </c>
      <c r="D29" s="21">
        <v>15109</v>
      </c>
      <c r="E29" s="21" t="s">
        <v>25</v>
      </c>
      <c r="F29" s="32">
        <f>SUM(D20:D27)</f>
        <v>6421</v>
      </c>
      <c r="G29" s="21" t="s">
        <v>26</v>
      </c>
      <c r="H29" s="21">
        <v>136</v>
      </c>
      <c r="I29" s="21" t="s">
        <v>27</v>
      </c>
      <c r="J29" s="22">
        <f>(H29+F29)/D29</f>
        <v>0.43397974717056059</v>
      </c>
      <c r="K29" s="21" t="s">
        <v>28</v>
      </c>
      <c r="L29" s="22">
        <f>F29/(F29+H29)</f>
        <v>0.97925880738142446</v>
      </c>
      <c r="M29" s="21" t="s">
        <v>29</v>
      </c>
      <c r="N29" s="22">
        <f>H29/(F29+H29)</f>
        <v>2.0741192618575568E-2</v>
      </c>
      <c r="O29" s="21" t="s">
        <v>24</v>
      </c>
      <c r="P29" s="21">
        <v>1285</v>
      </c>
      <c r="Q29" s="80" t="s">
        <v>23</v>
      </c>
      <c r="R29" s="81"/>
      <c r="S29" s="23">
        <v>1</v>
      </c>
    </row>
    <row r="30" spans="2:19" ht="18" thickBot="1" x14ac:dyDescent="0.35"/>
    <row r="31" spans="2:19" ht="18" thickBot="1" x14ac:dyDescent="0.35">
      <c r="B31" s="77" t="s">
        <v>89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</row>
    <row r="32" spans="2:19" ht="18" thickBot="1" x14ac:dyDescent="0.35">
      <c r="B32" s="77" t="s">
        <v>38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  <row r="33" spans="2:19" ht="18" thickBot="1" x14ac:dyDescent="0.35">
      <c r="B33" s="12" t="s">
        <v>0</v>
      </c>
      <c r="C33" s="14" t="s">
        <v>1</v>
      </c>
      <c r="D33" s="13" t="s">
        <v>2</v>
      </c>
      <c r="E33" s="13" t="s">
        <v>3</v>
      </c>
      <c r="F33" s="13" t="s">
        <v>4</v>
      </c>
      <c r="G33" s="13" t="s">
        <v>5</v>
      </c>
      <c r="H33" s="13" t="s">
        <v>6</v>
      </c>
      <c r="I33" s="13" t="s">
        <v>7</v>
      </c>
      <c r="J33" s="13" t="s">
        <v>8</v>
      </c>
      <c r="K33" s="13" t="s">
        <v>9</v>
      </c>
      <c r="L33" s="13" t="s">
        <v>10</v>
      </c>
      <c r="M33" s="13" t="s">
        <v>11</v>
      </c>
      <c r="N33" s="13" t="s">
        <v>12</v>
      </c>
      <c r="O33" s="13" t="s">
        <v>13</v>
      </c>
      <c r="P33" s="13" t="s">
        <v>14</v>
      </c>
      <c r="Q33" s="13" t="s">
        <v>15</v>
      </c>
      <c r="R33" s="14" t="s">
        <v>16</v>
      </c>
      <c r="S33" s="15"/>
    </row>
    <row r="34" spans="2:19" x14ac:dyDescent="0.3">
      <c r="B34" s="24" t="s">
        <v>18</v>
      </c>
      <c r="C34" s="25" t="s">
        <v>79</v>
      </c>
      <c r="D34" s="26">
        <v>1437</v>
      </c>
      <c r="E34" s="26">
        <v>1197</v>
      </c>
      <c r="F34" s="26">
        <v>1197</v>
      </c>
      <c r="G34" s="26">
        <v>1197</v>
      </c>
      <c r="H34" s="26">
        <v>1197</v>
      </c>
      <c r="I34" s="26">
        <v>1197</v>
      </c>
      <c r="J34" s="26">
        <v>1197</v>
      </c>
      <c r="K34" s="26">
        <v>1197</v>
      </c>
      <c r="L34" s="26">
        <v>1197</v>
      </c>
      <c r="M34" s="26"/>
      <c r="N34" s="26"/>
      <c r="O34" s="26"/>
      <c r="P34" s="26"/>
      <c r="Q34" s="26"/>
      <c r="R34" s="30"/>
      <c r="S34" s="31">
        <f>IF(S44=1,D34,IF(S44=2,E34,IF(S44=3,F34,IF(S44=4,G34,IF(S44=5,H34,IF(S44=6,I34,IF(S44=7,J34,IF(S44=8,K34,IF(S44=9,L34,IF(S44=10,M34,IF(S44=11,N34,IF(S44=12,O34,IF(S44=13,P34,IF(S44=14,Q34,IF(S44=15,R34,0)))))))))))))))/SUM(D34:D42)</f>
        <v>0.2401403743315508</v>
      </c>
    </row>
    <row r="35" spans="2:19" x14ac:dyDescent="0.3">
      <c r="B35" s="24" t="s">
        <v>17</v>
      </c>
      <c r="C35" s="25" t="s">
        <v>80</v>
      </c>
      <c r="D35" s="26">
        <v>1307</v>
      </c>
      <c r="E35" s="26">
        <v>1307</v>
      </c>
      <c r="F35" s="26">
        <v>1197</v>
      </c>
      <c r="G35" s="26">
        <v>1197</v>
      </c>
      <c r="H35" s="26">
        <v>1197</v>
      </c>
      <c r="I35" s="26">
        <v>1197</v>
      </c>
      <c r="J35" s="26">
        <v>1197</v>
      </c>
      <c r="K35" s="26">
        <v>1197</v>
      </c>
      <c r="L35" s="26">
        <v>1197</v>
      </c>
      <c r="M35" s="26"/>
      <c r="N35" s="26"/>
      <c r="O35" s="26"/>
      <c r="P35" s="26"/>
      <c r="Q35" s="26"/>
      <c r="R35" s="30"/>
      <c r="S35" s="31">
        <f>IF(S44=1,D35,IF(S44=2,E35,IF(S44=3,F35,IF(S44=4,G35,IF(S44=5,H35,IF(S44=6,I35,IF(S44=7,J35,IF(S44=8,K35,IF(S44=9,L35,IF(S44=10,M35,IF(S44=11,N35,IF(S44=12,O35,IF(S44=13,P35,IF(S44=14,Q35,IF(S44=15,R35,0)))))))))))))))/SUM(D34:D42)</f>
        <v>0.21841577540106952</v>
      </c>
    </row>
    <row r="36" spans="2:19" x14ac:dyDescent="0.3">
      <c r="B36" s="24" t="s">
        <v>18</v>
      </c>
      <c r="C36" s="25" t="s">
        <v>81</v>
      </c>
      <c r="D36" s="26">
        <v>1290</v>
      </c>
      <c r="E36" s="26">
        <v>1290</v>
      </c>
      <c r="F36" s="26">
        <v>1290</v>
      </c>
      <c r="G36" s="26">
        <v>1197</v>
      </c>
      <c r="H36" s="26">
        <v>1197</v>
      </c>
      <c r="I36" s="26">
        <v>1197</v>
      </c>
      <c r="J36" s="26">
        <v>1197</v>
      </c>
      <c r="K36" s="26">
        <v>1197</v>
      </c>
      <c r="L36" s="26">
        <v>1197</v>
      </c>
      <c r="M36" s="26"/>
      <c r="N36" s="26"/>
      <c r="O36" s="26"/>
      <c r="P36" s="26"/>
      <c r="Q36" s="26"/>
      <c r="R36" s="30"/>
      <c r="S36" s="31">
        <f>IF(S44=1,D36,IF(S44=2,E36,IF(S44=3,F36,IF(S44=4,G36,IF(S44=5,H36,IF(S44=6,I36,IF(S44=7,J36,IF(S44=8,K36,IF(S44=9,L36,IF(S44=10,M36,IF(S44=11,N36,IF(S44=12,O36,IF(S44=13,P36,IF(S44=14,Q36,IF(S44=15,R36,0)))))))))))))))/SUM(D34:D42)</f>
        <v>0.21557486631016043</v>
      </c>
    </row>
    <row r="37" spans="2:19" x14ac:dyDescent="0.3">
      <c r="B37" s="24" t="s">
        <v>19</v>
      </c>
      <c r="C37" s="25" t="s">
        <v>82</v>
      </c>
      <c r="D37" s="26">
        <v>804</v>
      </c>
      <c r="E37" s="26">
        <v>838.2</v>
      </c>
      <c r="F37" s="26">
        <v>839.2</v>
      </c>
      <c r="G37" s="26">
        <v>850.9</v>
      </c>
      <c r="H37" s="26">
        <v>852.7</v>
      </c>
      <c r="I37" s="26">
        <v>861.3</v>
      </c>
      <c r="J37" s="26">
        <v>909.7</v>
      </c>
      <c r="K37" s="26">
        <v>933.6</v>
      </c>
      <c r="L37" s="26">
        <v>0</v>
      </c>
      <c r="M37" s="26"/>
      <c r="N37" s="26"/>
      <c r="O37" s="26"/>
      <c r="P37" s="26"/>
      <c r="Q37" s="26"/>
      <c r="R37" s="30"/>
      <c r="S37" s="31">
        <f>IF(S44=1,D37,IF(S44=2,E37,IF(S44=3,F37,IF(S44=4,G37,IF(S44=5,H37,IF(S44=6,I37,IF(S44=7,J37,IF(S44=8,K37,IF(S44=9,L37,IF(S44=10,M37,IF(S44=11,N37,IF(S44=12,O37,IF(S44=13,P37,IF(S44=14,Q37,IF(S44=15,R37,0)))))))))))))))/SUM(D34:D42)</f>
        <v>0.13435828877005349</v>
      </c>
    </row>
    <row r="38" spans="2:19" x14ac:dyDescent="0.3">
      <c r="B38" s="24" t="s">
        <v>17</v>
      </c>
      <c r="C38" s="25" t="s">
        <v>83</v>
      </c>
      <c r="D38" s="26">
        <v>666</v>
      </c>
      <c r="E38" s="26">
        <v>688.6</v>
      </c>
      <c r="F38" s="26">
        <v>782.3</v>
      </c>
      <c r="G38" s="26">
        <v>790.7</v>
      </c>
      <c r="H38" s="26">
        <v>815.6</v>
      </c>
      <c r="I38" s="26">
        <v>826.6</v>
      </c>
      <c r="J38" s="26">
        <v>837.5</v>
      </c>
      <c r="K38" s="26">
        <v>1000</v>
      </c>
      <c r="L38" s="26">
        <v>1077.4000000000001</v>
      </c>
      <c r="M38" s="26"/>
      <c r="N38" s="26"/>
      <c r="O38" s="26"/>
      <c r="P38" s="26"/>
      <c r="Q38" s="26"/>
      <c r="R38" s="30"/>
      <c r="S38" s="31">
        <f>IF(S44=1,D38,IF(S44=2,E38,IF(S44=3,F38,IF(S44=4,G38,IF(S44=5,H38,IF(S44=6,I38,IF(S44=7,J38,IF(S44=8,K38,IF(S44=9,L38,IF(S44=10,M38,IF(S44=11,N38,IF(S44=12,O38,IF(S44=13,P38,IF(S44=14,Q38,IF(S44=15,R38,0)))))))))))))))/SUM(D34:D42)</f>
        <v>0.11129679144385027</v>
      </c>
    </row>
    <row r="39" spans="2:19" x14ac:dyDescent="0.3">
      <c r="B39" s="24" t="s">
        <v>21</v>
      </c>
      <c r="C39" s="25" t="s">
        <v>84</v>
      </c>
      <c r="D39" s="26">
        <v>245</v>
      </c>
      <c r="E39" s="26">
        <v>266</v>
      </c>
      <c r="F39" s="26">
        <v>269.39999999999998</v>
      </c>
      <c r="G39" s="26">
        <v>275</v>
      </c>
      <c r="H39" s="26">
        <v>279.39999999999998</v>
      </c>
      <c r="I39" s="26">
        <v>297</v>
      </c>
      <c r="J39" s="26">
        <v>332.5</v>
      </c>
      <c r="K39" s="26">
        <v>0</v>
      </c>
      <c r="L39" s="26"/>
      <c r="M39" s="26"/>
      <c r="N39" s="26"/>
      <c r="O39" s="26"/>
      <c r="P39" s="26"/>
      <c r="Q39" s="26"/>
      <c r="R39" s="30"/>
      <c r="S39" s="31">
        <f>IF(S44=1,D39,IF(S44=2,E39,IF(S44=3,F39,IF(S44=4,G39,IF(S44=5,H39,IF(S44=6,I39,IF(S44=7,J39,IF(S44=8,K39,IF(S44=9,L39,IF(S44=10,M39,IF(S44=11,N39,IF(S44=12,O39,IF(S44=13,P39,IF(S44=14,Q39,IF(S44=15,R39,0)))))))))))))))/SUM(D34:D42)</f>
        <v>4.0942513368983954E-2</v>
      </c>
    </row>
    <row r="40" spans="2:19" x14ac:dyDescent="0.3">
      <c r="B40" s="24" t="s">
        <v>20</v>
      </c>
      <c r="C40" s="25" t="s">
        <v>85</v>
      </c>
      <c r="D40" s="26">
        <v>127</v>
      </c>
      <c r="E40" s="26">
        <v>158.69999999999999</v>
      </c>
      <c r="F40" s="26">
        <v>159.19999999999999</v>
      </c>
      <c r="G40" s="26">
        <v>167.1</v>
      </c>
      <c r="H40" s="26">
        <v>167.4</v>
      </c>
      <c r="I40" s="26">
        <v>176.8</v>
      </c>
      <c r="J40" s="26">
        <v>0</v>
      </c>
      <c r="K40" s="26"/>
      <c r="L40" s="26"/>
      <c r="M40" s="26"/>
      <c r="N40" s="26"/>
      <c r="O40" s="26"/>
      <c r="P40" s="26"/>
      <c r="Q40" s="26"/>
      <c r="R40" s="30"/>
      <c r="S40" s="31">
        <f>IF(S44=1,D40,IF(S44=2,E40,IF(S44=3,F40,IF(S44=4,G40,IF(S44=5,H40,IF(S44=6,I40,IF(S44=7,J40,IF(S44=8,K40,IF(S44=9,L40,IF(S44=10,M40,IF(S44=11,N40,IF(S44=12,O40,IF(S44=13,P40,IF(S44=14,Q40,IF(S44=15,R40,0)))))))))))))))/SUM(D34:D42)</f>
        <v>2.1223262032085563E-2</v>
      </c>
    </row>
    <row r="41" spans="2:19" x14ac:dyDescent="0.3">
      <c r="B41" s="24" t="s">
        <v>86</v>
      </c>
      <c r="C41" s="25" t="s">
        <v>87</v>
      </c>
      <c r="D41" s="26">
        <v>57</v>
      </c>
      <c r="E41" s="26">
        <v>72.7</v>
      </c>
      <c r="F41" s="26">
        <v>73.099999999999994</v>
      </c>
      <c r="G41" s="26">
        <v>79.599999999999994</v>
      </c>
      <c r="H41" s="26">
        <v>88.9</v>
      </c>
      <c r="I41" s="26">
        <v>0</v>
      </c>
      <c r="J41" s="26"/>
      <c r="K41" s="26"/>
      <c r="L41" s="26"/>
      <c r="M41" s="26"/>
      <c r="N41" s="26"/>
      <c r="O41" s="26"/>
      <c r="P41" s="26"/>
      <c r="Q41" s="26"/>
      <c r="R41" s="30"/>
      <c r="S41" s="31">
        <f>IF(S44=1,D41,IF(S44=2,E41,IF(S44=3,F41,IF(S44=4,G41,IF(S44=5,H41,IF(S44=6,I41,IF(S44=7,J41,IF(S44=8,K41,IF(S44=9,L41,IF(S44=10,M41,IF(S44=11,N41,IF(S44=12,O41,IF(S44=13,P41,IF(S44=14,Q41,IF(S44=15,R41,0)))))))))))))))/SUM(D34:D42)</f>
        <v>9.5254010695187165E-3</v>
      </c>
    </row>
    <row r="42" spans="2:19" x14ac:dyDescent="0.3">
      <c r="B42" s="24" t="s">
        <v>47</v>
      </c>
      <c r="C42" s="25" t="s">
        <v>88</v>
      </c>
      <c r="D42" s="26">
        <v>51</v>
      </c>
      <c r="E42" s="26">
        <v>54.3</v>
      </c>
      <c r="F42" s="26">
        <v>55.4</v>
      </c>
      <c r="G42" s="26">
        <v>56.6</v>
      </c>
      <c r="H42" s="26">
        <v>0</v>
      </c>
      <c r="I42" s="26"/>
      <c r="J42" s="26"/>
      <c r="K42" s="26"/>
      <c r="L42" s="26"/>
      <c r="M42" s="26"/>
      <c r="N42" s="26"/>
      <c r="O42" s="26"/>
      <c r="P42" s="26"/>
      <c r="Q42" s="26"/>
      <c r="R42" s="30"/>
      <c r="S42" s="31">
        <f>IF(S44=1,D42,IF(S44=2,E42,IF(S44=3,F42,IF(S44=4,G42,IF(S44=5,H42,IF(S44=6,I42,IF(S44=7,J42,IF(S44=8,K42,IF(S44=9,L42,IF(S44=10,M42,IF(S44=11,N42,IF(S44=12,O42,IF(S44=13,P42,IF(S44=14,Q42,IF(S44=15,R42,0)))))))))))))))/SUM(D34:D42)</f>
        <v>8.5227272727272721E-3</v>
      </c>
    </row>
    <row r="43" spans="2:19" ht="18" thickBot="1" x14ac:dyDescent="0.35">
      <c r="B43" s="16" t="s">
        <v>22</v>
      </c>
      <c r="C43" s="27"/>
      <c r="D43" s="17">
        <v>0</v>
      </c>
      <c r="E43" s="17">
        <f>ROUND(SUM(D34:D42)-SUM(E34:E42),1)</f>
        <v>111.5</v>
      </c>
      <c r="F43" s="17">
        <f>ROUND(SUM(D34:D42)-SUM(F34:F42),1)</f>
        <v>121.4</v>
      </c>
      <c r="G43" s="17">
        <f>ROUND(SUM(D34:D42)-SUM(G34:G42),1)</f>
        <v>173.1</v>
      </c>
      <c r="H43" s="17">
        <f>ROUND(SUM(D34:D42)-SUM(H34:H42),1)</f>
        <v>189</v>
      </c>
      <c r="I43" s="17">
        <f>ROUND(SUM(D34:D42)-SUM(I34:I42),1)</f>
        <v>231.3</v>
      </c>
      <c r="J43" s="17">
        <f>ROUND(SUM(D34:D42)-SUM(J34:J42),1)</f>
        <v>313.3</v>
      </c>
      <c r="K43" s="17">
        <f>ROUND(SUM(D34:D42)-SUM(K34:K42),1)</f>
        <v>459.4</v>
      </c>
      <c r="L43" s="17">
        <f>ROUND(SUM(D34:D42)-SUM(L34:L42),1)</f>
        <v>1315.6</v>
      </c>
      <c r="M43" s="17">
        <f>ROUND(SUM(D34:D42)-SUM(M34:M42),1)</f>
        <v>5984</v>
      </c>
      <c r="N43" s="17">
        <f>ROUND(SUM(D34:D42)-SUM(N34:N42),1)</f>
        <v>5984</v>
      </c>
      <c r="O43" s="17">
        <f>ROUND(SUM(D34:D42)-SUM(O34:O42),1)</f>
        <v>5984</v>
      </c>
      <c r="P43" s="17">
        <f>ROUND(SUM(D34:D42)-SUM(P34:P42),1)</f>
        <v>5984</v>
      </c>
      <c r="Q43" s="17">
        <f>ROUND(SUM(D34:D42)-SUM(Q34:Q42),1)</f>
        <v>5984</v>
      </c>
      <c r="R43" s="18">
        <f>ROUND(SUM(D34:D42)-SUM(R34:R42),1)</f>
        <v>5984</v>
      </c>
      <c r="S43" s="19">
        <f>IF(S44=1,D43,IF(S44=2,E43,IF(S44=3,F43,IF(S44=4,G43,IF(S44=5,H43,IF(S44=6,I43,IF(S44=7,J43,IF(S44=8,K43,IF(S44=9,L43,IF(S44=10,M43,IF(S44=11,N43,IF(S44=12,O43,IF(S44=13,P43,IF(S44=14,Q43,IF(S44=15,R43,0)))))))))))))))/SUM(D34:D42)</f>
        <v>0</v>
      </c>
    </row>
    <row r="44" spans="2:19" ht="18" thickBot="1" x14ac:dyDescent="0.35">
      <c r="B44" s="20" t="s">
        <v>37</v>
      </c>
      <c r="C44" s="28" t="s">
        <v>30</v>
      </c>
      <c r="D44" s="21">
        <v>15497</v>
      </c>
      <c r="E44" s="21" t="s">
        <v>25</v>
      </c>
      <c r="F44" s="32">
        <f>SUM(D34:D42)</f>
        <v>5984</v>
      </c>
      <c r="G44" s="21" t="s">
        <v>26</v>
      </c>
      <c r="H44" s="21">
        <v>148</v>
      </c>
      <c r="I44" s="21" t="s">
        <v>27</v>
      </c>
      <c r="J44" s="22">
        <f>(H44+F44)/D44</f>
        <v>0.39568948828805578</v>
      </c>
      <c r="K44" s="21" t="s">
        <v>28</v>
      </c>
      <c r="L44" s="22">
        <f>F44/(F44+H44)</f>
        <v>0.9758643183300717</v>
      </c>
      <c r="M44" s="21" t="s">
        <v>29</v>
      </c>
      <c r="N44" s="22">
        <f>H44/(F44+H44)</f>
        <v>2.4135681669928244E-2</v>
      </c>
      <c r="O44" s="21" t="s">
        <v>24</v>
      </c>
      <c r="P44" s="21">
        <v>1197</v>
      </c>
      <c r="Q44" s="80" t="s">
        <v>23</v>
      </c>
      <c r="R44" s="81"/>
      <c r="S44" s="23">
        <v>1</v>
      </c>
    </row>
    <row r="45" spans="2:19" ht="18" thickBot="1" x14ac:dyDescent="0.35"/>
    <row r="46" spans="2:19" ht="18" thickBot="1" x14ac:dyDescent="0.35">
      <c r="B46" s="77" t="s">
        <v>103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9"/>
    </row>
    <row r="47" spans="2:19" ht="18" thickBot="1" x14ac:dyDescent="0.35">
      <c r="B47" s="77" t="s">
        <v>38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</row>
    <row r="48" spans="2:19" ht="18" thickBot="1" x14ac:dyDescent="0.35">
      <c r="B48" s="12" t="s">
        <v>0</v>
      </c>
      <c r="C48" s="14" t="s">
        <v>1</v>
      </c>
      <c r="D48" s="13" t="s">
        <v>2</v>
      </c>
      <c r="E48" s="13" t="s">
        <v>3</v>
      </c>
      <c r="F48" s="13" t="s">
        <v>4</v>
      </c>
      <c r="G48" s="13" t="s">
        <v>5</v>
      </c>
      <c r="H48" s="13" t="s">
        <v>6</v>
      </c>
      <c r="I48" s="13" t="s">
        <v>7</v>
      </c>
      <c r="J48" s="13" t="s">
        <v>8</v>
      </c>
      <c r="K48" s="13" t="s">
        <v>9</v>
      </c>
      <c r="L48" s="13" t="s">
        <v>10</v>
      </c>
      <c r="M48" s="13" t="s">
        <v>11</v>
      </c>
      <c r="N48" s="13" t="s">
        <v>12</v>
      </c>
      <c r="O48" s="13" t="s">
        <v>13</v>
      </c>
      <c r="P48" s="13" t="s">
        <v>14</v>
      </c>
      <c r="Q48" s="13" t="s">
        <v>15</v>
      </c>
      <c r="R48" s="14" t="s">
        <v>16</v>
      </c>
      <c r="S48" s="15"/>
    </row>
    <row r="49" spans="2:19" x14ac:dyDescent="0.3">
      <c r="B49" s="24" t="s">
        <v>18</v>
      </c>
      <c r="C49" s="25" t="s">
        <v>95</v>
      </c>
      <c r="D49" s="26">
        <v>1447</v>
      </c>
      <c r="E49" s="26">
        <v>1449</v>
      </c>
      <c r="F49" s="26">
        <v>1452</v>
      </c>
      <c r="G49" s="26">
        <v>1620</v>
      </c>
      <c r="H49" s="26">
        <v>1971</v>
      </c>
      <c r="I49" s="26">
        <v>1713</v>
      </c>
      <c r="J49" s="26">
        <v>1713</v>
      </c>
      <c r="K49" s="26">
        <v>1713</v>
      </c>
      <c r="L49" s="26"/>
      <c r="M49" s="26"/>
      <c r="N49" s="26"/>
      <c r="O49" s="26"/>
      <c r="P49" s="26"/>
      <c r="Q49" s="26"/>
      <c r="R49" s="30"/>
      <c r="S49" s="31">
        <f>IF(S58=1,D49,IF(S58=2,E49,IF(S58=3,F49,IF(S58=4,G49,IF(S58=5,H49,IF(S58=6,I49,IF(S58=7,J49,IF(S58=8,K49,IF(S58=9,L49,IF(S58=10,M49,IF(S58=11,N49,IF(S58=12,O49,IF(S58=13,P49,IF(S58=14,Q49,IF(S58=15,R49,0)))))))))))))))/SUM(D49:D56)</f>
        <v>0.21127171849905096</v>
      </c>
    </row>
    <row r="50" spans="2:19" x14ac:dyDescent="0.3">
      <c r="B50" s="24" t="s">
        <v>19</v>
      </c>
      <c r="C50" s="25" t="s">
        <v>104</v>
      </c>
      <c r="D50" s="26">
        <v>1389</v>
      </c>
      <c r="E50" s="26">
        <v>1390</v>
      </c>
      <c r="F50" s="26">
        <v>1395</v>
      </c>
      <c r="G50" s="26">
        <v>1431</v>
      </c>
      <c r="H50" s="26">
        <v>1468</v>
      </c>
      <c r="I50" s="26">
        <v>1510.9</v>
      </c>
      <c r="J50" s="26">
        <v>1521.8</v>
      </c>
      <c r="K50" s="26">
        <v>2714.1</v>
      </c>
      <c r="L50" s="26"/>
      <c r="M50" s="26"/>
      <c r="N50" s="26"/>
      <c r="O50" s="26"/>
      <c r="P50" s="26"/>
      <c r="Q50" s="26"/>
      <c r="R50" s="30"/>
      <c r="S50" s="31">
        <f>IF(S58=1,D50,IF(S58=2,E50,IF(S58=3,F50,IF(S58=4,G50,IF(S58=5,H50,IF(S58=6,I50,IF(S58=7,J50,IF(S58=8,K50,IF(S58=9,L50,IF(S58=10,M50,IF(S58=11,N50,IF(S58=12,O50,IF(S58=13,P50,IF(S58=14,Q50,IF(S58=15,R50,0)))))))))))))))/SUM(D49:D56)</f>
        <v>0.20280332895313186</v>
      </c>
    </row>
    <row r="51" spans="2:19" x14ac:dyDescent="0.3">
      <c r="B51" s="24" t="s">
        <v>17</v>
      </c>
      <c r="C51" s="25" t="s">
        <v>96</v>
      </c>
      <c r="D51" s="26">
        <v>1360</v>
      </c>
      <c r="E51" s="26">
        <v>1361</v>
      </c>
      <c r="F51" s="26">
        <v>1363</v>
      </c>
      <c r="G51" s="26">
        <v>1383</v>
      </c>
      <c r="H51" s="26">
        <v>1815</v>
      </c>
      <c r="I51" s="26">
        <v>1815</v>
      </c>
      <c r="J51" s="26">
        <v>1713</v>
      </c>
      <c r="K51" s="26">
        <v>1713</v>
      </c>
      <c r="L51" s="26"/>
      <c r="M51" s="26"/>
      <c r="N51" s="26"/>
      <c r="O51" s="26"/>
      <c r="P51" s="26"/>
      <c r="Q51" s="26"/>
      <c r="R51" s="30"/>
      <c r="S51" s="31">
        <f>IF(S58=1,D51,IF(S58=2,E51,IF(S58=3,F51,IF(S58=4,G51,IF(S58=5,H51,IF(S58=6,I51,IF(S58=7,J51,IF(S58=8,K51,IF(S58=9,L51,IF(S58=10,M51,IF(S58=11,N51,IF(S58=12,O51,IF(S58=13,P51,IF(S58=14,Q51,IF(S58=15,R51,0)))))))))))))))/SUM(D49:D56)</f>
        <v>0.19856913418017227</v>
      </c>
    </row>
    <row r="52" spans="2:19" x14ac:dyDescent="0.3">
      <c r="B52" s="24" t="s">
        <v>19</v>
      </c>
      <c r="C52" s="25" t="s">
        <v>97</v>
      </c>
      <c r="D52" s="26">
        <v>1280</v>
      </c>
      <c r="E52" s="26">
        <v>1282</v>
      </c>
      <c r="F52" s="26">
        <v>1288</v>
      </c>
      <c r="G52" s="26">
        <v>1338</v>
      </c>
      <c r="H52" s="26">
        <v>1373</v>
      </c>
      <c r="I52" s="26">
        <v>1410.3</v>
      </c>
      <c r="J52" s="26">
        <v>1418</v>
      </c>
      <c r="K52" s="26">
        <v>0</v>
      </c>
      <c r="L52" s="26"/>
      <c r="M52" s="26"/>
      <c r="N52" s="26"/>
      <c r="O52" s="26"/>
      <c r="P52" s="26"/>
      <c r="Q52" s="26"/>
      <c r="R52" s="30"/>
      <c r="S52" s="31">
        <f>IF(S58=1,D52,IF(S58=2,E52,IF(S58=3,F52,IF(S58=4,G52,IF(S58=5,H52,IF(S58=6,I52,IF(S58=7,J52,IF(S58=8,K52,IF(S58=9,L52,IF(S58=10,M52,IF(S58=11,N52,IF(S58=12,O52,IF(S58=13,P52,IF(S58=14,Q52,IF(S58=15,R52,0)))))))))))))))/SUM(D49:D56)</f>
        <v>0.18688859687545628</v>
      </c>
    </row>
    <row r="53" spans="2:19" x14ac:dyDescent="0.3">
      <c r="B53" s="24" t="s">
        <v>21</v>
      </c>
      <c r="C53" s="25" t="s">
        <v>98</v>
      </c>
      <c r="D53" s="26">
        <v>901</v>
      </c>
      <c r="E53" s="26">
        <v>903</v>
      </c>
      <c r="F53" s="26">
        <v>910</v>
      </c>
      <c r="G53" s="26">
        <v>1006</v>
      </c>
      <c r="H53" s="26">
        <v>0</v>
      </c>
      <c r="I53" s="26"/>
      <c r="J53" s="26"/>
      <c r="K53" s="26"/>
      <c r="L53" s="26"/>
      <c r="M53" s="26"/>
      <c r="N53" s="26"/>
      <c r="O53" s="26"/>
      <c r="P53" s="26"/>
      <c r="Q53" s="26"/>
      <c r="R53" s="30"/>
      <c r="S53" s="31">
        <f>IF(S58=1,D53,IF(S58=2,E53,IF(S58=3,F53,IF(S58=4,G53,IF(S58=5,H53,IF(S58=6,I53,IF(S58=7,J53,IF(S58=8,K53,IF(S58=9,L53,IF(S58=10,M53,IF(S58=11,N53,IF(S58=12,O53,IF(S58=13,P53,IF(S58=14,Q53,IF(S58=15,R53,0)))))))))))))))/SUM(D49:D56)</f>
        <v>0.13155205139436413</v>
      </c>
    </row>
    <row r="54" spans="2:19" x14ac:dyDescent="0.3">
      <c r="B54" s="24" t="s">
        <v>20</v>
      </c>
      <c r="C54" s="25" t="s">
        <v>99</v>
      </c>
      <c r="D54" s="26">
        <v>425</v>
      </c>
      <c r="E54" s="26">
        <v>425</v>
      </c>
      <c r="F54" s="26">
        <v>429</v>
      </c>
      <c r="G54" s="26">
        <v>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30"/>
      <c r="S54" s="31">
        <f>IF(S58=1,D54,IF(S58=2,E54,IF(S58=3,F54,IF(S58=4,G54,IF(S58=5,H54,IF(S58=6,I54,IF(S58=7,J54,IF(S58=8,K54,IF(S58=9,L54,IF(S58=10,M54,IF(S58=11,N54,IF(S58=12,O54,IF(S58=13,P54,IF(S58=14,Q54,IF(S58=15,R54,0)))))))))))))))/SUM(D49:D56)</f>
        <v>6.2052854431303837E-2</v>
      </c>
    </row>
    <row r="55" spans="2:19" x14ac:dyDescent="0.3">
      <c r="B55" s="24" t="s">
        <v>49</v>
      </c>
      <c r="C55" s="25" t="s">
        <v>100</v>
      </c>
      <c r="D55" s="26">
        <v>29</v>
      </c>
      <c r="E55" s="26">
        <v>33</v>
      </c>
      <c r="F55" s="26">
        <v>0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30"/>
      <c r="S55" s="31">
        <f>IF(S58=1,D55,IF(S58=2,E55,IF(S58=3,F55,IF(S58=4,G55,IF(S58=5,H55,IF(S58=6,I55,IF(S58=7,J55,IF(S58=8,K55,IF(S58=9,L55,IF(S58=10,M55,IF(S58=11,N55,IF(S58=12,O55,IF(S58=13,P55,IF(S58=14,Q55,IF(S58=15,R55,0)))))))))))))))/SUM(D49:D56)</f>
        <v>4.2341947729595559E-3</v>
      </c>
    </row>
    <row r="56" spans="2:19" x14ac:dyDescent="0.3">
      <c r="B56" s="24" t="s">
        <v>101</v>
      </c>
      <c r="C56" s="99" t="s">
        <v>102</v>
      </c>
      <c r="D56" s="26">
        <v>18</v>
      </c>
      <c r="E56" s="26">
        <v>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30"/>
      <c r="S56" s="31">
        <f>IF(S58=1,D56,IF(S58=2,E56,IF(S58=3,F56,IF(S58=4,G56,IF(S58=5,H56,IF(S58=6,I56,IF(S58=7,J56,IF(S58=8,K56,IF(S58=9,L56,IF(S58=10,M56,IF(S58=11,N56,IF(S58=12,O56,IF(S58=13,P56,IF(S58=14,Q56,IF(S58=15,R56,0)))))))))))))))/SUM(D49:D56)</f>
        <v>2.6281208935611039E-3</v>
      </c>
    </row>
    <row r="57" spans="2:19" ht="18" thickBot="1" x14ac:dyDescent="0.35">
      <c r="B57" s="16" t="s">
        <v>22</v>
      </c>
      <c r="C57" s="27"/>
      <c r="D57" s="17">
        <v>0</v>
      </c>
      <c r="E57" s="17">
        <f>ROUND(SUM(D49:D56)-SUM(E49:E56),1)</f>
        <v>6</v>
      </c>
      <c r="F57" s="17">
        <f>ROUND(SUM(D49:D56)-SUM(F49:F56),1)</f>
        <v>12</v>
      </c>
      <c r="G57" s="17">
        <f>ROUND(SUM(D49:D56)-SUM(G49:G56),1)</f>
        <v>71</v>
      </c>
      <c r="H57" s="17">
        <f>ROUND(SUM(D49:D56)-SUM(H49:H56),1)</f>
        <v>222</v>
      </c>
      <c r="I57" s="17">
        <f>ROUND(SUM(D49:D56)-SUM(I49:I56),1)</f>
        <v>399.8</v>
      </c>
      <c r="J57" s="17">
        <f>ROUND(SUM(D49:D56)-SUM(J49:J56),1)</f>
        <v>483.2</v>
      </c>
      <c r="K57" s="17">
        <f>ROUND(SUM(D49:D56)-SUM(K49:K56),1)</f>
        <v>708.9</v>
      </c>
      <c r="L57" s="17">
        <f>ROUND(SUM(D49:D56)-SUM(L49:L56),1)</f>
        <v>6849</v>
      </c>
      <c r="M57" s="17">
        <f>ROUND(SUM(D49:D56)-SUM(M49:M56),1)</f>
        <v>6849</v>
      </c>
      <c r="N57" s="17">
        <f>ROUND(SUM(D49:D56)-SUM(N49:N56),1)</f>
        <v>6849</v>
      </c>
      <c r="O57" s="17">
        <f>ROUND(SUM(D49:D56)-SUM(O49:O56),1)</f>
        <v>6849</v>
      </c>
      <c r="P57" s="17">
        <f>ROUND(SUM(D49:D56)-SUM(P49:P56),1)</f>
        <v>6849</v>
      </c>
      <c r="Q57" s="17">
        <f>ROUND(SUM(D49:D56)-SUM(Q49:Q56),1)</f>
        <v>6849</v>
      </c>
      <c r="R57" s="18">
        <f>ROUND(SUM(D49:D56)-SUM(R49:R56),1)</f>
        <v>6849</v>
      </c>
      <c r="S57" s="19">
        <f>IF(S58=1,D57,IF(S58=2,E57,IF(S58=3,F57,IF(S58=4,G57,IF(S58=5,H57,IF(S58=6,I57,IF(S58=7,J57,IF(S58=8,K57,IF(S58=9,L57,IF(S58=10,M57,IF(S58=11,N57,IF(S58=12,O57,IF(S58=13,P57,IF(S58=14,Q57,IF(S58=15,R57,0)))))))))))))))/SUM(D49:D56)</f>
        <v>0</v>
      </c>
    </row>
    <row r="58" spans="2:19" ht="18" thickBot="1" x14ac:dyDescent="0.35">
      <c r="B58" s="20" t="s">
        <v>37</v>
      </c>
      <c r="C58" s="28" t="s">
        <v>30</v>
      </c>
      <c r="D58" s="21">
        <v>12181</v>
      </c>
      <c r="E58" s="21" t="s">
        <v>25</v>
      </c>
      <c r="F58" s="32">
        <f>SUM(D49:D56)</f>
        <v>6849</v>
      </c>
      <c r="G58" s="21" t="s">
        <v>26</v>
      </c>
      <c r="H58" s="21">
        <v>78</v>
      </c>
      <c r="I58" s="21" t="s">
        <v>27</v>
      </c>
      <c r="J58" s="22">
        <f>(H58+F58)/D58</f>
        <v>0.56867252278138081</v>
      </c>
      <c r="K58" s="21" t="s">
        <v>28</v>
      </c>
      <c r="L58" s="22">
        <f>F58/(F58+H58)</f>
        <v>0.98873971416197493</v>
      </c>
      <c r="M58" s="21" t="s">
        <v>29</v>
      </c>
      <c r="N58" s="22">
        <f>H58/(F58+H58)</f>
        <v>1.126028583802512E-2</v>
      </c>
      <c r="O58" s="21" t="s">
        <v>24</v>
      </c>
      <c r="P58" s="21">
        <v>1713</v>
      </c>
      <c r="Q58" s="80" t="s">
        <v>23</v>
      </c>
      <c r="R58" s="81"/>
      <c r="S58" s="23">
        <v>1</v>
      </c>
    </row>
    <row r="59" spans="2:19" ht="18" thickBot="1" x14ac:dyDescent="0.35"/>
    <row r="60" spans="2:19" ht="18" thickBot="1" x14ac:dyDescent="0.35">
      <c r="B60" s="77" t="s">
        <v>120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9"/>
    </row>
    <row r="61" spans="2:19" ht="18" thickBot="1" x14ac:dyDescent="0.35">
      <c r="B61" s="77" t="s">
        <v>38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2:19" ht="18" thickBot="1" x14ac:dyDescent="0.35">
      <c r="B62" s="12" t="s">
        <v>0</v>
      </c>
      <c r="C62" s="14" t="s">
        <v>1</v>
      </c>
      <c r="D62" s="13" t="s">
        <v>2</v>
      </c>
      <c r="E62" s="13" t="s">
        <v>3</v>
      </c>
      <c r="F62" s="13" t="s">
        <v>4</v>
      </c>
      <c r="G62" s="13" t="s">
        <v>5</v>
      </c>
      <c r="H62" s="13" t="s">
        <v>6</v>
      </c>
      <c r="I62" s="13" t="s">
        <v>7</v>
      </c>
      <c r="J62" s="13" t="s">
        <v>8</v>
      </c>
      <c r="K62" s="13" t="s">
        <v>9</v>
      </c>
      <c r="L62" s="13" t="s">
        <v>10</v>
      </c>
      <c r="M62" s="13" t="s">
        <v>11</v>
      </c>
      <c r="N62" s="13" t="s">
        <v>12</v>
      </c>
      <c r="O62" s="13" t="s">
        <v>13</v>
      </c>
      <c r="P62" s="13" t="s">
        <v>14</v>
      </c>
      <c r="Q62" s="13" t="s">
        <v>15</v>
      </c>
      <c r="R62" s="14" t="s">
        <v>16</v>
      </c>
      <c r="S62" s="15"/>
    </row>
    <row r="63" spans="2:19" x14ac:dyDescent="0.3">
      <c r="B63" s="24" t="s">
        <v>19</v>
      </c>
      <c r="C63" s="25" t="s">
        <v>110</v>
      </c>
      <c r="D63" s="26">
        <v>1714</v>
      </c>
      <c r="E63" s="26">
        <v>1567</v>
      </c>
      <c r="F63" s="26">
        <v>1567</v>
      </c>
      <c r="G63" s="26">
        <v>1567</v>
      </c>
      <c r="H63" s="26">
        <v>1567</v>
      </c>
      <c r="I63" s="26">
        <v>1567</v>
      </c>
      <c r="J63" s="26">
        <v>1567</v>
      </c>
      <c r="K63" s="26">
        <v>1567</v>
      </c>
      <c r="L63" s="26">
        <v>1567</v>
      </c>
      <c r="M63" s="26"/>
      <c r="N63" s="26"/>
      <c r="O63" s="26"/>
      <c r="P63" s="26"/>
      <c r="Q63" s="26"/>
      <c r="R63" s="30"/>
      <c r="S63" s="31">
        <f>IF(S73=1,D63,IF(S73=2,E63,IF(S73=3,F63,IF(S73=4,G63,IF(S73=5,H63,IF(S73=6,I63,IF(S73=7,J63,IF(S73=8,K63,IF(S73=9,L63,IF(S73=10,M63,IF(S73=11,N63,IF(S73=12,O63,IF(S73=13,P63,IF(S73=14,Q63,IF(S73=15,R63,0)))))))))))))))/SUM(D63:D71)</f>
        <v>0.21890166028097063</v>
      </c>
    </row>
    <row r="64" spans="2:19" x14ac:dyDescent="0.3">
      <c r="B64" s="24" t="s">
        <v>18</v>
      </c>
      <c r="C64" s="25" t="s">
        <v>111</v>
      </c>
      <c r="D64" s="26">
        <v>1625</v>
      </c>
      <c r="E64" s="26">
        <v>1625</v>
      </c>
      <c r="F64" s="26">
        <v>1567</v>
      </c>
      <c r="G64" s="26">
        <v>1567</v>
      </c>
      <c r="H64" s="26">
        <v>1567</v>
      </c>
      <c r="I64" s="26">
        <v>1567</v>
      </c>
      <c r="J64" s="26">
        <v>1567</v>
      </c>
      <c r="K64" s="26">
        <v>1567</v>
      </c>
      <c r="L64" s="26">
        <v>1567</v>
      </c>
      <c r="M64" s="26"/>
      <c r="N64" s="26"/>
      <c r="O64" s="26"/>
      <c r="P64" s="26"/>
      <c r="Q64" s="26"/>
      <c r="R64" s="30"/>
      <c r="S64" s="31">
        <f>IF(S73=1,D64,IF(S73=2,E64,IF(S73=3,F64,IF(S73=4,G64,IF(S73=5,H64,IF(S73=6,I64,IF(S73=7,J64,IF(S73=8,K64,IF(S73=9,L64,IF(S73=10,M64,IF(S73=11,N64,IF(S73=12,O64,IF(S73=13,P64,IF(S73=14,Q64,IF(S73=15,R64,0)))))))))))))))/SUM(D63:D71)</f>
        <v>0.20753512132822477</v>
      </c>
    </row>
    <row r="65" spans="2:19" x14ac:dyDescent="0.3">
      <c r="B65" s="24" t="s">
        <v>18</v>
      </c>
      <c r="C65" s="25" t="s">
        <v>112</v>
      </c>
      <c r="D65" s="26">
        <v>1228</v>
      </c>
      <c r="E65" s="26">
        <v>1271.2</v>
      </c>
      <c r="F65" s="26">
        <v>1310.7</v>
      </c>
      <c r="G65" s="26">
        <v>1319.9</v>
      </c>
      <c r="H65" s="26">
        <v>1344.6</v>
      </c>
      <c r="I65" s="26">
        <v>1542</v>
      </c>
      <c r="J65" s="26">
        <v>1714</v>
      </c>
      <c r="K65" s="26">
        <v>1567</v>
      </c>
      <c r="L65" s="26">
        <v>1567</v>
      </c>
      <c r="M65" s="26"/>
      <c r="N65" s="26"/>
      <c r="O65" s="26"/>
      <c r="P65" s="26"/>
      <c r="Q65" s="26"/>
      <c r="R65" s="30"/>
      <c r="S65" s="31">
        <f>IF(S73=1,D65,IF(S73=2,E65,IF(S73=3,F65,IF(S73=4,G65,IF(S73=5,H65,IF(S73=6,I65,IF(S73=7,J65,IF(S73=8,K65,IF(S73=9,L65,IF(S73=10,M65,IF(S73=11,N65,IF(S73=12,O65,IF(S73=13,P65,IF(S73=14,Q65,IF(S73=15,R65,0)))))))))))))))/SUM(D63:D71)</f>
        <v>0.15683269476372924</v>
      </c>
    </row>
    <row r="66" spans="2:19" x14ac:dyDescent="0.3">
      <c r="B66" s="24" t="s">
        <v>17</v>
      </c>
      <c r="C66" s="25" t="s">
        <v>113</v>
      </c>
      <c r="D66" s="26">
        <v>1107</v>
      </c>
      <c r="E66" s="26">
        <v>1109.0999999999999</v>
      </c>
      <c r="F66" s="26">
        <v>1110.5</v>
      </c>
      <c r="G66" s="26">
        <v>1124.5</v>
      </c>
      <c r="H66" s="26">
        <v>1131.7</v>
      </c>
      <c r="I66" s="26">
        <v>1148.9000000000001</v>
      </c>
      <c r="J66" s="26">
        <v>1351.1</v>
      </c>
      <c r="K66" s="26">
        <v>1378</v>
      </c>
      <c r="L66" s="26">
        <v>2350.5</v>
      </c>
      <c r="M66" s="26"/>
      <c r="N66" s="26"/>
      <c r="O66" s="26"/>
      <c r="P66" s="26"/>
      <c r="Q66" s="26"/>
      <c r="R66" s="30"/>
      <c r="S66" s="31">
        <f>IF(S73=1,D66,IF(S73=2,E66,IF(S73=3,F66,IF(S73=4,G66,IF(S73=5,H66,IF(S73=6,I66,IF(S73=7,J66,IF(S73=8,K66,IF(S73=9,L66,IF(S73=10,M66,IF(S73=11,N66,IF(S73=12,O66,IF(S73=13,P66,IF(S73=14,Q66,IF(S73=15,R66,0)))))))))))))))/SUM(D63:D71)</f>
        <v>0.14137931034482759</v>
      </c>
    </row>
    <row r="67" spans="2:19" x14ac:dyDescent="0.3">
      <c r="B67" s="24" t="s">
        <v>17</v>
      </c>
      <c r="C67" s="25" t="s">
        <v>114</v>
      </c>
      <c r="D67" s="26">
        <v>944</v>
      </c>
      <c r="E67" s="26">
        <v>945.7</v>
      </c>
      <c r="F67" s="26">
        <v>949.5</v>
      </c>
      <c r="G67" s="26">
        <v>970.5</v>
      </c>
      <c r="H67" s="26">
        <v>982.5</v>
      </c>
      <c r="I67" s="26">
        <v>1003.4</v>
      </c>
      <c r="J67" s="26">
        <v>1154.3</v>
      </c>
      <c r="K67" s="26">
        <v>1168.2</v>
      </c>
      <c r="L67" s="26">
        <v>0</v>
      </c>
      <c r="M67" s="26"/>
      <c r="N67" s="26"/>
      <c r="O67" s="26"/>
      <c r="P67" s="26"/>
      <c r="Q67" s="26"/>
      <c r="R67" s="30"/>
      <c r="S67" s="31">
        <f>IF(S73=1,D67,IF(S73=2,E67,IF(S73=3,F67,IF(S73=4,G67,IF(S73=5,H67,IF(S73=6,I67,IF(S73=7,J67,IF(S73=8,K67,IF(S73=9,L67,IF(S73=10,M67,IF(S73=11,N67,IF(S73=12,O67,IF(S73=13,P67,IF(S73=14,Q67,IF(S73=15,R67,0)))))))))))))))/SUM(D63:D71)</f>
        <v>0.12056194125159643</v>
      </c>
    </row>
    <row r="68" spans="2:19" x14ac:dyDescent="0.3">
      <c r="B68" s="24" t="s">
        <v>21</v>
      </c>
      <c r="C68" s="25" t="s">
        <v>115</v>
      </c>
      <c r="D68" s="26">
        <v>577</v>
      </c>
      <c r="E68" s="26">
        <v>580.9</v>
      </c>
      <c r="F68" s="26">
        <v>584.4</v>
      </c>
      <c r="G68" s="26">
        <v>591.5</v>
      </c>
      <c r="H68" s="26">
        <v>609.29999999999995</v>
      </c>
      <c r="I68" s="26">
        <v>725</v>
      </c>
      <c r="J68" s="26">
        <v>0</v>
      </c>
      <c r="K68" s="26"/>
      <c r="L68" s="26"/>
      <c r="M68" s="26"/>
      <c r="N68" s="26"/>
      <c r="O68" s="26"/>
      <c r="P68" s="26"/>
      <c r="Q68" s="26"/>
      <c r="R68" s="30"/>
      <c r="S68" s="31">
        <f>IF(S73=1,D68,IF(S73=2,E68,IF(S73=3,F68,IF(S73=4,G68,IF(S73=5,H68,IF(S73=6,I68,IF(S73=7,J68,IF(S73=8,K68,IF(S73=9,L68,IF(S73=10,M68,IF(S73=11,N68,IF(S73=12,O68,IF(S73=13,P68,IF(S73=14,Q68,IF(S73=15,R68,0)))))))))))))))/SUM(D63:D71)</f>
        <v>7.3690932311621965E-2</v>
      </c>
    </row>
    <row r="69" spans="2:19" x14ac:dyDescent="0.3">
      <c r="B69" s="24" t="s">
        <v>20</v>
      </c>
      <c r="C69" s="25" t="s">
        <v>116</v>
      </c>
      <c r="D69" s="26">
        <v>432</v>
      </c>
      <c r="E69" s="26">
        <v>469.9</v>
      </c>
      <c r="F69" s="26">
        <v>474.5</v>
      </c>
      <c r="G69" s="26">
        <v>478.7</v>
      </c>
      <c r="H69" s="26">
        <v>533.4</v>
      </c>
      <c r="I69" s="26">
        <v>0</v>
      </c>
      <c r="J69" s="26"/>
      <c r="K69" s="26"/>
      <c r="L69" s="26"/>
      <c r="M69" s="26"/>
      <c r="N69" s="26"/>
      <c r="O69" s="26"/>
      <c r="P69" s="26"/>
      <c r="Q69" s="26"/>
      <c r="R69" s="30"/>
      <c r="S69" s="31">
        <f>IF(S73=1,D69,IF(S73=2,E69,IF(S73=3,F69,IF(S73=4,G69,IF(S73=5,H69,IF(S73=6,I69,IF(S73=7,J69,IF(S73=8,K69,IF(S73=9,L69,IF(S73=10,M69,IF(S73=11,N69,IF(S73=12,O69,IF(S73=13,P69,IF(S73=14,Q69,IF(S73=15,R69,0)))))))))))))))/SUM(D63:D71)</f>
        <v>5.5172413793103448E-2</v>
      </c>
    </row>
    <row r="70" spans="2:19" x14ac:dyDescent="0.3">
      <c r="B70" s="24" t="s">
        <v>117</v>
      </c>
      <c r="C70" s="25" t="s">
        <v>118</v>
      </c>
      <c r="D70" s="26">
        <v>118</v>
      </c>
      <c r="E70" s="26">
        <v>132.69999999999999</v>
      </c>
      <c r="F70" s="26">
        <v>134.30000000000001</v>
      </c>
      <c r="G70" s="26">
        <v>148.4</v>
      </c>
      <c r="H70" s="26">
        <v>0</v>
      </c>
      <c r="I70" s="26"/>
      <c r="J70" s="26"/>
      <c r="K70" s="26"/>
      <c r="L70" s="26"/>
      <c r="M70" s="26"/>
      <c r="N70" s="26"/>
      <c r="O70" s="26"/>
      <c r="P70" s="26"/>
      <c r="Q70" s="26"/>
      <c r="R70" s="30"/>
      <c r="S70" s="31">
        <f>IF(S73=1,D70,IF(S73=2,E70,IF(S73=3,F70,IF(S73=4,G70,IF(S73=5,H70,IF(S73=6,I70,IF(S73=7,J70,IF(S73=8,K70,IF(S73=9,L70,IF(S73=10,M70,IF(S73=11,N70,IF(S73=12,O70,IF(S73=13,P70,IF(S73=14,Q70,IF(S73=15,R70,0)))))))))))))))/SUM(D63:D71)</f>
        <v>1.5070242656449554E-2</v>
      </c>
    </row>
    <row r="71" spans="2:19" x14ac:dyDescent="0.3">
      <c r="B71" s="24" t="s">
        <v>47</v>
      </c>
      <c r="C71" s="25" t="s">
        <v>119</v>
      </c>
      <c r="D71" s="26">
        <v>85</v>
      </c>
      <c r="E71" s="26">
        <v>85.7</v>
      </c>
      <c r="F71" s="26">
        <v>85.9</v>
      </c>
      <c r="G71" s="26">
        <v>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30"/>
      <c r="S71" s="31">
        <f>IF(S73=1,D71,IF(S73=2,E71,IF(S73=3,F71,IF(S73=4,G71,IF(S73=5,H71,IF(S73=6,I71,IF(S73=7,J71,IF(S73=8,K71,IF(S73=9,L71,IF(S73=10,M71,IF(S73=11,N71,IF(S73=12,O71,IF(S73=13,P71,IF(S73=14,Q71,IF(S73=15,R71,0)))))))))))))))/SUM(D63:D71)</f>
        <v>1.0855683269476373E-2</v>
      </c>
    </row>
    <row r="72" spans="2:19" ht="18" thickBot="1" x14ac:dyDescent="0.35">
      <c r="B72" s="16" t="s">
        <v>22</v>
      </c>
      <c r="C72" s="27"/>
      <c r="D72" s="17">
        <v>0</v>
      </c>
      <c r="E72" s="17">
        <f>ROUND(SUM(D63:D71)-SUM(E63:E71),1)</f>
        <v>42.8</v>
      </c>
      <c r="F72" s="17">
        <f>ROUND(SUM(D63:D71)-SUM(F63:F71),1)</f>
        <v>46.2</v>
      </c>
      <c r="G72" s="17">
        <f>ROUND(SUM(D63:D71)-SUM(G63:G71),1)</f>
        <v>62.5</v>
      </c>
      <c r="H72" s="17">
        <f>ROUND(SUM(D63:D71)-SUM(H63:H71),1)</f>
        <v>94.5</v>
      </c>
      <c r="I72" s="17">
        <f>ROUND(SUM(D63:D71)-SUM(I63:I71),1)</f>
        <v>276.7</v>
      </c>
      <c r="J72" s="17">
        <f>ROUND(SUM(D63:D71)-SUM(J63:J71),1)</f>
        <v>476.6</v>
      </c>
      <c r="K72" s="17">
        <f>ROUND(SUM(D63:D71)-SUM(K63:K71),1)</f>
        <v>582.79999999999995</v>
      </c>
      <c r="L72" s="17">
        <f>ROUND(SUM(D63:D71)-SUM(L63:L71),1)</f>
        <v>778.5</v>
      </c>
      <c r="M72" s="17">
        <f>ROUND(SUM(D63:D71)-SUM(M63:M71),1)</f>
        <v>7830</v>
      </c>
      <c r="N72" s="17">
        <f>ROUND(SUM(D63:D71)-SUM(N63:N71),1)</f>
        <v>7830</v>
      </c>
      <c r="O72" s="17">
        <f>ROUND(SUM(D63:D71)-SUM(O63:O71),1)</f>
        <v>7830</v>
      </c>
      <c r="P72" s="17">
        <f>ROUND(SUM(D63:D71)-SUM(P63:P71),1)</f>
        <v>7830</v>
      </c>
      <c r="Q72" s="17">
        <f>ROUND(SUM(D63:D71)-SUM(Q63:Q71),1)</f>
        <v>7830</v>
      </c>
      <c r="R72" s="18">
        <f>ROUND(SUM(D63:D71)-SUM(R63:R71),1)</f>
        <v>7830</v>
      </c>
      <c r="S72" s="19">
        <f>IF(S73=1,D72,IF(S73=2,E72,IF(S73=3,F72,IF(S73=4,G72,IF(S73=5,H72,IF(S73=6,I72,IF(S73=7,J72,IF(S73=8,K72,IF(S73=9,L72,IF(S73=10,M72,IF(S73=11,N72,IF(S73=12,O72,IF(S73=13,P72,IF(S73=14,Q72,IF(S73=15,R72,0)))))))))))))))/SUM(D63:D71)</f>
        <v>0</v>
      </c>
    </row>
    <row r="73" spans="2:19" ht="18" thickBot="1" x14ac:dyDescent="0.35">
      <c r="B73" s="20" t="s">
        <v>37</v>
      </c>
      <c r="C73" s="28" t="s">
        <v>30</v>
      </c>
      <c r="D73" s="21">
        <v>16205</v>
      </c>
      <c r="E73" s="21" t="s">
        <v>25</v>
      </c>
      <c r="F73" s="32">
        <f>SUM(D63:D71)</f>
        <v>7830</v>
      </c>
      <c r="G73" s="21" t="s">
        <v>26</v>
      </c>
      <c r="H73" s="21">
        <v>121</v>
      </c>
      <c r="I73" s="21" t="s">
        <v>27</v>
      </c>
      <c r="J73" s="22">
        <f>(H73+F73)/D73</f>
        <v>0.49065103363159518</v>
      </c>
      <c r="K73" s="21" t="s">
        <v>28</v>
      </c>
      <c r="L73" s="22">
        <f>F73/(F73+H73)</f>
        <v>0.98478178845428244</v>
      </c>
      <c r="M73" s="21" t="s">
        <v>29</v>
      </c>
      <c r="N73" s="22">
        <f>H73/(F73+H73)</f>
        <v>1.521821154571752E-2</v>
      </c>
      <c r="O73" s="21" t="s">
        <v>24</v>
      </c>
      <c r="P73" s="21">
        <v>1567</v>
      </c>
      <c r="Q73" s="80" t="s">
        <v>23</v>
      </c>
      <c r="R73" s="81"/>
      <c r="S73" s="23">
        <v>1</v>
      </c>
    </row>
    <row r="74" spans="2:19" ht="18" thickBot="1" x14ac:dyDescent="0.35"/>
    <row r="75" spans="2:19" ht="18" thickBot="1" x14ac:dyDescent="0.35">
      <c r="B75" s="77" t="s">
        <v>121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9"/>
    </row>
    <row r="76" spans="2:19" ht="18" thickBot="1" x14ac:dyDescent="0.35">
      <c r="B76" s="77" t="s">
        <v>38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9"/>
    </row>
    <row r="77" spans="2:19" ht="18" thickBot="1" x14ac:dyDescent="0.35">
      <c r="B77" s="12" t="s">
        <v>0</v>
      </c>
      <c r="C77" s="14" t="s">
        <v>1</v>
      </c>
      <c r="D77" s="13" t="s">
        <v>2</v>
      </c>
      <c r="E77" s="13" t="s">
        <v>3</v>
      </c>
      <c r="F77" s="13" t="s">
        <v>4</v>
      </c>
      <c r="G77" s="13" t="s">
        <v>5</v>
      </c>
      <c r="H77" s="13" t="s">
        <v>6</v>
      </c>
      <c r="I77" s="13" t="s">
        <v>7</v>
      </c>
      <c r="J77" s="13" t="s">
        <v>8</v>
      </c>
      <c r="K77" s="13" t="s">
        <v>9</v>
      </c>
      <c r="L77" s="13" t="s">
        <v>10</v>
      </c>
      <c r="M77" s="13" t="s">
        <v>11</v>
      </c>
      <c r="N77" s="13" t="s">
        <v>12</v>
      </c>
      <c r="O77" s="13" t="s">
        <v>13</v>
      </c>
      <c r="P77" s="13" t="s">
        <v>14</v>
      </c>
      <c r="Q77" s="13" t="s">
        <v>15</v>
      </c>
      <c r="R77" s="14" t="s">
        <v>16</v>
      </c>
      <c r="S77" s="15"/>
    </row>
    <row r="78" spans="2:19" x14ac:dyDescent="0.3">
      <c r="B78" s="24" t="s">
        <v>17</v>
      </c>
      <c r="C78" s="25" t="s">
        <v>128</v>
      </c>
      <c r="D78" s="26">
        <v>1742</v>
      </c>
      <c r="E78" s="26">
        <v>1627</v>
      </c>
      <c r="F78" s="26">
        <v>1627</v>
      </c>
      <c r="G78" s="26">
        <v>1627</v>
      </c>
      <c r="H78" s="26">
        <v>1627</v>
      </c>
      <c r="I78" s="26">
        <v>1627</v>
      </c>
      <c r="J78" s="26"/>
      <c r="K78" s="26"/>
      <c r="L78" s="26"/>
      <c r="M78" s="26"/>
      <c r="N78" s="26"/>
      <c r="O78" s="26"/>
      <c r="P78" s="26"/>
      <c r="Q78" s="26"/>
      <c r="R78" s="30"/>
      <c r="S78" s="31">
        <f>IF(S86=1,D78,IF(S86=2,E78,IF(S86=3,F78,IF(S86=4,G78,IF(S86=5,H78,IF(S86=6,I78,IF(S86=7,J78,IF(S86=8,K78,IF(S86=9,L78,IF(S86=10,M78,IF(S86=11,N78,IF(S86=12,O78,IF(S86=13,P78,IF(S86=14,Q78,IF(S86=15,R78,0)))))))))))))))/SUM(D78:D84)</f>
        <v>0.26779400461183706</v>
      </c>
    </row>
    <row r="79" spans="2:19" x14ac:dyDescent="0.3">
      <c r="B79" s="24" t="s">
        <v>18</v>
      </c>
      <c r="C79" s="25" t="s">
        <v>129</v>
      </c>
      <c r="D79" s="26">
        <v>1643</v>
      </c>
      <c r="E79" s="26">
        <v>1643</v>
      </c>
      <c r="F79" s="26">
        <v>1627</v>
      </c>
      <c r="G79" s="26">
        <v>1627</v>
      </c>
      <c r="H79" s="26">
        <v>1627</v>
      </c>
      <c r="I79" s="26">
        <v>1627</v>
      </c>
      <c r="J79" s="26"/>
      <c r="K79" s="26"/>
      <c r="L79" s="26"/>
      <c r="M79" s="26"/>
      <c r="N79" s="26"/>
      <c r="O79" s="26"/>
      <c r="P79" s="26"/>
      <c r="Q79" s="26"/>
      <c r="R79" s="30"/>
      <c r="S79" s="31">
        <f>IF(S86=1,D79,IF(S86=2,E79,IF(S86=3,F79,IF(S86=4,G79,IF(S86=5,H79,IF(S86=6,I79,IF(S86=7,J79,IF(S86=8,K79,IF(S86=9,L79,IF(S86=10,M79,IF(S86=11,N79,IF(S86=12,O79,IF(S86=13,P79,IF(S86=14,Q79,IF(S86=15,R79,0)))))))))))))))/SUM(D78:D84)</f>
        <v>0.25257494235203687</v>
      </c>
    </row>
    <row r="80" spans="2:19" x14ac:dyDescent="0.3">
      <c r="B80" s="24" t="s">
        <v>19</v>
      </c>
      <c r="C80" s="25" t="s">
        <v>130</v>
      </c>
      <c r="D80" s="26">
        <v>1395</v>
      </c>
      <c r="E80" s="26">
        <v>1398</v>
      </c>
      <c r="F80" s="26">
        <v>1401.1</v>
      </c>
      <c r="G80" s="26">
        <v>1411.1</v>
      </c>
      <c r="H80" s="26">
        <v>1414.1</v>
      </c>
      <c r="I80" s="26">
        <v>1638.5</v>
      </c>
      <c r="J80" s="26"/>
      <c r="K80" s="26"/>
      <c r="L80" s="26"/>
      <c r="M80" s="26"/>
      <c r="N80" s="26"/>
      <c r="O80" s="26"/>
      <c r="P80" s="26"/>
      <c r="Q80" s="26"/>
      <c r="R80" s="30"/>
      <c r="S80" s="31">
        <f>IF(S86=1,D80,IF(S86=2,E80,IF(S86=3,F80,IF(S86=4,G80,IF(S86=5,H80,IF(S86=6,I80,IF(S86=7,J80,IF(S86=8,K80,IF(S86=9,L80,IF(S86=10,M80,IF(S86=11,N80,IF(S86=12,O80,IF(S86=13,P80,IF(S86=14,Q80,IF(S86=15,R80,0)))))))))))))))/SUM(D78:D84)</f>
        <v>0.21445042275172943</v>
      </c>
    </row>
    <row r="81" spans="2:19" x14ac:dyDescent="0.3">
      <c r="B81" s="24" t="s">
        <v>21</v>
      </c>
      <c r="C81" s="25" t="s">
        <v>131</v>
      </c>
      <c r="D81" s="26">
        <v>984</v>
      </c>
      <c r="E81" s="26">
        <v>1049</v>
      </c>
      <c r="F81" s="26">
        <v>1052</v>
      </c>
      <c r="G81" s="26">
        <v>1061.5</v>
      </c>
      <c r="H81" s="26">
        <v>1091.0999999999999</v>
      </c>
      <c r="I81" s="26">
        <v>1359</v>
      </c>
      <c r="J81" s="26"/>
      <c r="K81" s="26"/>
      <c r="L81" s="26"/>
      <c r="M81" s="26"/>
      <c r="N81" s="26"/>
      <c r="O81" s="26"/>
      <c r="P81" s="26"/>
      <c r="Q81" s="26"/>
      <c r="R81" s="30"/>
      <c r="S81" s="31">
        <f>IF(S86=1,D81,IF(S86=2,E81,IF(S86=3,F81,IF(S86=4,G81,IF(S86=5,H81,IF(S86=6,I81,IF(S86=7,J81,IF(S86=8,K81,IF(S86=9,L81,IF(S86=10,M81,IF(S86=11,N81,IF(S86=12,O81,IF(S86=13,P81,IF(S86=14,Q81,IF(S86=15,R81,0)))))))))))))))/SUM(D78:D84)</f>
        <v>0.15126825518831669</v>
      </c>
    </row>
    <row r="82" spans="2:19" x14ac:dyDescent="0.3">
      <c r="B82" s="24" t="s">
        <v>20</v>
      </c>
      <c r="C82" s="25" t="s">
        <v>132</v>
      </c>
      <c r="D82" s="26">
        <v>659</v>
      </c>
      <c r="E82" s="26">
        <v>673.3</v>
      </c>
      <c r="F82" s="26">
        <v>678.2</v>
      </c>
      <c r="G82" s="26">
        <v>687.9</v>
      </c>
      <c r="H82" s="26">
        <v>698.4</v>
      </c>
      <c r="I82" s="26">
        <v>0</v>
      </c>
      <c r="J82" s="26"/>
      <c r="K82" s="26"/>
      <c r="L82" s="26"/>
      <c r="M82" s="26"/>
      <c r="N82" s="26"/>
      <c r="O82" s="26"/>
      <c r="P82" s="26"/>
      <c r="Q82" s="26"/>
      <c r="R82" s="30"/>
      <c r="S82" s="31">
        <f>IF(S86=1,D82,IF(S86=2,E82,IF(S86=3,F82,IF(S86=4,G82,IF(S86=5,H82,IF(S86=6,I82,IF(S86=7,J82,IF(S86=8,K82,IF(S86=9,L82,IF(S86=10,M82,IF(S86=11,N82,IF(S86=12,O82,IF(S86=13,P82,IF(S86=14,Q82,IF(S86=15,R82,0)))))))))))))))/SUM(D78:D84)</f>
        <v>0.10130668716372021</v>
      </c>
    </row>
    <row r="83" spans="2:19" x14ac:dyDescent="0.3">
      <c r="B83" s="24" t="s">
        <v>133</v>
      </c>
      <c r="C83" s="25" t="s">
        <v>134</v>
      </c>
      <c r="D83" s="26">
        <v>44</v>
      </c>
      <c r="E83" s="26">
        <v>56.3</v>
      </c>
      <c r="F83" s="26">
        <v>56.6</v>
      </c>
      <c r="G83" s="26">
        <v>58.9</v>
      </c>
      <c r="H83" s="26">
        <v>0</v>
      </c>
      <c r="I83" s="26"/>
      <c r="J83" s="26"/>
      <c r="K83" s="26"/>
      <c r="L83" s="26"/>
      <c r="M83" s="26"/>
      <c r="N83" s="26"/>
      <c r="O83" s="26"/>
      <c r="P83" s="26"/>
      <c r="Q83" s="26"/>
      <c r="R83" s="30"/>
      <c r="S83" s="31">
        <f>IF(S86=1,D83,IF(S86=2,E83,IF(S86=3,F83,IF(S86=4,G83,IF(S86=5,H83,IF(S86=6,I83,IF(S86=7,J83,IF(S86=8,K83,IF(S86=9,L83,IF(S86=10,M83,IF(S86=11,N83,IF(S86=12,O83,IF(S86=13,P83,IF(S86=14,Q83,IF(S86=15,R83,0)))))))))))))))/SUM(D78:D84)</f>
        <v>6.7640276710222904E-3</v>
      </c>
    </row>
    <row r="84" spans="2:19" x14ac:dyDescent="0.3">
      <c r="B84" s="24" t="s">
        <v>49</v>
      </c>
      <c r="C84" s="25" t="s">
        <v>135</v>
      </c>
      <c r="D84" s="26">
        <v>38</v>
      </c>
      <c r="E84" s="26">
        <v>40</v>
      </c>
      <c r="F84" s="26">
        <v>40.5</v>
      </c>
      <c r="G84" s="26"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30"/>
      <c r="S84" s="31">
        <f>IF(S86=1,D84,IF(S86=2,E84,IF(S86=3,F84,IF(S86=4,G84,IF(S86=5,H84,IF(S86=6,I84,IF(S86=7,J84,IF(S86=8,K84,IF(S86=9,L84,IF(S86=10,M84,IF(S86=11,N84,IF(S86=12,O84,IF(S86=13,P84,IF(S86=14,Q84,IF(S86=15,R84,0)))))))))))))))/SUM(D78:D84)</f>
        <v>5.8416602613374329E-3</v>
      </c>
    </row>
    <row r="85" spans="2:19" ht="18" thickBot="1" x14ac:dyDescent="0.35">
      <c r="B85" s="16" t="s">
        <v>22</v>
      </c>
      <c r="C85" s="27"/>
      <c r="D85" s="17">
        <v>0</v>
      </c>
      <c r="E85" s="17">
        <f>ROUND(SUM(D78:D84)-SUM(E78:E84),1)</f>
        <v>18.399999999999999</v>
      </c>
      <c r="F85" s="17">
        <f>ROUND(SUM(D78:D84)-SUM(F78:F84),1)</f>
        <v>22.6</v>
      </c>
      <c r="G85" s="17">
        <f>ROUND(SUM(D78:D84)-SUM(G78:G84),1)</f>
        <v>31.6</v>
      </c>
      <c r="H85" s="17">
        <f>ROUND(SUM(D78:D84)-SUM(H78:H84),1)</f>
        <v>47.4</v>
      </c>
      <c r="I85" s="17">
        <f>ROUND(SUM(D78:D84)-SUM(I78:I84),1)</f>
        <v>253.5</v>
      </c>
      <c r="J85" s="17">
        <f>ROUND(SUM(D78:D84)-SUM(J78:J84),1)</f>
        <v>6505</v>
      </c>
      <c r="K85" s="17">
        <f>ROUND(SUM(D78:D84)-SUM(K78:K84),1)</f>
        <v>6505</v>
      </c>
      <c r="L85" s="17">
        <f>ROUND(SUM(D78:D84)-SUM(L78:L84),1)</f>
        <v>6505</v>
      </c>
      <c r="M85" s="17">
        <f>ROUND(SUM(D78:D84)-SUM(M78:M84),1)</f>
        <v>6505</v>
      </c>
      <c r="N85" s="17">
        <f>ROUND(SUM(D78:D84)-SUM(N78:N84),1)</f>
        <v>6505</v>
      </c>
      <c r="O85" s="17">
        <f>ROUND(SUM(D78:D84)-SUM(O78:O84),1)</f>
        <v>6505</v>
      </c>
      <c r="P85" s="17">
        <f>ROUND(SUM(D78:D84)-SUM(P78:P84),1)</f>
        <v>6505</v>
      </c>
      <c r="Q85" s="17">
        <f>ROUND(SUM(D78:D84)-SUM(Q78:Q84),1)</f>
        <v>6505</v>
      </c>
      <c r="R85" s="18">
        <f>ROUND(SUM(D78:D84)-SUM(R78:R84),1)</f>
        <v>6505</v>
      </c>
      <c r="S85" s="19">
        <f>IF(S86=1,D85,IF(S86=2,E85,IF(S86=3,F85,IF(S86=4,G85,IF(S86=5,H85,IF(S86=6,I85,IF(S86=7,J85,IF(S86=8,K85,IF(S86=9,L85,IF(S86=10,M85,IF(S86=11,N85,IF(S86=12,O85,IF(S86=13,P85,IF(S86=14,Q85,IF(S86=15,R85,0)))))))))))))))/SUM(D78:D84)</f>
        <v>0</v>
      </c>
    </row>
    <row r="86" spans="2:19" ht="18" thickBot="1" x14ac:dyDescent="0.35">
      <c r="B86" s="20" t="s">
        <v>37</v>
      </c>
      <c r="C86" s="28" t="s">
        <v>30</v>
      </c>
      <c r="D86" s="21">
        <v>12448</v>
      </c>
      <c r="E86" s="21" t="s">
        <v>25</v>
      </c>
      <c r="F86" s="32">
        <f>SUM(D78:D84)</f>
        <v>6505</v>
      </c>
      <c r="G86" s="21" t="s">
        <v>26</v>
      </c>
      <c r="H86" s="21">
        <v>60</v>
      </c>
      <c r="I86" s="21" t="s">
        <v>27</v>
      </c>
      <c r="J86" s="22">
        <f>(H86+F86)/D86</f>
        <v>0.52739395886889462</v>
      </c>
      <c r="K86" s="21" t="s">
        <v>28</v>
      </c>
      <c r="L86" s="22">
        <f>F86/(F86+H86)</f>
        <v>0.99086062452399082</v>
      </c>
      <c r="M86" s="21" t="s">
        <v>29</v>
      </c>
      <c r="N86" s="22">
        <f>H86/(F86+H86)</f>
        <v>9.13937547600914E-3</v>
      </c>
      <c r="O86" s="21" t="s">
        <v>24</v>
      </c>
      <c r="P86" s="21">
        <v>1627</v>
      </c>
      <c r="Q86" s="80" t="s">
        <v>23</v>
      </c>
      <c r="R86" s="81"/>
      <c r="S86" s="23">
        <v>1</v>
      </c>
    </row>
  </sheetData>
  <mergeCells count="18">
    <mergeCell ref="Q86:R86"/>
    <mergeCell ref="B61:S61"/>
    <mergeCell ref="Q73:R73"/>
    <mergeCell ref="B60:S60"/>
    <mergeCell ref="B75:S75"/>
    <mergeCell ref="B76:S76"/>
    <mergeCell ref="B32:S32"/>
    <mergeCell ref="Q44:R44"/>
    <mergeCell ref="B31:S31"/>
    <mergeCell ref="B47:S47"/>
    <mergeCell ref="Q58:R58"/>
    <mergeCell ref="B46:S46"/>
    <mergeCell ref="B18:S18"/>
    <mergeCell ref="Q29:R29"/>
    <mergeCell ref="B17:S17"/>
    <mergeCell ref="B2:S2"/>
    <mergeCell ref="B3:S3"/>
    <mergeCell ref="Q15:R15"/>
  </mergeCells>
  <conditionalFormatting sqref="B5:S7">
    <cfRule type="expression" dxfId="1629" priority="7126">
      <formula>IF($B5="Independent",1,0)</formula>
    </cfRule>
    <cfRule type="expression" dxfId="1628" priority="7127">
      <formula>IF($B5="Family",1,0)</formula>
    </cfRule>
    <cfRule type="expression" dxfId="1627" priority="7128">
      <formula>IF($B5="Alba",1,0)</formula>
    </cfRule>
    <cfRule type="expression" dxfId="1626" priority="7129">
      <formula>IF($B5="Lib Dem",1,0)</formula>
    </cfRule>
    <cfRule type="expression" dxfId="1625" priority="7130">
      <formula>IF($B5="Conservative",1,0)</formula>
    </cfRule>
    <cfRule type="expression" dxfId="1624" priority="7131">
      <formula>IF($B5="Green",1,0)</formula>
    </cfRule>
    <cfRule type="expression" dxfId="1623" priority="7132">
      <formula>IF($B5="SNP",1,0)</formula>
    </cfRule>
    <cfRule type="expression" dxfId="1622" priority="7133">
      <formula>IF($B5="Labour",1,0)</formula>
    </cfRule>
  </conditionalFormatting>
  <conditionalFormatting sqref="B8:S8">
    <cfRule type="expression" dxfId="1621" priority="7118">
      <formula>IF($B8="Independent",1,0)</formula>
    </cfRule>
    <cfRule type="expression" dxfId="1620" priority="7119">
      <formula>IF($B8="Family",1,0)</formula>
    </cfRule>
    <cfRule type="expression" dxfId="1619" priority="7120">
      <formula>IF($B8="Alba",1,0)</formula>
    </cfRule>
    <cfRule type="expression" dxfId="1618" priority="7121">
      <formula>IF($B8="Lib Dem",1,0)</formula>
    </cfRule>
    <cfRule type="expression" dxfId="1617" priority="7122">
      <formula>IF($B8="Conservative",1,0)</formula>
    </cfRule>
    <cfRule type="expression" dxfId="1616" priority="7123">
      <formula>IF($B8="Green",1,0)</formula>
    </cfRule>
    <cfRule type="expression" dxfId="1615" priority="7124">
      <formula>IF($B8="SNP",1,0)</formula>
    </cfRule>
    <cfRule type="expression" dxfId="1614" priority="7125">
      <formula>IF($B8="Labour",1,0)</formula>
    </cfRule>
  </conditionalFormatting>
  <conditionalFormatting sqref="B9:S9">
    <cfRule type="expression" dxfId="1613" priority="7110">
      <formula>IF($B9="Independent",1,0)</formula>
    </cfRule>
    <cfRule type="expression" dxfId="1612" priority="7111">
      <formula>IF($B9="Family",1,0)</formula>
    </cfRule>
    <cfRule type="expression" dxfId="1611" priority="7112">
      <formula>IF($B9="Alba",1,0)</formula>
    </cfRule>
    <cfRule type="expression" dxfId="1610" priority="7113">
      <formula>IF($B9="Lib Dem",1,0)</formula>
    </cfRule>
    <cfRule type="expression" dxfId="1609" priority="7114">
      <formula>IF($B9="Conservative",1,0)</formula>
    </cfRule>
    <cfRule type="expression" dxfId="1608" priority="7115">
      <formula>IF($B9="Green",1,0)</formula>
    </cfRule>
    <cfRule type="expression" dxfId="1607" priority="7116">
      <formula>IF($B9="SNP",1,0)</formula>
    </cfRule>
    <cfRule type="expression" dxfId="1606" priority="7117">
      <formula>IF($B9="Labour",1,0)</formula>
    </cfRule>
  </conditionalFormatting>
  <conditionalFormatting sqref="B10:S10">
    <cfRule type="expression" dxfId="1605" priority="7102">
      <formula>IF($B10="Independent",1,0)</formula>
    </cfRule>
    <cfRule type="expression" dxfId="1604" priority="7103">
      <formula>IF($B10="Family",1,0)</formula>
    </cfRule>
    <cfRule type="expression" dxfId="1603" priority="7104">
      <formula>IF($B10="Alba",1,0)</formula>
    </cfRule>
    <cfRule type="expression" dxfId="1602" priority="7105">
      <formula>IF($B10="Lib Dem",1,0)</formula>
    </cfRule>
    <cfRule type="expression" dxfId="1601" priority="7106">
      <formula>IF($B10="Conservative",1,0)</formula>
    </cfRule>
    <cfRule type="expression" dxfId="1600" priority="7107">
      <formula>IF($B10="Green",1,0)</formula>
    </cfRule>
    <cfRule type="expression" dxfId="1599" priority="7108">
      <formula>IF($B10="SNP",1,0)</formula>
    </cfRule>
    <cfRule type="expression" dxfId="1598" priority="7109">
      <formula>IF($B10="Labour",1,0)</formula>
    </cfRule>
  </conditionalFormatting>
  <conditionalFormatting sqref="B11:S11">
    <cfRule type="expression" dxfId="1597" priority="7094">
      <formula>IF($B11="Independent",1,0)</formula>
    </cfRule>
    <cfRule type="expression" dxfId="1596" priority="7095">
      <formula>IF($B11="Family",1,0)</formula>
    </cfRule>
    <cfRule type="expression" dxfId="1595" priority="7096">
      <formula>IF($B11="Alba",1,0)</formula>
    </cfRule>
    <cfRule type="expression" dxfId="1594" priority="7097">
      <formula>IF($B11="Lib Dem",1,0)</formula>
    </cfRule>
    <cfRule type="expression" dxfId="1593" priority="7098">
      <formula>IF($B11="Conservative",1,0)</formula>
    </cfRule>
    <cfRule type="expression" dxfId="1592" priority="7099">
      <formula>IF($B11="Green",1,0)</formula>
    </cfRule>
    <cfRule type="expression" dxfId="1591" priority="7100">
      <formula>IF($B11="SNP",1,0)</formula>
    </cfRule>
    <cfRule type="expression" dxfId="1590" priority="7101">
      <formula>IF($B11="Labour",1,0)</formula>
    </cfRule>
  </conditionalFormatting>
  <conditionalFormatting sqref="B12:S12">
    <cfRule type="expression" dxfId="1589" priority="7086">
      <formula>IF($B12="Independent",1,0)</formula>
    </cfRule>
    <cfRule type="expression" dxfId="1588" priority="7087">
      <formula>IF($B12="Family",1,0)</formula>
    </cfRule>
    <cfRule type="expression" dxfId="1587" priority="7088">
      <formula>IF($B12="Alba",1,0)</formula>
    </cfRule>
    <cfRule type="expression" dxfId="1586" priority="7089">
      <formula>IF($B12="Lib Dem",1,0)</formula>
    </cfRule>
    <cfRule type="expression" dxfId="1585" priority="7090">
      <formula>IF($B12="Conservative",1,0)</formula>
    </cfRule>
    <cfRule type="expression" dxfId="1584" priority="7091">
      <formula>IF($B12="Green",1,0)</formula>
    </cfRule>
    <cfRule type="expression" dxfId="1583" priority="7092">
      <formula>IF($B12="SNP",1,0)</formula>
    </cfRule>
    <cfRule type="expression" dxfId="1582" priority="7093">
      <formula>IF($B12="Labour",1,0)</formula>
    </cfRule>
  </conditionalFormatting>
  <conditionalFormatting sqref="B13:S13">
    <cfRule type="expression" dxfId="1581" priority="7078">
      <formula>IF($B13="Independent",1,0)</formula>
    </cfRule>
    <cfRule type="expression" dxfId="1580" priority="7079">
      <formula>IF($B13="Family",1,0)</formula>
    </cfRule>
    <cfRule type="expression" dxfId="1579" priority="7080">
      <formula>IF($B13="Alba",1,0)</formula>
    </cfRule>
    <cfRule type="expression" dxfId="1578" priority="7081">
      <formula>IF($B13="Lib Dem",1,0)</formula>
    </cfRule>
    <cfRule type="expression" dxfId="1577" priority="7082">
      <formula>IF($B13="Conservative",1,0)</formula>
    </cfRule>
    <cfRule type="expression" dxfId="1576" priority="7083">
      <formula>IF($B13="Green",1,0)</formula>
    </cfRule>
    <cfRule type="expression" dxfId="1575" priority="7084">
      <formula>IF($B13="SNP",1,0)</formula>
    </cfRule>
    <cfRule type="expression" dxfId="1574" priority="7085">
      <formula>IF($B13="Labour",1,0)</formula>
    </cfRule>
  </conditionalFormatting>
  <conditionalFormatting sqref="B20:S22">
    <cfRule type="expression" dxfId="1573" priority="5763">
      <formula>IF($B20="Independent",1,0)</formula>
    </cfRule>
    <cfRule type="expression" dxfId="1572" priority="5764">
      <formula>IF($B20="Family",1,0)</formula>
    </cfRule>
    <cfRule type="expression" dxfId="1571" priority="5765">
      <formula>IF($B20="Alba",1,0)</formula>
    </cfRule>
    <cfRule type="expression" dxfId="1570" priority="5766">
      <formula>IF($B20="Lib Dem",1,0)</formula>
    </cfRule>
    <cfRule type="expression" dxfId="1569" priority="5767">
      <formula>IF($B20="Conservative",1,0)</formula>
    </cfRule>
    <cfRule type="expression" dxfId="1568" priority="5768">
      <formula>IF($B20="Green",1,0)</formula>
    </cfRule>
    <cfRule type="expression" dxfId="1567" priority="5769">
      <formula>IF($B20="SNP",1,0)</formula>
    </cfRule>
    <cfRule type="expression" dxfId="1566" priority="5770">
      <formula>IF($B20="Labour",1,0)</formula>
    </cfRule>
  </conditionalFormatting>
  <conditionalFormatting sqref="B23:S23">
    <cfRule type="expression" dxfId="1565" priority="5755">
      <formula>IF($B23="Independent",1,0)</formula>
    </cfRule>
    <cfRule type="expression" dxfId="1564" priority="5756">
      <formula>IF($B23="Family",1,0)</formula>
    </cfRule>
    <cfRule type="expression" dxfId="1563" priority="5757">
      <formula>IF($B23="Alba",1,0)</formula>
    </cfRule>
    <cfRule type="expression" dxfId="1562" priority="5758">
      <formula>IF($B23="Lib Dem",1,0)</formula>
    </cfRule>
    <cfRule type="expression" dxfId="1561" priority="5759">
      <formula>IF($B23="Conservative",1,0)</formula>
    </cfRule>
    <cfRule type="expression" dxfId="1560" priority="5760">
      <formula>IF($B23="Green",1,0)</formula>
    </cfRule>
    <cfRule type="expression" dxfId="1559" priority="5761">
      <formula>IF($B23="SNP",1,0)</formula>
    </cfRule>
    <cfRule type="expression" dxfId="1558" priority="5762">
      <formula>IF($B23="Labour",1,0)</formula>
    </cfRule>
  </conditionalFormatting>
  <conditionalFormatting sqref="B24:S24">
    <cfRule type="expression" dxfId="1557" priority="5747">
      <formula>IF($B24="Independent",1,0)</formula>
    </cfRule>
    <cfRule type="expression" dxfId="1556" priority="5748">
      <formula>IF($B24="Family",1,0)</formula>
    </cfRule>
    <cfRule type="expression" dxfId="1555" priority="5749">
      <formula>IF($B24="Alba",1,0)</formula>
    </cfRule>
    <cfRule type="expression" dxfId="1554" priority="5750">
      <formula>IF($B24="Lib Dem",1,0)</formula>
    </cfRule>
    <cfRule type="expression" dxfId="1553" priority="5751">
      <formula>IF($B24="Conservative",1,0)</formula>
    </cfRule>
    <cfRule type="expression" dxfId="1552" priority="5752">
      <formula>IF($B24="Green",1,0)</formula>
    </cfRule>
    <cfRule type="expression" dxfId="1551" priority="5753">
      <formula>IF($B24="SNP",1,0)</formula>
    </cfRule>
    <cfRule type="expression" dxfId="1550" priority="5754">
      <formula>IF($B24="Labour",1,0)</formula>
    </cfRule>
  </conditionalFormatting>
  <conditionalFormatting sqref="B25:S25">
    <cfRule type="expression" dxfId="1549" priority="5739">
      <formula>IF($B25="Independent",1,0)</formula>
    </cfRule>
    <cfRule type="expression" dxfId="1548" priority="5740">
      <formula>IF($B25="Family",1,0)</formula>
    </cfRule>
    <cfRule type="expression" dxfId="1547" priority="5741">
      <formula>IF($B25="Alba",1,0)</formula>
    </cfRule>
    <cfRule type="expression" dxfId="1546" priority="5742">
      <formula>IF($B25="Lib Dem",1,0)</formula>
    </cfRule>
    <cfRule type="expression" dxfId="1545" priority="5743">
      <formula>IF($B25="Conservative",1,0)</formula>
    </cfRule>
    <cfRule type="expression" dxfId="1544" priority="5744">
      <formula>IF($B25="Green",1,0)</formula>
    </cfRule>
    <cfRule type="expression" dxfId="1543" priority="5745">
      <formula>IF($B25="SNP",1,0)</formula>
    </cfRule>
    <cfRule type="expression" dxfId="1542" priority="5746">
      <formula>IF($B25="Labour",1,0)</formula>
    </cfRule>
  </conditionalFormatting>
  <conditionalFormatting sqref="B26:S26">
    <cfRule type="expression" dxfId="1541" priority="5731">
      <formula>IF($B26="Independent",1,0)</formula>
    </cfRule>
    <cfRule type="expression" dxfId="1540" priority="5732">
      <formula>IF($B26="Family",1,0)</formula>
    </cfRule>
    <cfRule type="expression" dxfId="1539" priority="5733">
      <formula>IF($B26="Alba",1,0)</formula>
    </cfRule>
    <cfRule type="expression" dxfId="1538" priority="5734">
      <formula>IF($B26="Lib Dem",1,0)</formula>
    </cfRule>
    <cfRule type="expression" dxfId="1537" priority="5735">
      <formula>IF($B26="Conservative",1,0)</formula>
    </cfRule>
    <cfRule type="expression" dxfId="1536" priority="5736">
      <formula>IF($B26="Green",1,0)</formula>
    </cfRule>
    <cfRule type="expression" dxfId="1535" priority="5737">
      <formula>IF($B26="SNP",1,0)</formula>
    </cfRule>
    <cfRule type="expression" dxfId="1534" priority="5738">
      <formula>IF($B26="Labour",1,0)</formula>
    </cfRule>
  </conditionalFormatting>
  <conditionalFormatting sqref="B27:S27">
    <cfRule type="expression" dxfId="1533" priority="5723">
      <formula>IF($B27="Independent",1,0)</formula>
    </cfRule>
    <cfRule type="expression" dxfId="1532" priority="5724">
      <formula>IF($B27="Family",1,0)</formula>
    </cfRule>
    <cfRule type="expression" dxfId="1531" priority="5725">
      <formula>IF($B27="Alba",1,0)</formula>
    </cfRule>
    <cfRule type="expression" dxfId="1530" priority="5726">
      <formula>IF($B27="Lib Dem",1,0)</formula>
    </cfRule>
    <cfRule type="expression" dxfId="1529" priority="5727">
      <formula>IF($B27="Conservative",1,0)</formula>
    </cfRule>
    <cfRule type="expression" dxfId="1528" priority="5728">
      <formula>IF($B27="Green",1,0)</formula>
    </cfRule>
    <cfRule type="expression" dxfId="1527" priority="5729">
      <formula>IF($B27="SNP",1,0)</formula>
    </cfRule>
    <cfRule type="expression" dxfId="1526" priority="5730">
      <formula>IF($B27="Labour",1,0)</formula>
    </cfRule>
  </conditionalFormatting>
  <conditionalFormatting sqref="B34:S36">
    <cfRule type="expression" dxfId="1525" priority="4408">
      <formula>IF($B34="Independent",1,0)</formula>
    </cfRule>
    <cfRule type="expression" dxfId="1524" priority="4409">
      <formula>IF($B34="Family",1,0)</formula>
    </cfRule>
    <cfRule type="expression" dxfId="1523" priority="4410">
      <formula>IF($B34="Alba",1,0)</formula>
    </cfRule>
    <cfRule type="expression" dxfId="1522" priority="4411">
      <formula>IF($B34="Lib Dem",1,0)</formula>
    </cfRule>
    <cfRule type="expression" dxfId="1521" priority="4412">
      <formula>IF($B34="Conservative",1,0)</formula>
    </cfRule>
    <cfRule type="expression" dxfId="1520" priority="4413">
      <formula>IF($B34="Green",1,0)</formula>
    </cfRule>
    <cfRule type="expression" dxfId="1519" priority="4414">
      <formula>IF($B34="SNP",1,0)</formula>
    </cfRule>
    <cfRule type="expression" dxfId="1518" priority="4415">
      <formula>IF($B34="Labour",1,0)</formula>
    </cfRule>
  </conditionalFormatting>
  <conditionalFormatting sqref="B37:S37">
    <cfRule type="expression" dxfId="1517" priority="4400">
      <formula>IF($B37="Independent",1,0)</formula>
    </cfRule>
    <cfRule type="expression" dxfId="1516" priority="4401">
      <formula>IF($B37="Family",1,0)</formula>
    </cfRule>
    <cfRule type="expression" dxfId="1515" priority="4402">
      <formula>IF($B37="Alba",1,0)</formula>
    </cfRule>
    <cfRule type="expression" dxfId="1514" priority="4403">
      <formula>IF($B37="Lib Dem",1,0)</formula>
    </cfRule>
    <cfRule type="expression" dxfId="1513" priority="4404">
      <formula>IF($B37="Conservative",1,0)</formula>
    </cfRule>
    <cfRule type="expression" dxfId="1512" priority="4405">
      <formula>IF($B37="Green",1,0)</formula>
    </cfRule>
    <cfRule type="expression" dxfId="1511" priority="4406">
      <formula>IF($B37="SNP",1,0)</formula>
    </cfRule>
    <cfRule type="expression" dxfId="1510" priority="4407">
      <formula>IF($B37="Labour",1,0)</formula>
    </cfRule>
  </conditionalFormatting>
  <conditionalFormatting sqref="B38:S38">
    <cfRule type="expression" dxfId="1509" priority="4392">
      <formula>IF($B38="Independent",1,0)</formula>
    </cfRule>
    <cfRule type="expression" dxfId="1508" priority="4393">
      <formula>IF($B38="Family",1,0)</formula>
    </cfRule>
    <cfRule type="expression" dxfId="1507" priority="4394">
      <formula>IF($B38="Alba",1,0)</formula>
    </cfRule>
    <cfRule type="expression" dxfId="1506" priority="4395">
      <formula>IF($B38="Lib Dem",1,0)</formula>
    </cfRule>
    <cfRule type="expression" dxfId="1505" priority="4396">
      <formula>IF($B38="Conservative",1,0)</formula>
    </cfRule>
    <cfRule type="expression" dxfId="1504" priority="4397">
      <formula>IF($B38="Green",1,0)</formula>
    </cfRule>
    <cfRule type="expression" dxfId="1503" priority="4398">
      <formula>IF($B38="SNP",1,0)</formula>
    </cfRule>
    <cfRule type="expression" dxfId="1502" priority="4399">
      <formula>IF($B38="Labour",1,0)</formula>
    </cfRule>
  </conditionalFormatting>
  <conditionalFormatting sqref="B39:S39">
    <cfRule type="expression" dxfId="1501" priority="4384">
      <formula>IF($B39="Independent",1,0)</formula>
    </cfRule>
    <cfRule type="expression" dxfId="1500" priority="4385">
      <formula>IF($B39="Family",1,0)</formula>
    </cfRule>
    <cfRule type="expression" dxfId="1499" priority="4386">
      <formula>IF($B39="Alba",1,0)</formula>
    </cfRule>
    <cfRule type="expression" dxfId="1498" priority="4387">
      <formula>IF($B39="Lib Dem",1,0)</formula>
    </cfRule>
    <cfRule type="expression" dxfId="1497" priority="4388">
      <formula>IF($B39="Conservative",1,0)</formula>
    </cfRule>
    <cfRule type="expression" dxfId="1496" priority="4389">
      <formula>IF($B39="Green",1,0)</formula>
    </cfRule>
    <cfRule type="expression" dxfId="1495" priority="4390">
      <formula>IF($B39="SNP",1,0)</formula>
    </cfRule>
    <cfRule type="expression" dxfId="1494" priority="4391">
      <formula>IF($B39="Labour",1,0)</formula>
    </cfRule>
  </conditionalFormatting>
  <conditionalFormatting sqref="B40:S40">
    <cfRule type="expression" dxfId="1493" priority="4376">
      <formula>IF($B40="Independent",1,0)</formula>
    </cfRule>
    <cfRule type="expression" dxfId="1492" priority="4377">
      <formula>IF($B40="Family",1,0)</formula>
    </cfRule>
    <cfRule type="expression" dxfId="1491" priority="4378">
      <formula>IF($B40="Alba",1,0)</formula>
    </cfRule>
    <cfRule type="expression" dxfId="1490" priority="4379">
      <formula>IF($B40="Lib Dem",1,0)</formula>
    </cfRule>
    <cfRule type="expression" dxfId="1489" priority="4380">
      <formula>IF($B40="Conservative",1,0)</formula>
    </cfRule>
    <cfRule type="expression" dxfId="1488" priority="4381">
      <formula>IF($B40="Green",1,0)</formula>
    </cfRule>
    <cfRule type="expression" dxfId="1487" priority="4382">
      <formula>IF($B40="SNP",1,0)</formula>
    </cfRule>
    <cfRule type="expression" dxfId="1486" priority="4383">
      <formula>IF($B40="Labour",1,0)</formula>
    </cfRule>
  </conditionalFormatting>
  <conditionalFormatting sqref="B41:S41">
    <cfRule type="expression" dxfId="1485" priority="4368">
      <formula>IF($B41="Independent",1,0)</formula>
    </cfRule>
    <cfRule type="expression" dxfId="1484" priority="4369">
      <formula>IF($B41="Family",1,0)</formula>
    </cfRule>
    <cfRule type="expression" dxfId="1483" priority="4370">
      <formula>IF($B41="Alba",1,0)</formula>
    </cfRule>
    <cfRule type="expression" dxfId="1482" priority="4371">
      <formula>IF($B41="Lib Dem",1,0)</formula>
    </cfRule>
    <cfRule type="expression" dxfId="1481" priority="4372">
      <formula>IF($B41="Conservative",1,0)</formula>
    </cfRule>
    <cfRule type="expression" dxfId="1480" priority="4373">
      <formula>IF($B41="Green",1,0)</formula>
    </cfRule>
    <cfRule type="expression" dxfId="1479" priority="4374">
      <formula>IF($B41="SNP",1,0)</formula>
    </cfRule>
    <cfRule type="expression" dxfId="1478" priority="4375">
      <formula>IF($B41="Labour",1,0)</formula>
    </cfRule>
  </conditionalFormatting>
  <conditionalFormatting sqref="B42:S42">
    <cfRule type="expression" dxfId="1477" priority="4360">
      <formula>IF($B42="Independent",1,0)</formula>
    </cfRule>
    <cfRule type="expression" dxfId="1476" priority="4361">
      <formula>IF($B42="Family",1,0)</formula>
    </cfRule>
    <cfRule type="expression" dxfId="1475" priority="4362">
      <formula>IF($B42="Alba",1,0)</formula>
    </cfRule>
    <cfRule type="expression" dxfId="1474" priority="4363">
      <formula>IF($B42="Lib Dem",1,0)</formula>
    </cfRule>
    <cfRule type="expression" dxfId="1473" priority="4364">
      <formula>IF($B42="Conservative",1,0)</formula>
    </cfRule>
    <cfRule type="expression" dxfId="1472" priority="4365">
      <formula>IF($B42="Green",1,0)</formula>
    </cfRule>
    <cfRule type="expression" dxfId="1471" priority="4366">
      <formula>IF($B42="SNP",1,0)</formula>
    </cfRule>
    <cfRule type="expression" dxfId="1470" priority="4367">
      <formula>IF($B42="Labour",1,0)</formula>
    </cfRule>
  </conditionalFormatting>
  <conditionalFormatting sqref="B49:S51">
    <cfRule type="expression" dxfId="1469" priority="3045">
      <formula>IF($B49="Independent",1,0)</formula>
    </cfRule>
    <cfRule type="expression" dxfId="1468" priority="3046">
      <formula>IF($B49="Family",1,0)</formula>
    </cfRule>
    <cfRule type="expression" dxfId="1467" priority="3047">
      <formula>IF($B49="Alba",1,0)</formula>
    </cfRule>
    <cfRule type="expression" dxfId="1466" priority="3048">
      <formula>IF($B49="Lib Dem",1,0)</formula>
    </cfRule>
    <cfRule type="expression" dxfId="1465" priority="3049">
      <formula>IF($B49="Conservative",1,0)</formula>
    </cfRule>
    <cfRule type="expression" dxfId="1464" priority="3050">
      <formula>IF($B49="Green",1,0)</formula>
    </cfRule>
    <cfRule type="expression" dxfId="1463" priority="3051">
      <formula>IF($B49="SNP",1,0)</formula>
    </cfRule>
    <cfRule type="expression" dxfId="1462" priority="3052">
      <formula>IF($B49="Labour",1,0)</formula>
    </cfRule>
  </conditionalFormatting>
  <conditionalFormatting sqref="B52:S52">
    <cfRule type="expression" dxfId="1461" priority="3037">
      <formula>IF($B52="Independent",1,0)</formula>
    </cfRule>
    <cfRule type="expression" dxfId="1460" priority="3038">
      <formula>IF($B52="Family",1,0)</formula>
    </cfRule>
    <cfRule type="expression" dxfId="1459" priority="3039">
      <formula>IF($B52="Alba",1,0)</formula>
    </cfRule>
    <cfRule type="expression" dxfId="1458" priority="3040">
      <formula>IF($B52="Lib Dem",1,0)</formula>
    </cfRule>
    <cfRule type="expression" dxfId="1457" priority="3041">
      <formula>IF($B52="Conservative",1,0)</formula>
    </cfRule>
    <cfRule type="expression" dxfId="1456" priority="3042">
      <formula>IF($B52="Green",1,0)</formula>
    </cfRule>
    <cfRule type="expression" dxfId="1455" priority="3043">
      <formula>IF($B52="SNP",1,0)</formula>
    </cfRule>
    <cfRule type="expression" dxfId="1454" priority="3044">
      <formula>IF($B52="Labour",1,0)</formula>
    </cfRule>
  </conditionalFormatting>
  <conditionalFormatting sqref="B53:S53">
    <cfRule type="expression" dxfId="1453" priority="3029">
      <formula>IF($B53="Independent",1,0)</formula>
    </cfRule>
    <cfRule type="expression" dxfId="1452" priority="3030">
      <formula>IF($B53="Family",1,0)</formula>
    </cfRule>
    <cfRule type="expression" dxfId="1451" priority="3031">
      <formula>IF($B53="Alba",1,0)</formula>
    </cfRule>
    <cfRule type="expression" dxfId="1450" priority="3032">
      <formula>IF($B53="Lib Dem",1,0)</formula>
    </cfRule>
    <cfRule type="expression" dxfId="1449" priority="3033">
      <formula>IF($B53="Conservative",1,0)</formula>
    </cfRule>
    <cfRule type="expression" dxfId="1448" priority="3034">
      <formula>IF($B53="Green",1,0)</formula>
    </cfRule>
    <cfRule type="expression" dxfId="1447" priority="3035">
      <formula>IF($B53="SNP",1,0)</formula>
    </cfRule>
    <cfRule type="expression" dxfId="1446" priority="3036">
      <formula>IF($B53="Labour",1,0)</formula>
    </cfRule>
  </conditionalFormatting>
  <conditionalFormatting sqref="B54:S54">
    <cfRule type="expression" dxfId="1445" priority="3021">
      <formula>IF($B54="Independent",1,0)</formula>
    </cfRule>
    <cfRule type="expression" dxfId="1444" priority="3022">
      <formula>IF($B54="Family",1,0)</formula>
    </cfRule>
    <cfRule type="expression" dxfId="1443" priority="3023">
      <formula>IF($B54="Alba",1,0)</formula>
    </cfRule>
    <cfRule type="expression" dxfId="1442" priority="3024">
      <formula>IF($B54="Lib Dem",1,0)</formula>
    </cfRule>
    <cfRule type="expression" dxfId="1441" priority="3025">
      <formula>IF($B54="Conservative",1,0)</formula>
    </cfRule>
    <cfRule type="expression" dxfId="1440" priority="3026">
      <formula>IF($B54="Green",1,0)</formula>
    </cfRule>
    <cfRule type="expression" dxfId="1439" priority="3027">
      <formula>IF($B54="SNP",1,0)</formula>
    </cfRule>
    <cfRule type="expression" dxfId="1438" priority="3028">
      <formula>IF($B54="Labour",1,0)</formula>
    </cfRule>
  </conditionalFormatting>
  <conditionalFormatting sqref="B55:S55">
    <cfRule type="expression" dxfId="1437" priority="3013">
      <formula>IF($B55="Independent",1,0)</formula>
    </cfRule>
    <cfRule type="expression" dxfId="1436" priority="3014">
      <formula>IF($B55="Family",1,0)</formula>
    </cfRule>
    <cfRule type="expression" dxfId="1435" priority="3015">
      <formula>IF($B55="Alba",1,0)</formula>
    </cfRule>
    <cfRule type="expression" dxfId="1434" priority="3016">
      <formula>IF($B55="Lib Dem",1,0)</formula>
    </cfRule>
    <cfRule type="expression" dxfId="1433" priority="3017">
      <formula>IF($B55="Conservative",1,0)</formula>
    </cfRule>
    <cfRule type="expression" dxfId="1432" priority="3018">
      <formula>IF($B55="Green",1,0)</formula>
    </cfRule>
    <cfRule type="expression" dxfId="1431" priority="3019">
      <formula>IF($B55="SNP",1,0)</formula>
    </cfRule>
    <cfRule type="expression" dxfId="1430" priority="3020">
      <formula>IF($B55="Labour",1,0)</formula>
    </cfRule>
  </conditionalFormatting>
  <conditionalFormatting sqref="S56">
    <cfRule type="expression" dxfId="1429" priority="3005">
      <formula>IF($B56="Independent",1,0)</formula>
    </cfRule>
    <cfRule type="expression" dxfId="1428" priority="3006">
      <formula>IF($B56="Family",1,0)</formula>
    </cfRule>
    <cfRule type="expression" dxfId="1427" priority="3007">
      <formula>IF($B56="Alba",1,0)</formula>
    </cfRule>
    <cfRule type="expression" dxfId="1426" priority="3008">
      <formula>IF($B56="Lib Dem",1,0)</formula>
    </cfRule>
    <cfRule type="expression" dxfId="1425" priority="3009">
      <formula>IF($B56="Conservative",1,0)</formula>
    </cfRule>
    <cfRule type="expression" dxfId="1424" priority="3010">
      <formula>IF($B56="Green",1,0)</formula>
    </cfRule>
    <cfRule type="expression" dxfId="1423" priority="3011">
      <formula>IF($B56="SNP",1,0)</formula>
    </cfRule>
    <cfRule type="expression" dxfId="1422" priority="3012">
      <formula>IF($B56="Labour",1,0)</formula>
    </cfRule>
  </conditionalFormatting>
  <conditionalFormatting sqref="B63:S65">
    <cfRule type="expression" dxfId="1421" priority="1690">
      <formula>IF($B63="Independent",1,0)</formula>
    </cfRule>
    <cfRule type="expression" dxfId="1420" priority="1691">
      <formula>IF($B63="Family",1,0)</formula>
    </cfRule>
    <cfRule type="expression" dxfId="1419" priority="1692">
      <formula>IF($B63="Alba",1,0)</formula>
    </cfRule>
    <cfRule type="expression" dxfId="1418" priority="1693">
      <formula>IF($B63="Lib Dem",1,0)</formula>
    </cfRule>
    <cfRule type="expression" dxfId="1417" priority="1694">
      <formula>IF($B63="Conservative",1,0)</formula>
    </cfRule>
    <cfRule type="expression" dxfId="1416" priority="1695">
      <formula>IF($B63="Green",1,0)</formula>
    </cfRule>
    <cfRule type="expression" dxfId="1415" priority="1696">
      <formula>IF($B63="SNP",1,0)</formula>
    </cfRule>
    <cfRule type="expression" dxfId="1414" priority="1697">
      <formula>IF($B63="Labour",1,0)</formula>
    </cfRule>
  </conditionalFormatting>
  <conditionalFormatting sqref="B66:S66">
    <cfRule type="expression" dxfId="1413" priority="1682">
      <formula>IF($B66="Independent",1,0)</formula>
    </cfRule>
    <cfRule type="expression" dxfId="1412" priority="1683">
      <formula>IF($B66="Family",1,0)</formula>
    </cfRule>
    <cfRule type="expression" dxfId="1411" priority="1684">
      <formula>IF($B66="Alba",1,0)</formula>
    </cfRule>
    <cfRule type="expression" dxfId="1410" priority="1685">
      <formula>IF($B66="Lib Dem",1,0)</formula>
    </cfRule>
    <cfRule type="expression" dxfId="1409" priority="1686">
      <formula>IF($B66="Conservative",1,0)</formula>
    </cfRule>
    <cfRule type="expression" dxfId="1408" priority="1687">
      <formula>IF($B66="Green",1,0)</formula>
    </cfRule>
    <cfRule type="expression" dxfId="1407" priority="1688">
      <formula>IF($B66="SNP",1,0)</formula>
    </cfRule>
    <cfRule type="expression" dxfId="1406" priority="1689">
      <formula>IF($B66="Labour",1,0)</formula>
    </cfRule>
  </conditionalFormatting>
  <conditionalFormatting sqref="B67:S67">
    <cfRule type="expression" dxfId="1405" priority="1674">
      <formula>IF($B67="Independent",1,0)</formula>
    </cfRule>
    <cfRule type="expression" dxfId="1404" priority="1675">
      <formula>IF($B67="Family",1,0)</formula>
    </cfRule>
    <cfRule type="expression" dxfId="1403" priority="1676">
      <formula>IF($B67="Alba",1,0)</formula>
    </cfRule>
    <cfRule type="expression" dxfId="1402" priority="1677">
      <formula>IF($B67="Lib Dem",1,0)</formula>
    </cfRule>
    <cfRule type="expression" dxfId="1401" priority="1678">
      <formula>IF($B67="Conservative",1,0)</formula>
    </cfRule>
    <cfRule type="expression" dxfId="1400" priority="1679">
      <formula>IF($B67="Green",1,0)</formula>
    </cfRule>
    <cfRule type="expression" dxfId="1399" priority="1680">
      <formula>IF($B67="SNP",1,0)</formula>
    </cfRule>
    <cfRule type="expression" dxfId="1398" priority="1681">
      <formula>IF($B67="Labour",1,0)</formula>
    </cfRule>
  </conditionalFormatting>
  <conditionalFormatting sqref="B68:S68">
    <cfRule type="expression" dxfId="1397" priority="1666">
      <formula>IF($B68="Independent",1,0)</formula>
    </cfRule>
    <cfRule type="expression" dxfId="1396" priority="1667">
      <formula>IF($B68="Family",1,0)</formula>
    </cfRule>
    <cfRule type="expression" dxfId="1395" priority="1668">
      <formula>IF($B68="Alba",1,0)</formula>
    </cfRule>
    <cfRule type="expression" dxfId="1394" priority="1669">
      <formula>IF($B68="Lib Dem",1,0)</formula>
    </cfRule>
    <cfRule type="expression" dxfId="1393" priority="1670">
      <formula>IF($B68="Conservative",1,0)</formula>
    </cfRule>
    <cfRule type="expression" dxfId="1392" priority="1671">
      <formula>IF($B68="Green",1,0)</formula>
    </cfRule>
    <cfRule type="expression" dxfId="1391" priority="1672">
      <formula>IF($B68="SNP",1,0)</formula>
    </cfRule>
    <cfRule type="expression" dxfId="1390" priority="1673">
      <formula>IF($B68="Labour",1,0)</formula>
    </cfRule>
  </conditionalFormatting>
  <conditionalFormatting sqref="B69:S69">
    <cfRule type="expression" dxfId="1389" priority="1658">
      <formula>IF($B69="Independent",1,0)</formula>
    </cfRule>
    <cfRule type="expression" dxfId="1388" priority="1659">
      <formula>IF($B69="Family",1,0)</formula>
    </cfRule>
    <cfRule type="expression" dxfId="1387" priority="1660">
      <formula>IF($B69="Alba",1,0)</formula>
    </cfRule>
    <cfRule type="expression" dxfId="1386" priority="1661">
      <formula>IF($B69="Lib Dem",1,0)</formula>
    </cfRule>
    <cfRule type="expression" dxfId="1385" priority="1662">
      <formula>IF($B69="Conservative",1,0)</formula>
    </cfRule>
    <cfRule type="expression" dxfId="1384" priority="1663">
      <formula>IF($B69="Green",1,0)</formula>
    </cfRule>
    <cfRule type="expression" dxfId="1383" priority="1664">
      <formula>IF($B69="SNP",1,0)</formula>
    </cfRule>
    <cfRule type="expression" dxfId="1382" priority="1665">
      <formula>IF($B69="Labour",1,0)</formula>
    </cfRule>
  </conditionalFormatting>
  <conditionalFormatting sqref="B70:S70">
    <cfRule type="expression" dxfId="1381" priority="1650">
      <formula>IF($B70="Independent",1,0)</formula>
    </cfRule>
    <cfRule type="expression" dxfId="1380" priority="1651">
      <formula>IF($B70="Family",1,0)</formula>
    </cfRule>
    <cfRule type="expression" dxfId="1379" priority="1652">
      <formula>IF($B70="Alba",1,0)</formula>
    </cfRule>
    <cfRule type="expression" dxfId="1378" priority="1653">
      <formula>IF($B70="Lib Dem",1,0)</formula>
    </cfRule>
    <cfRule type="expression" dxfId="1377" priority="1654">
      <formula>IF($B70="Conservative",1,0)</formula>
    </cfRule>
    <cfRule type="expression" dxfId="1376" priority="1655">
      <formula>IF($B70="Green",1,0)</formula>
    </cfRule>
    <cfRule type="expression" dxfId="1375" priority="1656">
      <formula>IF($B70="SNP",1,0)</formula>
    </cfRule>
    <cfRule type="expression" dxfId="1374" priority="1657">
      <formula>IF($B70="Labour",1,0)</formula>
    </cfRule>
  </conditionalFormatting>
  <conditionalFormatting sqref="B71:S71">
    <cfRule type="expression" dxfId="1373" priority="1642">
      <formula>IF($B71="Independent",1,0)</formula>
    </cfRule>
    <cfRule type="expression" dxfId="1372" priority="1643">
      <formula>IF($B71="Family",1,0)</formula>
    </cfRule>
    <cfRule type="expression" dxfId="1371" priority="1644">
      <formula>IF($B71="Alba",1,0)</formula>
    </cfRule>
    <cfRule type="expression" dxfId="1370" priority="1645">
      <formula>IF($B71="Lib Dem",1,0)</formula>
    </cfRule>
    <cfRule type="expression" dxfId="1369" priority="1646">
      <formula>IF($B71="Conservative",1,0)</formula>
    </cfRule>
    <cfRule type="expression" dxfId="1368" priority="1647">
      <formula>IF($B71="Green",1,0)</formula>
    </cfRule>
    <cfRule type="expression" dxfId="1367" priority="1648">
      <formula>IF($B71="SNP",1,0)</formula>
    </cfRule>
    <cfRule type="expression" dxfId="1366" priority="1649">
      <formula>IF($B71="Labour",1,0)</formula>
    </cfRule>
  </conditionalFormatting>
  <conditionalFormatting sqref="C56">
    <cfRule type="expression" dxfId="1365" priority="1600">
      <formula>IF($I56="LOCAL",1,0)</formula>
    </cfRule>
    <cfRule type="expression" dxfId="1364" priority="1601">
      <formula>IF($I56="CENT",1,0)</formula>
    </cfRule>
    <cfRule type="expression" dxfId="1363" priority="1602">
      <formula>IF($I56="RIGHT",1,0)</formula>
    </cfRule>
    <cfRule type="expression" dxfId="1362" priority="1603">
      <formula>IF($I56="BREX",1,0)</formula>
    </cfRule>
    <cfRule type="expression" dxfId="1361" priority="1604">
      <formula>IF($I56="LEFT",1,0)</formula>
    </cfRule>
    <cfRule type="expression" dxfId="1360" priority="1605">
      <formula>IF($I56="SSP",1,0)</formula>
    </cfRule>
    <cfRule type="expression" dxfId="1359" priority="1606">
      <formula>IF($I56="UKIP",1,0)</formula>
    </cfRule>
    <cfRule type="expression" dxfId="1358" priority="1607">
      <formula>IF($I56="IND4",1,0)</formula>
    </cfRule>
    <cfRule type="expression" dxfId="1357" priority="1608">
      <formula>IF($I56="IND3",1,0)</formula>
    </cfRule>
    <cfRule type="expression" dxfId="1356" priority="1609">
      <formula>IF($I56="IND2",1,0)</formula>
    </cfRule>
    <cfRule type="expression" dxfId="1355" priority="1610">
      <formula>IF($I56="IND1",1,0)</formula>
    </cfRule>
    <cfRule type="expression" dxfId="1354" priority="1611">
      <formula>IF($I56="GRN",1,0)</formula>
    </cfRule>
    <cfRule type="expression" dxfId="1353" priority="1612">
      <formula>IF($I56="LD2",1,0)</formula>
    </cfRule>
    <cfRule type="expression" dxfId="1352" priority="1613">
      <formula>IF($I56="LD1",1,0)</formula>
    </cfRule>
    <cfRule type="expression" dxfId="1351" priority="1614">
      <formula>IF($I56="LAB2",1,0)</formula>
    </cfRule>
    <cfRule type="expression" dxfId="1350" priority="1615">
      <formula>IF($I56="LAB1",1,0)</formula>
    </cfRule>
    <cfRule type="expression" dxfId="1349" priority="1616">
      <formula>IF($I56="CON2",1,0)</formula>
    </cfRule>
    <cfRule type="expression" dxfId="1348" priority="1617">
      <formula>IF($I56="CON1",1,0)</formula>
    </cfRule>
    <cfRule type="expression" dxfId="1347" priority="1618">
      <formula>IF($I56="SNP3",1,0)</formula>
    </cfRule>
    <cfRule type="expression" dxfId="1346" priority="1619">
      <formula>IF($I56="SNP2",1,0)</formula>
    </cfRule>
    <cfRule type="expression" dxfId="1345" priority="1620">
      <formula>IF($I56="SNP1",1,0)</formula>
    </cfRule>
  </conditionalFormatting>
  <conditionalFormatting sqref="Q56">
    <cfRule type="expression" dxfId="1344" priority="1579">
      <formula>IF($I56="LOCAL",1,0)</formula>
    </cfRule>
    <cfRule type="expression" dxfId="1343" priority="1580">
      <formula>IF($I56="CENT",1,0)</formula>
    </cfRule>
    <cfRule type="expression" dxfId="1342" priority="1581">
      <formula>IF($I56="RIGHT",1,0)</formula>
    </cfRule>
    <cfRule type="expression" dxfId="1341" priority="1582">
      <formula>IF($I56="BREX",1,0)</formula>
    </cfRule>
    <cfRule type="expression" dxfId="1340" priority="1583">
      <formula>IF($I56="LEFT",1,0)</formula>
    </cfRule>
    <cfRule type="expression" dxfId="1339" priority="1584">
      <formula>IF($I56="SSP",1,0)</formula>
    </cfRule>
    <cfRule type="expression" dxfId="1338" priority="1585">
      <formula>IF($I56="UKIP",1,0)</formula>
    </cfRule>
    <cfRule type="expression" dxfId="1337" priority="1586">
      <formula>IF($I56="IND4",1,0)</formula>
    </cfRule>
    <cfRule type="expression" dxfId="1336" priority="1587">
      <formula>IF($I56="IND3",1,0)</formula>
    </cfRule>
    <cfRule type="expression" dxfId="1335" priority="1588">
      <formula>IF($I56="IND2",1,0)</formula>
    </cfRule>
    <cfRule type="expression" dxfId="1334" priority="1589">
      <formula>IF($I56="IND1",1,0)</formula>
    </cfRule>
    <cfRule type="expression" dxfId="1333" priority="1590">
      <formula>IF($I56="GRN",1,0)</formula>
    </cfRule>
    <cfRule type="expression" dxfId="1332" priority="1591">
      <formula>IF($I56="LD2",1,0)</formula>
    </cfRule>
    <cfRule type="expression" dxfId="1331" priority="1592">
      <formula>IF($I56="LD1",1,0)</formula>
    </cfRule>
    <cfRule type="expression" dxfId="1330" priority="1593">
      <formula>IF($I56="LAB2",1,0)</formula>
    </cfRule>
    <cfRule type="expression" dxfId="1329" priority="1594">
      <formula>IF($I56="LAB1",1,0)</formula>
    </cfRule>
    <cfRule type="expression" dxfId="1328" priority="1595">
      <formula>IF($I56="CON2",1,0)</formula>
    </cfRule>
    <cfRule type="expression" dxfId="1327" priority="1596">
      <formula>IF($I56="CON1",1,0)</formula>
    </cfRule>
    <cfRule type="expression" dxfId="1326" priority="1597">
      <formula>IF($I56="SNP3",1,0)</formula>
    </cfRule>
    <cfRule type="expression" dxfId="1325" priority="1598">
      <formula>IF($I56="SNP2",1,0)</formula>
    </cfRule>
    <cfRule type="expression" dxfId="1324" priority="1599">
      <formula>IF($I56="SNP1",1,0)</formula>
    </cfRule>
  </conditionalFormatting>
  <conditionalFormatting sqref="R56">
    <cfRule type="expression" dxfId="1323" priority="1558">
      <formula>IF($I56="LOCAL",1,0)</formula>
    </cfRule>
    <cfRule type="expression" dxfId="1322" priority="1559">
      <formula>IF($I56="CENT",1,0)</formula>
    </cfRule>
    <cfRule type="expression" dxfId="1321" priority="1560">
      <formula>IF($I56="RIGHT",1,0)</formula>
    </cfRule>
    <cfRule type="expression" dxfId="1320" priority="1561">
      <formula>IF($I56="BREX",1,0)</formula>
    </cfRule>
    <cfRule type="expression" dxfId="1319" priority="1562">
      <formula>IF($I56="LEFT",1,0)</formula>
    </cfRule>
    <cfRule type="expression" dxfId="1318" priority="1563">
      <formula>IF($I56="SSP",1,0)</formula>
    </cfRule>
    <cfRule type="expression" dxfId="1317" priority="1564">
      <formula>IF($I56="UKIP",1,0)</formula>
    </cfRule>
    <cfRule type="expression" dxfId="1316" priority="1565">
      <formula>IF($I56="IND4",1,0)</formula>
    </cfRule>
    <cfRule type="expression" dxfId="1315" priority="1566">
      <formula>IF($I56="IND3",1,0)</formula>
    </cfRule>
    <cfRule type="expression" dxfId="1314" priority="1567">
      <formula>IF($I56="IND2",1,0)</formula>
    </cfRule>
    <cfRule type="expression" dxfId="1313" priority="1568">
      <formula>IF($I56="IND1",1,0)</formula>
    </cfRule>
    <cfRule type="expression" dxfId="1312" priority="1569">
      <formula>IF($I56="GRN",1,0)</formula>
    </cfRule>
    <cfRule type="expression" dxfId="1311" priority="1570">
      <formula>IF($I56="LD2",1,0)</formula>
    </cfRule>
    <cfRule type="expression" dxfId="1310" priority="1571">
      <formula>IF($I56="LD1",1,0)</formula>
    </cfRule>
    <cfRule type="expression" dxfId="1309" priority="1572">
      <formula>IF($I56="LAB2",1,0)</formula>
    </cfRule>
    <cfRule type="expression" dxfId="1308" priority="1573">
      <formula>IF($I56="LAB1",1,0)</formula>
    </cfRule>
    <cfRule type="expression" dxfId="1307" priority="1574">
      <formula>IF($I56="CON2",1,0)</formula>
    </cfRule>
    <cfRule type="expression" dxfId="1306" priority="1575">
      <formula>IF($I56="CON1",1,0)</formula>
    </cfRule>
    <cfRule type="expression" dxfId="1305" priority="1576">
      <formula>IF($I56="SNP3",1,0)</formula>
    </cfRule>
    <cfRule type="expression" dxfId="1304" priority="1577">
      <formula>IF($I56="SNP2",1,0)</formula>
    </cfRule>
    <cfRule type="expression" dxfId="1303" priority="1578">
      <formula>IF($I56="SNP1",1,0)</formula>
    </cfRule>
  </conditionalFormatting>
  <conditionalFormatting sqref="F56">
    <cfRule type="expression" dxfId="1302" priority="1537">
      <formula>IF($I56="LOCAL",1,0)</formula>
    </cfRule>
    <cfRule type="expression" dxfId="1301" priority="1538">
      <formula>IF($I56="CENT",1,0)</formula>
    </cfRule>
    <cfRule type="expression" dxfId="1300" priority="1539">
      <formula>IF($I56="RIGHT",1,0)</formula>
    </cfRule>
    <cfRule type="expression" dxfId="1299" priority="1540">
      <formula>IF($I56="BREX",1,0)</formula>
    </cfRule>
    <cfRule type="expression" dxfId="1298" priority="1541">
      <formula>IF($I56="LEFT",1,0)</formula>
    </cfRule>
    <cfRule type="expression" dxfId="1297" priority="1542">
      <formula>IF($I56="SSP",1,0)</formula>
    </cfRule>
    <cfRule type="expression" dxfId="1296" priority="1543">
      <formula>IF($I56="UKIP",1,0)</formula>
    </cfRule>
    <cfRule type="expression" dxfId="1295" priority="1544">
      <formula>IF($I56="IND4",1,0)</formula>
    </cfRule>
    <cfRule type="expression" dxfId="1294" priority="1545">
      <formula>IF($I56="IND3",1,0)</formula>
    </cfRule>
    <cfRule type="expression" dxfId="1293" priority="1546">
      <formula>IF($I56="IND2",1,0)</formula>
    </cfRule>
    <cfRule type="expression" dxfId="1292" priority="1547">
      <formula>IF($I56="IND1",1,0)</formula>
    </cfRule>
    <cfRule type="expression" dxfId="1291" priority="1548">
      <formula>IF($I56="GRN",1,0)</formula>
    </cfRule>
    <cfRule type="expression" dxfId="1290" priority="1549">
      <formula>IF($I56="LD2",1,0)</formula>
    </cfRule>
    <cfRule type="expression" dxfId="1289" priority="1550">
      <formula>IF($I56="LD1",1,0)</formula>
    </cfRule>
    <cfRule type="expression" dxfId="1288" priority="1551">
      <formula>IF($I56="LAB2",1,0)</formula>
    </cfRule>
    <cfRule type="expression" dxfId="1287" priority="1552">
      <formula>IF($I56="LAB1",1,0)</formula>
    </cfRule>
    <cfRule type="expression" dxfId="1286" priority="1553">
      <formula>IF($I56="CON2",1,0)</formula>
    </cfRule>
    <cfRule type="expression" dxfId="1285" priority="1554">
      <formula>IF($I56="CON1",1,0)</formula>
    </cfRule>
    <cfRule type="expression" dxfId="1284" priority="1555">
      <formula>IF($I56="SNP3",1,0)</formula>
    </cfRule>
    <cfRule type="expression" dxfId="1283" priority="1556">
      <formula>IF($I56="SNP2",1,0)</formula>
    </cfRule>
    <cfRule type="expression" dxfId="1282" priority="1557">
      <formula>IF($I56="SNP1",1,0)</formula>
    </cfRule>
  </conditionalFormatting>
  <conditionalFormatting sqref="F56">
    <cfRule type="expression" dxfId="1281" priority="1516">
      <formula>IF($I56="LOCAL",1,0)</formula>
    </cfRule>
    <cfRule type="expression" dxfId="1280" priority="1517">
      <formula>IF($I56="CENT",1,0)</formula>
    </cfRule>
    <cfRule type="expression" dxfId="1279" priority="1518">
      <formula>IF($I56="RIGHT",1,0)</formula>
    </cfRule>
    <cfRule type="expression" dxfId="1278" priority="1519">
      <formula>IF($I56="BREX",1,0)</formula>
    </cfRule>
    <cfRule type="expression" dxfId="1277" priority="1520">
      <formula>IF($I56="LEFT",1,0)</formula>
    </cfRule>
    <cfRule type="expression" dxfId="1276" priority="1521">
      <formula>IF($I56="SSP",1,0)</formula>
    </cfRule>
    <cfRule type="expression" dxfId="1275" priority="1522">
      <formula>IF($I56="UKIP",1,0)</formula>
    </cfRule>
    <cfRule type="expression" dxfId="1274" priority="1523">
      <formula>IF($I56="IND4",1,0)</formula>
    </cfRule>
    <cfRule type="expression" dxfId="1273" priority="1524">
      <formula>IF($I56="IND3",1,0)</formula>
    </cfRule>
    <cfRule type="expression" dxfId="1272" priority="1525">
      <formula>IF($I56="IND2",1,0)</formula>
    </cfRule>
    <cfRule type="expression" dxfId="1271" priority="1526">
      <formula>IF($I56="IND1",1,0)</formula>
    </cfRule>
    <cfRule type="expression" dxfId="1270" priority="1527">
      <formula>IF($I56="GRN",1,0)</formula>
    </cfRule>
    <cfRule type="expression" dxfId="1269" priority="1528">
      <formula>IF($I56="LD2",1,0)</formula>
    </cfRule>
    <cfRule type="expression" dxfId="1268" priority="1529">
      <formula>IF($I56="LD1",1,0)</formula>
    </cfRule>
    <cfRule type="expression" dxfId="1267" priority="1530">
      <formula>IF($I56="LAB2",1,0)</formula>
    </cfRule>
    <cfRule type="expression" dxfId="1266" priority="1531">
      <formula>IF($I56="LAB1",1,0)</formula>
    </cfRule>
    <cfRule type="expression" dxfId="1265" priority="1532">
      <formula>IF($I56="CON2",1,0)</formula>
    </cfRule>
    <cfRule type="expression" dxfId="1264" priority="1533">
      <formula>IF($I56="CON1",1,0)</formula>
    </cfRule>
    <cfRule type="expression" dxfId="1263" priority="1534">
      <formula>IF($I56="SNP3",1,0)</formula>
    </cfRule>
    <cfRule type="expression" dxfId="1262" priority="1535">
      <formula>IF($I56="SNP2",1,0)</formula>
    </cfRule>
    <cfRule type="expression" dxfId="1261" priority="1536">
      <formula>IF($I56="SNP1",1,0)</formula>
    </cfRule>
  </conditionalFormatting>
  <conditionalFormatting sqref="D56">
    <cfRule type="expression" dxfId="1260" priority="1495">
      <formula>IF($I56="LOCAL",1,0)</formula>
    </cfRule>
    <cfRule type="expression" dxfId="1259" priority="1496">
      <formula>IF($I56="CENT",1,0)</formula>
    </cfRule>
    <cfRule type="expression" dxfId="1258" priority="1497">
      <formula>IF($I56="RIGHT",1,0)</formula>
    </cfRule>
    <cfRule type="expression" dxfId="1257" priority="1498">
      <formula>IF($I56="BREX",1,0)</formula>
    </cfRule>
    <cfRule type="expression" dxfId="1256" priority="1499">
      <formula>IF($I56="LEFT",1,0)</formula>
    </cfRule>
    <cfRule type="expression" dxfId="1255" priority="1500">
      <formula>IF($I56="SSP",1,0)</formula>
    </cfRule>
    <cfRule type="expression" dxfId="1254" priority="1501">
      <formula>IF($I56="UKIP",1,0)</formula>
    </cfRule>
    <cfRule type="expression" dxfId="1253" priority="1502">
      <formula>IF($I56="IND4",1,0)</formula>
    </cfRule>
    <cfRule type="expression" dxfId="1252" priority="1503">
      <formula>IF($I56="IND3",1,0)</formula>
    </cfRule>
    <cfRule type="expression" dxfId="1251" priority="1504">
      <formula>IF($I56="IND2",1,0)</formula>
    </cfRule>
    <cfRule type="expression" dxfId="1250" priority="1505">
      <formula>IF($I56="IND1",1,0)</formula>
    </cfRule>
    <cfRule type="expression" dxfId="1249" priority="1506">
      <formula>IF($I56="GRN",1,0)</formula>
    </cfRule>
    <cfRule type="expression" dxfId="1248" priority="1507">
      <formula>IF($I56="LD2",1,0)</formula>
    </cfRule>
    <cfRule type="expression" dxfId="1247" priority="1508">
      <formula>IF($I56="LD1",1,0)</formula>
    </cfRule>
    <cfRule type="expression" dxfId="1246" priority="1509">
      <formula>IF($I56="LAB2",1,0)</formula>
    </cfRule>
    <cfRule type="expression" dxfId="1245" priority="1510">
      <formula>IF($I56="LAB1",1,0)</formula>
    </cfRule>
    <cfRule type="expression" dxfId="1244" priority="1511">
      <formula>IF($I56="CON2",1,0)</formula>
    </cfRule>
    <cfRule type="expression" dxfId="1243" priority="1512">
      <formula>IF($I56="CON1",1,0)</formula>
    </cfRule>
    <cfRule type="expression" dxfId="1242" priority="1513">
      <formula>IF($I56="SNP3",1,0)</formula>
    </cfRule>
    <cfRule type="expression" dxfId="1241" priority="1514">
      <formula>IF($I56="SNP2",1,0)</formula>
    </cfRule>
    <cfRule type="expression" dxfId="1240" priority="1515">
      <formula>IF($I56="SNP1",1,0)</formula>
    </cfRule>
  </conditionalFormatting>
  <conditionalFormatting sqref="D56">
    <cfRule type="expression" dxfId="1239" priority="1474">
      <formula>IF($I56="LOCAL",1,0)</formula>
    </cfRule>
    <cfRule type="expression" dxfId="1238" priority="1475">
      <formula>IF($I56="CENT",1,0)</formula>
    </cfRule>
    <cfRule type="expression" dxfId="1237" priority="1476">
      <formula>IF($I56="RIGHT",1,0)</formula>
    </cfRule>
    <cfRule type="expression" dxfId="1236" priority="1477">
      <formula>IF($I56="BREX",1,0)</formula>
    </cfRule>
    <cfRule type="expression" dxfId="1235" priority="1478">
      <formula>IF($I56="LEFT",1,0)</formula>
    </cfRule>
    <cfRule type="expression" dxfId="1234" priority="1479">
      <formula>IF($I56="SSP",1,0)</formula>
    </cfRule>
    <cfRule type="expression" dxfId="1233" priority="1480">
      <formula>IF($I56="UKIP",1,0)</formula>
    </cfRule>
    <cfRule type="expression" dxfId="1232" priority="1481">
      <formula>IF($I56="IND4",1,0)</formula>
    </cfRule>
    <cfRule type="expression" dxfId="1231" priority="1482">
      <formula>IF($I56="IND3",1,0)</formula>
    </cfRule>
    <cfRule type="expression" dxfId="1230" priority="1483">
      <formula>IF($I56="IND2",1,0)</formula>
    </cfRule>
    <cfRule type="expression" dxfId="1229" priority="1484">
      <formula>IF($I56="IND1",1,0)</formula>
    </cfRule>
    <cfRule type="expression" dxfId="1228" priority="1485">
      <formula>IF($I56="GRN",1,0)</formula>
    </cfRule>
    <cfRule type="expression" dxfId="1227" priority="1486">
      <formula>IF($I56="LD2",1,0)</formula>
    </cfRule>
    <cfRule type="expression" dxfId="1226" priority="1487">
      <formula>IF($I56="LD1",1,0)</formula>
    </cfRule>
    <cfRule type="expression" dxfId="1225" priority="1488">
      <formula>IF($I56="LAB2",1,0)</formula>
    </cfRule>
    <cfRule type="expression" dxfId="1224" priority="1489">
      <formula>IF($I56="LAB1",1,0)</formula>
    </cfRule>
    <cfRule type="expression" dxfId="1223" priority="1490">
      <formula>IF($I56="CON2",1,0)</formula>
    </cfRule>
    <cfRule type="expression" dxfId="1222" priority="1491">
      <formula>IF($I56="CON1",1,0)</formula>
    </cfRule>
    <cfRule type="expression" dxfId="1221" priority="1492">
      <formula>IF($I56="SNP3",1,0)</formula>
    </cfRule>
    <cfRule type="expression" dxfId="1220" priority="1493">
      <formula>IF($I56="SNP2",1,0)</formula>
    </cfRule>
    <cfRule type="expression" dxfId="1219" priority="1494">
      <formula>IF($I56="SNP1",1,0)</formula>
    </cfRule>
  </conditionalFormatting>
  <conditionalFormatting sqref="G56">
    <cfRule type="expression" dxfId="1218" priority="1453">
      <formula>IF($I56="LOCAL",1,0)</formula>
    </cfRule>
    <cfRule type="expression" dxfId="1217" priority="1454">
      <formula>IF($I56="CENT",1,0)</formula>
    </cfRule>
    <cfRule type="expression" dxfId="1216" priority="1455">
      <formula>IF($I56="RIGHT",1,0)</formula>
    </cfRule>
    <cfRule type="expression" dxfId="1215" priority="1456">
      <formula>IF($I56="BREX",1,0)</formula>
    </cfRule>
    <cfRule type="expression" dxfId="1214" priority="1457">
      <formula>IF($I56="LEFT",1,0)</formula>
    </cfRule>
    <cfRule type="expression" dxfId="1213" priority="1458">
      <formula>IF($I56="SSP",1,0)</formula>
    </cfRule>
    <cfRule type="expression" dxfId="1212" priority="1459">
      <formula>IF($I56="UKIP",1,0)</formula>
    </cfRule>
    <cfRule type="expression" dxfId="1211" priority="1460">
      <formula>IF($I56="IND4",1,0)</formula>
    </cfRule>
    <cfRule type="expression" dxfId="1210" priority="1461">
      <formula>IF($I56="IND3",1,0)</formula>
    </cfRule>
    <cfRule type="expression" dxfId="1209" priority="1462">
      <formula>IF($I56="IND2",1,0)</formula>
    </cfRule>
    <cfRule type="expression" dxfId="1208" priority="1463">
      <formula>IF($I56="IND1",1,0)</formula>
    </cfRule>
    <cfRule type="expression" dxfId="1207" priority="1464">
      <formula>IF($I56="GRN",1,0)</formula>
    </cfRule>
    <cfRule type="expression" dxfId="1206" priority="1465">
      <formula>IF($I56="LD2",1,0)</formula>
    </cfRule>
    <cfRule type="expression" dxfId="1205" priority="1466">
      <formula>IF($I56="LD1",1,0)</formula>
    </cfRule>
    <cfRule type="expression" dxfId="1204" priority="1467">
      <formula>IF($I56="LAB2",1,0)</formula>
    </cfRule>
    <cfRule type="expression" dxfId="1203" priority="1468">
      <formula>IF($I56="LAB1",1,0)</formula>
    </cfRule>
    <cfRule type="expression" dxfId="1202" priority="1469">
      <formula>IF($I56="CON2",1,0)</formula>
    </cfRule>
    <cfRule type="expression" dxfId="1201" priority="1470">
      <formula>IF($I56="CON1",1,0)</formula>
    </cfRule>
    <cfRule type="expression" dxfId="1200" priority="1471">
      <formula>IF($I56="SNP3",1,0)</formula>
    </cfRule>
    <cfRule type="expression" dxfId="1199" priority="1472">
      <formula>IF($I56="SNP2",1,0)</formula>
    </cfRule>
    <cfRule type="expression" dxfId="1198" priority="1473">
      <formula>IF($I56="SNP1",1,0)</formula>
    </cfRule>
  </conditionalFormatting>
  <conditionalFormatting sqref="G56">
    <cfRule type="expression" dxfId="1197" priority="1432">
      <formula>IF($I56="LOCAL",1,0)</formula>
    </cfRule>
    <cfRule type="expression" dxfId="1196" priority="1433">
      <formula>IF($I56="CENT",1,0)</formula>
    </cfRule>
    <cfRule type="expression" dxfId="1195" priority="1434">
      <formula>IF($I56="RIGHT",1,0)</formula>
    </cfRule>
    <cfRule type="expression" dxfId="1194" priority="1435">
      <formula>IF($I56="BREX",1,0)</formula>
    </cfRule>
    <cfRule type="expression" dxfId="1193" priority="1436">
      <formula>IF($I56="LEFT",1,0)</formula>
    </cfRule>
    <cfRule type="expression" dxfId="1192" priority="1437">
      <formula>IF($I56="SSP",1,0)</formula>
    </cfRule>
    <cfRule type="expression" dxfId="1191" priority="1438">
      <formula>IF($I56="UKIP",1,0)</formula>
    </cfRule>
    <cfRule type="expression" dxfId="1190" priority="1439">
      <formula>IF($I56="IND4",1,0)</formula>
    </cfRule>
    <cfRule type="expression" dxfId="1189" priority="1440">
      <formula>IF($I56="IND3",1,0)</formula>
    </cfRule>
    <cfRule type="expression" dxfId="1188" priority="1441">
      <formula>IF($I56="IND2",1,0)</formula>
    </cfRule>
    <cfRule type="expression" dxfId="1187" priority="1442">
      <formula>IF($I56="IND1",1,0)</formula>
    </cfRule>
    <cfRule type="expression" dxfId="1186" priority="1443">
      <formula>IF($I56="GRN",1,0)</formula>
    </cfRule>
    <cfRule type="expression" dxfId="1185" priority="1444">
      <formula>IF($I56="LD2",1,0)</formula>
    </cfRule>
    <cfRule type="expression" dxfId="1184" priority="1445">
      <formula>IF($I56="LD1",1,0)</formula>
    </cfRule>
    <cfRule type="expression" dxfId="1183" priority="1446">
      <formula>IF($I56="LAB2",1,0)</formula>
    </cfRule>
    <cfRule type="expression" dxfId="1182" priority="1447">
      <formula>IF($I56="LAB1",1,0)</formula>
    </cfRule>
    <cfRule type="expression" dxfId="1181" priority="1448">
      <formula>IF($I56="CON2",1,0)</formula>
    </cfRule>
    <cfRule type="expression" dxfId="1180" priority="1449">
      <formula>IF($I56="CON1",1,0)</formula>
    </cfRule>
    <cfRule type="expression" dxfId="1179" priority="1450">
      <formula>IF($I56="SNP3",1,0)</formula>
    </cfRule>
    <cfRule type="expression" dxfId="1178" priority="1451">
      <formula>IF($I56="SNP2",1,0)</formula>
    </cfRule>
    <cfRule type="expression" dxfId="1177" priority="1452">
      <formula>IF($I56="SNP1",1,0)</formula>
    </cfRule>
  </conditionalFormatting>
  <conditionalFormatting sqref="B56:R56">
    <cfRule type="expression" dxfId="1176" priority="1427">
      <formula>IF($B56="ALBA",1,0)</formula>
    </cfRule>
    <cfRule type="expression" dxfId="1175" priority="1428">
      <formula>IF($B56="IND5",1,0)</formula>
    </cfRule>
    <cfRule type="expression" dxfId="1174" priority="1429">
      <formula>IF($B56="LD3",1,0)</formula>
    </cfRule>
    <cfRule type="expression" dxfId="1173" priority="1430">
      <formula>IF($B56="CON3",1,0)</formula>
    </cfRule>
    <cfRule type="expression" dxfId="1172" priority="1431">
      <formula>IF($B56="LAB3",1,0)</formula>
    </cfRule>
    <cfRule type="expression" dxfId="1171" priority="1621">
      <formula>IF($B56="LOCAL",1,0)</formula>
    </cfRule>
    <cfRule type="expression" dxfId="1170" priority="1622">
      <formula>IF($B56="CENT",1,0)</formula>
    </cfRule>
    <cfRule type="expression" dxfId="1169" priority="1623">
      <formula>IF($B56="RIGHT",1,0)</formula>
    </cfRule>
    <cfRule type="expression" dxfId="1168" priority="1624">
      <formula>IF($B56="BREX",1,0)</formula>
    </cfRule>
    <cfRule type="expression" dxfId="1167" priority="1625">
      <formula>IF($B56="LEFT",1,0)</formula>
    </cfRule>
    <cfRule type="expression" dxfId="1166" priority="1626">
      <formula>IF($B56="SSP",1,0)</formula>
    </cfRule>
    <cfRule type="expression" dxfId="1165" priority="1627">
      <formula>IF($B56="UKIP",1,0)</formula>
    </cfRule>
    <cfRule type="expression" dxfId="1164" priority="1628">
      <formula>IF($B56="IND4",1,0)</formula>
    </cfRule>
    <cfRule type="expression" dxfId="1163" priority="1629">
      <formula>IF($B56="IND3",1,0)</formula>
    </cfRule>
    <cfRule type="expression" dxfId="1162" priority="1630">
      <formula>IF($B56="IND2",1,0)</formula>
    </cfRule>
    <cfRule type="expression" dxfId="1161" priority="1631">
      <formula>IF($B56="IND1",1,0)</formula>
    </cfRule>
    <cfRule type="expression" dxfId="1160" priority="1632">
      <formula>IF($B56="GRN",1,0)</formula>
    </cfRule>
    <cfRule type="expression" dxfId="1159" priority="1633">
      <formula>IF($B56="LD2",1,0)</formula>
    </cfRule>
    <cfRule type="expression" dxfId="1158" priority="1634">
      <formula>IF($B56="LD1",1,0)</formula>
    </cfRule>
    <cfRule type="expression" dxfId="1157" priority="1635">
      <formula>IF($B56="LAB2",1,0)</formula>
    </cfRule>
    <cfRule type="expression" dxfId="1156" priority="1636">
      <formula>IF($B56="LAB1",1,0)</formula>
    </cfRule>
    <cfRule type="expression" dxfId="1155" priority="1637">
      <formula>IF($B56="CON2",1,0)</formula>
    </cfRule>
    <cfRule type="expression" dxfId="1154" priority="1638">
      <formula>IF($B56="CON1",1,0)</formula>
    </cfRule>
    <cfRule type="expression" dxfId="1153" priority="1639">
      <formula>IF($B56="SNP3",1,0)</formula>
    </cfRule>
    <cfRule type="expression" dxfId="1152" priority="1640">
      <formula>IF($B56="SNP2",1,0)</formula>
    </cfRule>
    <cfRule type="expression" dxfId="1151" priority="1641">
      <formula>IF($B56="SNP1",1,0)</formula>
    </cfRule>
  </conditionalFormatting>
  <conditionalFormatting sqref="H56:P56">
    <cfRule type="expression" dxfId="1150" priority="1406">
      <formula>IF($I56="LOCAL",1,0)</formula>
    </cfRule>
    <cfRule type="expression" dxfId="1149" priority="1407">
      <formula>IF($I56="CENT",1,0)</formula>
    </cfRule>
    <cfRule type="expression" dxfId="1148" priority="1408">
      <formula>IF($I56="RIGHT",1,0)</formula>
    </cfRule>
    <cfRule type="expression" dxfId="1147" priority="1409">
      <formula>IF($I56="BREX",1,0)</formula>
    </cfRule>
    <cfRule type="expression" dxfId="1146" priority="1410">
      <formula>IF($I56="LEFT",1,0)</formula>
    </cfRule>
    <cfRule type="expression" dxfId="1145" priority="1411">
      <formula>IF($I56="SSP",1,0)</formula>
    </cfRule>
    <cfRule type="expression" dxfId="1144" priority="1412">
      <formula>IF($I56="UKIP",1,0)</formula>
    </cfRule>
    <cfRule type="expression" dxfId="1143" priority="1413">
      <formula>IF($I56="IND4",1,0)</formula>
    </cfRule>
    <cfRule type="expression" dxfId="1142" priority="1414">
      <formula>IF($I56="IND3",1,0)</formula>
    </cfRule>
    <cfRule type="expression" dxfId="1141" priority="1415">
      <formula>IF($I56="IND2",1,0)</formula>
    </cfRule>
    <cfRule type="expression" dxfId="1140" priority="1416">
      <formula>IF($I56="IND1",1,0)</formula>
    </cfRule>
    <cfRule type="expression" dxfId="1139" priority="1417">
      <formula>IF($I56="GRN",1,0)</formula>
    </cfRule>
    <cfRule type="expression" dxfId="1138" priority="1418">
      <formula>IF($I56="LD2",1,0)</formula>
    </cfRule>
    <cfRule type="expression" dxfId="1137" priority="1419">
      <formula>IF($I56="LD1",1,0)</formula>
    </cfRule>
    <cfRule type="expression" dxfId="1136" priority="1420">
      <formula>IF($I56="LAB2",1,0)</formula>
    </cfRule>
    <cfRule type="expression" dxfId="1135" priority="1421">
      <formula>IF($I56="LAB1",1,0)</formula>
    </cfRule>
    <cfRule type="expression" dxfId="1134" priority="1422">
      <formula>IF($I56="CON2",1,0)</formula>
    </cfRule>
    <cfRule type="expression" dxfId="1133" priority="1423">
      <formula>IF($I56="CON1",1,0)</formula>
    </cfRule>
    <cfRule type="expression" dxfId="1132" priority="1424">
      <formula>IF($I56="SNP3",1,0)</formula>
    </cfRule>
    <cfRule type="expression" dxfId="1131" priority="1425">
      <formula>IF($I56="SNP2",1,0)</formula>
    </cfRule>
    <cfRule type="expression" dxfId="1130" priority="1426">
      <formula>IF($I56="SNP1",1,0)</formula>
    </cfRule>
  </conditionalFormatting>
  <conditionalFormatting sqref="E56:P56">
    <cfRule type="expression" dxfId="1129" priority="1385">
      <formula>IF($I56="LOCAL",1,0)</formula>
    </cfRule>
    <cfRule type="expression" dxfId="1128" priority="1386">
      <formula>IF($I56="CENT",1,0)</formula>
    </cfRule>
    <cfRule type="expression" dxfId="1127" priority="1387">
      <formula>IF($I56="RIGHT",1,0)</formula>
    </cfRule>
    <cfRule type="expression" dxfId="1126" priority="1388">
      <formula>IF($I56="BREX",1,0)</formula>
    </cfRule>
    <cfRule type="expression" dxfId="1125" priority="1389">
      <formula>IF($I56="LEFT",1,0)</formula>
    </cfRule>
    <cfRule type="expression" dxfId="1124" priority="1390">
      <formula>IF($I56="SSP",1,0)</formula>
    </cfRule>
    <cfRule type="expression" dxfId="1123" priority="1391">
      <formula>IF($I56="UKIP",1,0)</formula>
    </cfRule>
    <cfRule type="expression" dxfId="1122" priority="1392">
      <formula>IF($I56="IND4",1,0)</formula>
    </cfRule>
    <cfRule type="expression" dxfId="1121" priority="1393">
      <formula>IF($I56="IND3",1,0)</formula>
    </cfRule>
    <cfRule type="expression" dxfId="1120" priority="1394">
      <formula>IF($I56="IND2",1,0)</formula>
    </cfRule>
    <cfRule type="expression" dxfId="1119" priority="1395">
      <formula>IF($I56="IND1",1,0)</formula>
    </cfRule>
    <cfRule type="expression" dxfId="1118" priority="1396">
      <formula>IF($I56="GRN",1,0)</formula>
    </cfRule>
    <cfRule type="expression" dxfId="1117" priority="1397">
      <formula>IF($I56="LD2",1,0)</formula>
    </cfRule>
    <cfRule type="expression" dxfId="1116" priority="1398">
      <formula>IF($I56="LD1",1,0)</formula>
    </cfRule>
    <cfRule type="expression" dxfId="1115" priority="1399">
      <formula>IF($I56="LAB2",1,0)</formula>
    </cfRule>
    <cfRule type="expression" dxfId="1114" priority="1400">
      <formula>IF($I56="LAB1",1,0)</formula>
    </cfRule>
    <cfRule type="expression" dxfId="1113" priority="1401">
      <formula>IF($I56="CON2",1,0)</formula>
    </cfRule>
    <cfRule type="expression" dxfId="1112" priority="1402">
      <formula>IF($I56="CON1",1,0)</formula>
    </cfRule>
    <cfRule type="expression" dxfId="1111" priority="1403">
      <formula>IF($I56="SNP3",1,0)</formula>
    </cfRule>
    <cfRule type="expression" dxfId="1110" priority="1404">
      <formula>IF($I56="SNP2",1,0)</formula>
    </cfRule>
    <cfRule type="expression" dxfId="1109" priority="1405">
      <formula>IF($I56="SNP1",1,0)</formula>
    </cfRule>
  </conditionalFormatting>
  <conditionalFormatting sqref="E56:P56">
    <cfRule type="expression" dxfId="1108" priority="1364">
      <formula>IF($I56="LOCAL",1,0)</formula>
    </cfRule>
    <cfRule type="expression" dxfId="1107" priority="1365">
      <formula>IF($I56="CENT",1,0)</formula>
    </cfRule>
    <cfRule type="expression" dxfId="1106" priority="1366">
      <formula>IF($I56="RIGHT",1,0)</formula>
    </cfRule>
    <cfRule type="expression" dxfId="1105" priority="1367">
      <formula>IF($I56="BREX",1,0)</formula>
    </cfRule>
    <cfRule type="expression" dxfId="1104" priority="1368">
      <formula>IF($I56="LEFT",1,0)</formula>
    </cfRule>
    <cfRule type="expression" dxfId="1103" priority="1369">
      <formula>IF($I56="SSP",1,0)</formula>
    </cfRule>
    <cfRule type="expression" dxfId="1102" priority="1370">
      <formula>IF($I56="UKIP",1,0)</formula>
    </cfRule>
    <cfRule type="expression" dxfId="1101" priority="1371">
      <formula>IF($I56="IND4",1,0)</formula>
    </cfRule>
    <cfRule type="expression" dxfId="1100" priority="1372">
      <formula>IF($I56="IND3",1,0)</formula>
    </cfRule>
    <cfRule type="expression" dxfId="1099" priority="1373">
      <formula>IF($I56="IND2",1,0)</formula>
    </cfRule>
    <cfRule type="expression" dxfId="1098" priority="1374">
      <formula>IF($I56="IND1",1,0)</formula>
    </cfRule>
    <cfRule type="expression" dxfId="1097" priority="1375">
      <formula>IF($I56="GRN",1,0)</formula>
    </cfRule>
    <cfRule type="expression" dxfId="1096" priority="1376">
      <formula>IF($I56="LD2",1,0)</formula>
    </cfRule>
    <cfRule type="expression" dxfId="1095" priority="1377">
      <formula>IF($I56="LD1",1,0)</formula>
    </cfRule>
    <cfRule type="expression" dxfId="1094" priority="1378">
      <formula>IF($I56="LAB2",1,0)</formula>
    </cfRule>
    <cfRule type="expression" dxfId="1093" priority="1379">
      <formula>IF($I56="LAB1",1,0)</formula>
    </cfRule>
    <cfRule type="expression" dxfId="1092" priority="1380">
      <formula>IF($I56="CON2",1,0)</formula>
    </cfRule>
    <cfRule type="expression" dxfId="1091" priority="1381">
      <formula>IF($I56="CON1",1,0)</formula>
    </cfRule>
    <cfRule type="expression" dxfId="1090" priority="1382">
      <formula>IF($I56="SNP3",1,0)</formula>
    </cfRule>
    <cfRule type="expression" dxfId="1089" priority="1383">
      <formula>IF($I56="SNP2",1,0)</formula>
    </cfRule>
    <cfRule type="expression" dxfId="1088" priority="1384">
      <formula>IF($I56="SNP1",1,0)</formula>
    </cfRule>
  </conditionalFormatting>
  <conditionalFormatting sqref="B78:S80">
    <cfRule type="expression" dxfId="1087" priority="49">
      <formula>IF($B78="Independent",1,0)</formula>
    </cfRule>
    <cfRule type="expression" dxfId="1086" priority="50">
      <formula>IF($B78="Family",1,0)</formula>
    </cfRule>
    <cfRule type="expression" dxfId="1085" priority="51">
      <formula>IF($B78="Alba",1,0)</formula>
    </cfRule>
    <cfRule type="expression" dxfId="1084" priority="52">
      <formula>IF($B78="Lib Dem",1,0)</formula>
    </cfRule>
    <cfRule type="expression" dxfId="1083" priority="53">
      <formula>IF($B78="Conservative",1,0)</formula>
    </cfRule>
    <cfRule type="expression" dxfId="1082" priority="54">
      <formula>IF($B78="Green",1,0)</formula>
    </cfRule>
    <cfRule type="expression" dxfId="1081" priority="55">
      <formula>IF($B78="SNP",1,0)</formula>
    </cfRule>
    <cfRule type="expression" dxfId="1080" priority="56">
      <formula>IF($B78="Labour",1,0)</formula>
    </cfRule>
  </conditionalFormatting>
  <conditionalFormatting sqref="B81:S81">
    <cfRule type="expression" dxfId="1079" priority="41">
      <formula>IF($B81="Independent",1,0)</formula>
    </cfRule>
    <cfRule type="expression" dxfId="1078" priority="42">
      <formula>IF($B81="Family",1,0)</formula>
    </cfRule>
    <cfRule type="expression" dxfId="1077" priority="43">
      <formula>IF($B81="Alba",1,0)</formula>
    </cfRule>
    <cfRule type="expression" dxfId="1076" priority="44">
      <formula>IF($B81="Lib Dem",1,0)</formula>
    </cfRule>
    <cfRule type="expression" dxfId="1075" priority="45">
      <formula>IF($B81="Conservative",1,0)</formula>
    </cfRule>
    <cfRule type="expression" dxfId="1074" priority="46">
      <formula>IF($B81="Green",1,0)</formula>
    </cfRule>
    <cfRule type="expression" dxfId="1073" priority="47">
      <formula>IF($B81="SNP",1,0)</formula>
    </cfRule>
    <cfRule type="expression" dxfId="1072" priority="48">
      <formula>IF($B81="Labour",1,0)</formula>
    </cfRule>
  </conditionalFormatting>
  <conditionalFormatting sqref="B82:S82">
    <cfRule type="expression" dxfId="1071" priority="33">
      <formula>IF($B82="Independent",1,0)</formula>
    </cfRule>
    <cfRule type="expression" dxfId="1070" priority="34">
      <formula>IF($B82="Family",1,0)</formula>
    </cfRule>
    <cfRule type="expression" dxfId="1069" priority="35">
      <formula>IF($B82="Alba",1,0)</formula>
    </cfRule>
    <cfRule type="expression" dxfId="1068" priority="36">
      <formula>IF($B82="Lib Dem",1,0)</formula>
    </cfRule>
    <cfRule type="expression" dxfId="1067" priority="37">
      <formula>IF($B82="Conservative",1,0)</formula>
    </cfRule>
    <cfRule type="expression" dxfId="1066" priority="38">
      <formula>IF($B82="Green",1,0)</formula>
    </cfRule>
    <cfRule type="expression" dxfId="1065" priority="39">
      <formula>IF($B82="SNP",1,0)</formula>
    </cfRule>
    <cfRule type="expression" dxfId="1064" priority="40">
      <formula>IF($B82="Labour",1,0)</formula>
    </cfRule>
  </conditionalFormatting>
  <conditionalFormatting sqref="B83:S83">
    <cfRule type="expression" dxfId="1063" priority="25">
      <formula>IF($B83="Independent",1,0)</formula>
    </cfRule>
    <cfRule type="expression" dxfId="1062" priority="26">
      <formula>IF($B83="Family",1,0)</formula>
    </cfRule>
    <cfRule type="expression" dxfId="1061" priority="27">
      <formula>IF($B83="Alba",1,0)</formula>
    </cfRule>
    <cfRule type="expression" dxfId="1060" priority="28">
      <formula>IF($B83="Lib Dem",1,0)</formula>
    </cfRule>
    <cfRule type="expression" dxfId="1059" priority="29">
      <formula>IF($B83="Conservative",1,0)</formula>
    </cfRule>
    <cfRule type="expression" dxfId="1058" priority="30">
      <formula>IF($B83="Green",1,0)</formula>
    </cfRule>
    <cfRule type="expression" dxfId="1057" priority="31">
      <formula>IF($B83="SNP",1,0)</formula>
    </cfRule>
    <cfRule type="expression" dxfId="1056" priority="32">
      <formula>IF($B83="Labour",1,0)</formula>
    </cfRule>
  </conditionalFormatting>
  <conditionalFormatting sqref="B84:S84">
    <cfRule type="expression" dxfId="1055" priority="17">
      <formula>IF($B84="Independent",1,0)</formula>
    </cfRule>
    <cfRule type="expression" dxfId="1054" priority="18">
      <formula>IF($B84="Family",1,0)</formula>
    </cfRule>
    <cfRule type="expression" dxfId="1053" priority="19">
      <formula>IF($B84="Alba",1,0)</formula>
    </cfRule>
    <cfRule type="expression" dxfId="1052" priority="20">
      <formula>IF($B84="Lib Dem",1,0)</formula>
    </cfRule>
    <cfRule type="expression" dxfId="1051" priority="21">
      <formula>IF($B84="Conservative",1,0)</formula>
    </cfRule>
    <cfRule type="expression" dxfId="1050" priority="22">
      <formula>IF($B84="Green",1,0)</formula>
    </cfRule>
    <cfRule type="expression" dxfId="1049" priority="23">
      <formula>IF($B84="SNP",1,0)</formula>
    </cfRule>
    <cfRule type="expression" dxfId="1048" priority="24">
      <formula>IF($B84="Labour",1,0)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9C6E-53B6-452A-8625-AAB380C9EC28}">
  <dimension ref="B1:AD65"/>
  <sheetViews>
    <sheetView zoomScale="80" zoomScaleNormal="80" workbookViewId="0">
      <selection activeCell="B57" sqref="B57:P57"/>
    </sheetView>
  </sheetViews>
  <sheetFormatPr defaultRowHeight="13.8" x14ac:dyDescent="0.25"/>
  <sheetData>
    <row r="1" spans="2:30" ht="14.4" thickBot="1" x14ac:dyDescent="0.3"/>
    <row r="2" spans="2:30" ht="18" thickBot="1" x14ac:dyDescent="0.35">
      <c r="B2" s="77" t="s">
        <v>39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</row>
    <row r="3" spans="2:30" ht="18" thickBot="1" x14ac:dyDescent="0.35">
      <c r="B3" s="82" t="s">
        <v>51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85" t="s">
        <v>52</v>
      </c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7"/>
    </row>
    <row r="4" spans="2:30" ht="16.2" thickBot="1" x14ac:dyDescent="0.35">
      <c r="B4" s="33"/>
      <c r="C4" s="34" t="str">
        <f>B5</f>
        <v>SNP</v>
      </c>
      <c r="D4" s="34" t="str">
        <f>B6</f>
        <v>Labour</v>
      </c>
      <c r="E4" s="34" t="str">
        <f>B7</f>
        <v>Conservative</v>
      </c>
      <c r="F4" s="34" t="str">
        <f>B8</f>
        <v>Green</v>
      </c>
      <c r="G4" s="34" t="str">
        <f>B9</f>
        <v>Lib Dem</v>
      </c>
      <c r="H4" s="34" t="str">
        <f>B10</f>
        <v>Alba</v>
      </c>
      <c r="I4" s="34" t="str">
        <f>B11</f>
        <v>Family</v>
      </c>
      <c r="J4" s="34"/>
      <c r="K4" s="34"/>
      <c r="L4" s="34"/>
      <c r="M4" s="34"/>
      <c r="N4" s="34"/>
      <c r="O4" s="35" t="s">
        <v>53</v>
      </c>
      <c r="P4" s="36" t="s">
        <v>54</v>
      </c>
      <c r="Q4" s="37"/>
      <c r="R4" s="34" t="str">
        <f t="shared" ref="R4:AC4" si="0">C4</f>
        <v>SNP</v>
      </c>
      <c r="S4" s="34" t="str">
        <f t="shared" si="0"/>
        <v>Labour</v>
      </c>
      <c r="T4" s="34" t="str">
        <f t="shared" si="0"/>
        <v>Conservative</v>
      </c>
      <c r="U4" s="34" t="str">
        <f t="shared" si="0"/>
        <v>Green</v>
      </c>
      <c r="V4" s="34" t="str">
        <f t="shared" si="0"/>
        <v>Lib Dem</v>
      </c>
      <c r="W4" s="34" t="str">
        <f t="shared" si="0"/>
        <v>Alba</v>
      </c>
      <c r="X4" s="34" t="str">
        <f t="shared" si="0"/>
        <v>Family</v>
      </c>
      <c r="Y4" s="34">
        <f t="shared" si="0"/>
        <v>0</v>
      </c>
      <c r="Z4" s="34">
        <f t="shared" si="0"/>
        <v>0</v>
      </c>
      <c r="AA4" s="34">
        <f t="shared" si="0"/>
        <v>0</v>
      </c>
      <c r="AB4" s="34">
        <f t="shared" si="0"/>
        <v>0</v>
      </c>
      <c r="AC4" s="34">
        <f t="shared" si="0"/>
        <v>0</v>
      </c>
      <c r="AD4" s="38" t="s">
        <v>53</v>
      </c>
    </row>
    <row r="5" spans="2:30" ht="15.6" x14ac:dyDescent="0.3">
      <c r="B5" s="39" t="s">
        <v>17</v>
      </c>
      <c r="C5" s="40"/>
      <c r="D5" s="41">
        <v>461</v>
      </c>
      <c r="E5" s="41">
        <v>24</v>
      </c>
      <c r="F5" s="41">
        <v>1193</v>
      </c>
      <c r="G5" s="41">
        <v>92</v>
      </c>
      <c r="H5" s="41">
        <v>180</v>
      </c>
      <c r="I5" s="41">
        <v>28</v>
      </c>
      <c r="J5" s="41"/>
      <c r="K5" s="41"/>
      <c r="L5" s="41"/>
      <c r="M5" s="41"/>
      <c r="N5" s="41"/>
      <c r="O5" s="42">
        <v>547</v>
      </c>
      <c r="P5" s="43">
        <f>SUM(C5:O5)</f>
        <v>2525</v>
      </c>
      <c r="Q5" s="39" t="str">
        <f>B5</f>
        <v>SNP</v>
      </c>
      <c r="R5" s="44"/>
      <c r="S5" s="45">
        <f t="shared" ref="S5:S11" si="1">D5/SUM($C5:$O5)</f>
        <v>0.18257425742574257</v>
      </c>
      <c r="T5" s="45">
        <f t="shared" ref="T5:T11" si="2">E5/SUM($C5:$O5)</f>
        <v>9.5049504950495047E-3</v>
      </c>
      <c r="U5" s="45">
        <f t="shared" ref="U5:AD11" si="3">F5/SUM($C5:$O5)</f>
        <v>0.47247524752475245</v>
      </c>
      <c r="V5" s="45">
        <f t="shared" si="3"/>
        <v>3.6435643564356433E-2</v>
      </c>
      <c r="W5" s="45">
        <f t="shared" si="3"/>
        <v>7.1287128712871281E-2</v>
      </c>
      <c r="X5" s="45">
        <f t="shared" si="3"/>
        <v>1.1089108910891089E-2</v>
      </c>
      <c r="Y5" s="45">
        <f t="shared" si="3"/>
        <v>0</v>
      </c>
      <c r="Z5" s="45">
        <f t="shared" si="3"/>
        <v>0</v>
      </c>
      <c r="AA5" s="45">
        <f t="shared" si="3"/>
        <v>0</v>
      </c>
      <c r="AB5" s="45">
        <f t="shared" si="3"/>
        <v>0</v>
      </c>
      <c r="AC5" s="45">
        <f t="shared" si="3"/>
        <v>0</v>
      </c>
      <c r="AD5" s="46">
        <f t="shared" si="3"/>
        <v>0.21663366336633663</v>
      </c>
    </row>
    <row r="6" spans="2:30" ht="15.6" x14ac:dyDescent="0.3">
      <c r="B6" s="47" t="s">
        <v>18</v>
      </c>
      <c r="C6" s="48">
        <v>313</v>
      </c>
      <c r="D6" s="49"/>
      <c r="E6" s="48">
        <v>305</v>
      </c>
      <c r="F6" s="48">
        <v>323</v>
      </c>
      <c r="G6" s="48">
        <v>472</v>
      </c>
      <c r="H6" s="48">
        <v>29</v>
      </c>
      <c r="I6" s="48">
        <v>62</v>
      </c>
      <c r="J6" s="48"/>
      <c r="K6" s="48"/>
      <c r="L6" s="48"/>
      <c r="M6" s="48"/>
      <c r="N6" s="48"/>
      <c r="O6" s="50">
        <v>779</v>
      </c>
      <c r="P6" s="51">
        <f t="shared" ref="P6:P11" si="4">SUM(C6:O6)</f>
        <v>2283</v>
      </c>
      <c r="Q6" s="47" t="str">
        <f t="shared" ref="Q6:Q11" si="5">B6</f>
        <v>Labour</v>
      </c>
      <c r="R6" s="45">
        <f t="shared" ref="R6:R11" si="6">C6/SUM($C6:$O6)</f>
        <v>0.13710030661410424</v>
      </c>
      <c r="S6" s="44"/>
      <c r="T6" s="45">
        <f t="shared" si="2"/>
        <v>0.13359614542268944</v>
      </c>
      <c r="U6" s="45">
        <f t="shared" si="3"/>
        <v>0.14148050810337276</v>
      </c>
      <c r="V6" s="45">
        <f t="shared" si="3"/>
        <v>0.20674551029347349</v>
      </c>
      <c r="W6" s="45">
        <f t="shared" si="3"/>
        <v>1.2702584318878668E-2</v>
      </c>
      <c r="X6" s="45">
        <f t="shared" si="3"/>
        <v>2.7157249233464738E-2</v>
      </c>
      <c r="Y6" s="45">
        <f t="shared" si="3"/>
        <v>0</v>
      </c>
      <c r="Z6" s="45">
        <f t="shared" si="3"/>
        <v>0</v>
      </c>
      <c r="AA6" s="45">
        <f t="shared" si="3"/>
        <v>0</v>
      </c>
      <c r="AB6" s="45">
        <f t="shared" si="3"/>
        <v>0</v>
      </c>
      <c r="AC6" s="45">
        <f t="shared" si="3"/>
        <v>0</v>
      </c>
      <c r="AD6" s="46">
        <f t="shared" si="3"/>
        <v>0.34121769601401664</v>
      </c>
    </row>
    <row r="7" spans="2:30" ht="15.6" x14ac:dyDescent="0.3">
      <c r="B7" s="47" t="s">
        <v>19</v>
      </c>
      <c r="C7" s="48">
        <v>15</v>
      </c>
      <c r="D7" s="48">
        <v>391</v>
      </c>
      <c r="E7" s="49"/>
      <c r="F7" s="48">
        <v>38</v>
      </c>
      <c r="G7" s="48">
        <v>257</v>
      </c>
      <c r="H7" s="48">
        <v>12</v>
      </c>
      <c r="I7" s="48">
        <v>52</v>
      </c>
      <c r="J7" s="48"/>
      <c r="K7" s="48"/>
      <c r="L7" s="48"/>
      <c r="M7" s="48"/>
      <c r="N7" s="48"/>
      <c r="O7" s="50">
        <v>317</v>
      </c>
      <c r="P7" s="51">
        <f t="shared" si="4"/>
        <v>1082</v>
      </c>
      <c r="Q7" s="47" t="str">
        <f t="shared" si="5"/>
        <v>Conservative</v>
      </c>
      <c r="R7" s="45">
        <f t="shared" si="6"/>
        <v>1.3863216266173753E-2</v>
      </c>
      <c r="S7" s="45">
        <f t="shared" si="1"/>
        <v>0.3613678373382625</v>
      </c>
      <c r="T7" s="44"/>
      <c r="U7" s="45">
        <f t="shared" si="3"/>
        <v>3.512014787430684E-2</v>
      </c>
      <c r="V7" s="45">
        <f t="shared" si="3"/>
        <v>0.23752310536044363</v>
      </c>
      <c r="W7" s="45">
        <f t="shared" si="3"/>
        <v>1.1090573012939002E-2</v>
      </c>
      <c r="X7" s="45">
        <f t="shared" si="3"/>
        <v>4.8059149722735672E-2</v>
      </c>
      <c r="Y7" s="45">
        <f t="shared" si="3"/>
        <v>0</v>
      </c>
      <c r="Z7" s="45">
        <f t="shared" si="3"/>
        <v>0</v>
      </c>
      <c r="AA7" s="45">
        <f t="shared" si="3"/>
        <v>0</v>
      </c>
      <c r="AB7" s="45">
        <f t="shared" si="3"/>
        <v>0</v>
      </c>
      <c r="AC7" s="45">
        <f t="shared" si="3"/>
        <v>0</v>
      </c>
      <c r="AD7" s="46">
        <f t="shared" si="3"/>
        <v>0.29297597042513862</v>
      </c>
    </row>
    <row r="8" spans="2:30" ht="15.6" x14ac:dyDescent="0.3">
      <c r="B8" s="47" t="s">
        <v>21</v>
      </c>
      <c r="C8" s="48">
        <v>493</v>
      </c>
      <c r="D8" s="48">
        <v>224</v>
      </c>
      <c r="E8" s="48">
        <v>16</v>
      </c>
      <c r="F8" s="49"/>
      <c r="G8" s="48">
        <v>118</v>
      </c>
      <c r="H8" s="48">
        <v>9</v>
      </c>
      <c r="I8" s="48">
        <v>12</v>
      </c>
      <c r="J8" s="48"/>
      <c r="K8" s="48"/>
      <c r="L8" s="48"/>
      <c r="M8" s="48"/>
      <c r="N8" s="48"/>
      <c r="O8" s="50">
        <v>119</v>
      </c>
      <c r="P8" s="51">
        <f t="shared" si="4"/>
        <v>991</v>
      </c>
      <c r="Q8" s="47" t="str">
        <f t="shared" si="5"/>
        <v>Green</v>
      </c>
      <c r="R8" s="45">
        <f t="shared" si="6"/>
        <v>0.49747729566094856</v>
      </c>
      <c r="S8" s="45">
        <f t="shared" si="1"/>
        <v>0.22603430877901109</v>
      </c>
      <c r="T8" s="45">
        <f t="shared" si="2"/>
        <v>1.6145307769929364E-2</v>
      </c>
      <c r="U8" s="44"/>
      <c r="V8" s="45">
        <f t="shared" si="3"/>
        <v>0.11907164480322906</v>
      </c>
      <c r="W8" s="45">
        <f t="shared" si="3"/>
        <v>9.0817356205852677E-3</v>
      </c>
      <c r="X8" s="45">
        <f t="shared" si="3"/>
        <v>1.2108980827447022E-2</v>
      </c>
      <c r="Y8" s="45">
        <f t="shared" si="3"/>
        <v>0</v>
      </c>
      <c r="Z8" s="45">
        <f t="shared" si="3"/>
        <v>0</v>
      </c>
      <c r="AA8" s="45">
        <f t="shared" si="3"/>
        <v>0</v>
      </c>
      <c r="AB8" s="45">
        <f t="shared" si="3"/>
        <v>0</v>
      </c>
      <c r="AC8" s="45">
        <f t="shared" si="3"/>
        <v>0</v>
      </c>
      <c r="AD8" s="46">
        <f t="shared" si="3"/>
        <v>0.12008072653884964</v>
      </c>
    </row>
    <row r="9" spans="2:30" ht="15.6" x14ac:dyDescent="0.3">
      <c r="B9" s="47" t="s">
        <v>20</v>
      </c>
      <c r="C9" s="48">
        <v>32</v>
      </c>
      <c r="D9" s="48">
        <v>109</v>
      </c>
      <c r="E9" s="48">
        <v>55</v>
      </c>
      <c r="F9" s="48">
        <v>56</v>
      </c>
      <c r="G9" s="49"/>
      <c r="H9" s="48">
        <v>2</v>
      </c>
      <c r="I9" s="48">
        <v>8</v>
      </c>
      <c r="J9" s="48"/>
      <c r="K9" s="48"/>
      <c r="L9" s="48"/>
      <c r="M9" s="48"/>
      <c r="N9" s="48"/>
      <c r="O9" s="50">
        <v>50</v>
      </c>
      <c r="P9" s="51">
        <f t="shared" si="4"/>
        <v>312</v>
      </c>
      <c r="Q9" s="47" t="str">
        <f t="shared" si="5"/>
        <v>Lib Dem</v>
      </c>
      <c r="R9" s="45">
        <f t="shared" si="6"/>
        <v>0.10256410256410256</v>
      </c>
      <c r="S9" s="45">
        <f t="shared" si="1"/>
        <v>0.34935897435897434</v>
      </c>
      <c r="T9" s="45">
        <f t="shared" si="2"/>
        <v>0.17628205128205129</v>
      </c>
      <c r="U9" s="45">
        <f t="shared" si="3"/>
        <v>0.17948717948717949</v>
      </c>
      <c r="V9" s="44">
        <f t="shared" si="3"/>
        <v>0</v>
      </c>
      <c r="W9" s="45">
        <f t="shared" si="3"/>
        <v>6.41025641025641E-3</v>
      </c>
      <c r="X9" s="45">
        <f t="shared" si="3"/>
        <v>2.564102564102564E-2</v>
      </c>
      <c r="Y9" s="45">
        <f t="shared" si="3"/>
        <v>0</v>
      </c>
      <c r="Z9" s="45">
        <f t="shared" si="3"/>
        <v>0</v>
      </c>
      <c r="AA9" s="45">
        <f t="shared" si="3"/>
        <v>0</v>
      </c>
      <c r="AB9" s="45">
        <f t="shared" si="3"/>
        <v>0</v>
      </c>
      <c r="AC9" s="45">
        <f t="shared" si="3"/>
        <v>0</v>
      </c>
      <c r="AD9" s="46">
        <f t="shared" si="3"/>
        <v>0.16025641025641027</v>
      </c>
    </row>
    <row r="10" spans="2:30" ht="15.6" x14ac:dyDescent="0.3">
      <c r="B10" s="47" t="s">
        <v>47</v>
      </c>
      <c r="C10" s="48">
        <v>30</v>
      </c>
      <c r="D10" s="48">
        <v>17</v>
      </c>
      <c r="E10" s="48">
        <v>4</v>
      </c>
      <c r="F10" s="48">
        <v>12</v>
      </c>
      <c r="G10" s="48">
        <v>2</v>
      </c>
      <c r="H10" s="49"/>
      <c r="I10" s="48">
        <v>4</v>
      </c>
      <c r="J10" s="48"/>
      <c r="K10" s="48"/>
      <c r="L10" s="48"/>
      <c r="M10" s="48"/>
      <c r="N10" s="48"/>
      <c r="O10" s="50">
        <v>15</v>
      </c>
      <c r="P10" s="51">
        <f t="shared" si="4"/>
        <v>84</v>
      </c>
      <c r="Q10" s="47" t="str">
        <f t="shared" si="5"/>
        <v>Alba</v>
      </c>
      <c r="R10" s="45">
        <f t="shared" si="6"/>
        <v>0.35714285714285715</v>
      </c>
      <c r="S10" s="45">
        <f t="shared" si="1"/>
        <v>0.20238095238095238</v>
      </c>
      <c r="T10" s="45">
        <f t="shared" si="2"/>
        <v>4.7619047619047616E-2</v>
      </c>
      <c r="U10" s="45">
        <f t="shared" si="3"/>
        <v>0.14285714285714285</v>
      </c>
      <c r="V10" s="45">
        <f t="shared" si="3"/>
        <v>2.3809523809523808E-2</v>
      </c>
      <c r="W10" s="44">
        <f t="shared" si="3"/>
        <v>0</v>
      </c>
      <c r="X10" s="45">
        <f t="shared" si="3"/>
        <v>4.7619047619047616E-2</v>
      </c>
      <c r="Y10" s="45">
        <f t="shared" si="3"/>
        <v>0</v>
      </c>
      <c r="Z10" s="45">
        <f t="shared" si="3"/>
        <v>0</v>
      </c>
      <c r="AA10" s="45">
        <f t="shared" si="3"/>
        <v>0</v>
      </c>
      <c r="AB10" s="45">
        <f t="shared" si="3"/>
        <v>0</v>
      </c>
      <c r="AC10" s="45">
        <f t="shared" si="3"/>
        <v>0</v>
      </c>
      <c r="AD10" s="46">
        <f t="shared" si="3"/>
        <v>0.17857142857142858</v>
      </c>
    </row>
    <row r="11" spans="2:30" ht="16.2" thickBot="1" x14ac:dyDescent="0.35">
      <c r="B11" s="52" t="s">
        <v>49</v>
      </c>
      <c r="C11" s="53">
        <v>9</v>
      </c>
      <c r="D11" s="53">
        <v>11</v>
      </c>
      <c r="E11" s="53">
        <v>18</v>
      </c>
      <c r="F11" s="53">
        <v>13</v>
      </c>
      <c r="G11" s="53">
        <v>9</v>
      </c>
      <c r="H11" s="53">
        <v>5</v>
      </c>
      <c r="I11" s="54"/>
      <c r="J11" s="53"/>
      <c r="K11" s="53"/>
      <c r="L11" s="53"/>
      <c r="M11" s="53"/>
      <c r="N11" s="53"/>
      <c r="O11" s="58">
        <v>14</v>
      </c>
      <c r="P11" s="59">
        <f t="shared" si="4"/>
        <v>79</v>
      </c>
      <c r="Q11" s="52" t="str">
        <f t="shared" si="5"/>
        <v>Family</v>
      </c>
      <c r="R11" s="55">
        <f t="shared" si="6"/>
        <v>0.11392405063291139</v>
      </c>
      <c r="S11" s="55">
        <f t="shared" si="1"/>
        <v>0.13924050632911392</v>
      </c>
      <c r="T11" s="55">
        <f t="shared" si="2"/>
        <v>0.22784810126582278</v>
      </c>
      <c r="U11" s="55">
        <f t="shared" si="3"/>
        <v>0.16455696202531644</v>
      </c>
      <c r="V11" s="55">
        <f t="shared" si="3"/>
        <v>0.11392405063291139</v>
      </c>
      <c r="W11" s="55">
        <f t="shared" si="3"/>
        <v>6.3291139240506333E-2</v>
      </c>
      <c r="X11" s="56">
        <f t="shared" si="3"/>
        <v>0</v>
      </c>
      <c r="Y11" s="55">
        <f t="shared" si="3"/>
        <v>0</v>
      </c>
      <c r="Z11" s="55">
        <f t="shared" si="3"/>
        <v>0</v>
      </c>
      <c r="AA11" s="55">
        <f t="shared" si="3"/>
        <v>0</v>
      </c>
      <c r="AB11" s="55">
        <f t="shared" si="3"/>
        <v>0</v>
      </c>
      <c r="AC11" s="55">
        <f t="shared" si="3"/>
        <v>0</v>
      </c>
      <c r="AD11" s="57">
        <f t="shared" si="3"/>
        <v>0.17721518987341772</v>
      </c>
    </row>
    <row r="12" spans="2:30" ht="14.4" thickBot="1" x14ac:dyDescent="0.3"/>
    <row r="13" spans="2:30" ht="18" thickBot="1" x14ac:dyDescent="0.35">
      <c r="B13" s="77" t="s">
        <v>74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</row>
    <row r="14" spans="2:30" ht="18" thickBot="1" x14ac:dyDescent="0.35">
      <c r="B14" s="82" t="s">
        <v>51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5" t="s">
        <v>52</v>
      </c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7"/>
    </row>
    <row r="15" spans="2:30" ht="16.2" thickBot="1" x14ac:dyDescent="0.35">
      <c r="B15" s="33"/>
      <c r="C15" s="34" t="str">
        <f>B16</f>
        <v>Labour</v>
      </c>
      <c r="D15" s="34" t="str">
        <f>B17</f>
        <v>SNP</v>
      </c>
      <c r="E15" s="34" t="str">
        <f>B18</f>
        <v>Conservative</v>
      </c>
      <c r="F15" s="34" t="str">
        <f>B19</f>
        <v>Green</v>
      </c>
      <c r="G15" s="34" t="str">
        <f>B20</f>
        <v>Lib Dem</v>
      </c>
      <c r="H15" s="34" t="str">
        <f>B21</f>
        <v>Alba</v>
      </c>
      <c r="I15" s="34"/>
      <c r="J15" s="34"/>
      <c r="K15" s="34"/>
      <c r="L15" s="34"/>
      <c r="M15" s="34"/>
      <c r="N15" s="34"/>
      <c r="O15" s="35" t="s">
        <v>53</v>
      </c>
      <c r="P15" s="36" t="s">
        <v>54</v>
      </c>
      <c r="Q15" s="37"/>
      <c r="R15" s="34" t="str">
        <f t="shared" ref="R15:AC15" si="7">C15</f>
        <v>Labour</v>
      </c>
      <c r="S15" s="34" t="str">
        <f t="shared" si="7"/>
        <v>SNP</v>
      </c>
      <c r="T15" s="34" t="str">
        <f t="shared" si="7"/>
        <v>Conservative</v>
      </c>
      <c r="U15" s="34" t="str">
        <f t="shared" si="7"/>
        <v>Green</v>
      </c>
      <c r="V15" s="34" t="str">
        <f t="shared" si="7"/>
        <v>Lib Dem</v>
      </c>
      <c r="W15" s="34" t="str">
        <f t="shared" si="7"/>
        <v>Alba</v>
      </c>
      <c r="X15" s="34">
        <f t="shared" si="7"/>
        <v>0</v>
      </c>
      <c r="Y15" s="34">
        <f t="shared" si="7"/>
        <v>0</v>
      </c>
      <c r="Z15" s="34">
        <f t="shared" si="7"/>
        <v>0</v>
      </c>
      <c r="AA15" s="34">
        <f t="shared" si="7"/>
        <v>0</v>
      </c>
      <c r="AB15" s="34">
        <f t="shared" si="7"/>
        <v>0</v>
      </c>
      <c r="AC15" s="34">
        <f t="shared" si="7"/>
        <v>0</v>
      </c>
      <c r="AD15" s="38" t="s">
        <v>53</v>
      </c>
    </row>
    <row r="16" spans="2:30" ht="15.6" x14ac:dyDescent="0.3">
      <c r="B16" s="39" t="s">
        <v>18</v>
      </c>
      <c r="C16" s="40"/>
      <c r="D16" s="41">
        <v>342</v>
      </c>
      <c r="E16" s="41">
        <v>352</v>
      </c>
      <c r="F16" s="41">
        <v>257</v>
      </c>
      <c r="G16" s="41">
        <v>339</v>
      </c>
      <c r="H16" s="41">
        <v>36</v>
      </c>
      <c r="I16" s="41"/>
      <c r="J16" s="41"/>
      <c r="K16" s="41"/>
      <c r="L16" s="41"/>
      <c r="M16" s="41"/>
      <c r="N16" s="41"/>
      <c r="O16" s="42">
        <v>1221</v>
      </c>
      <c r="P16" s="43">
        <f>SUM(C16:O16)</f>
        <v>2547</v>
      </c>
      <c r="Q16" s="39" t="str">
        <f>B16</f>
        <v>Labour</v>
      </c>
      <c r="R16" s="44"/>
      <c r="S16" s="45">
        <f t="shared" ref="S16:S21" si="8">D16/SUM($C16:$O16)</f>
        <v>0.13427561837455831</v>
      </c>
      <c r="T16" s="45">
        <f t="shared" ref="T16:T21" si="9">E16/SUM($C16:$O16)</f>
        <v>0.13820180604632901</v>
      </c>
      <c r="U16" s="45">
        <f t="shared" ref="U16:AD21" si="10">F16/SUM($C16:$O16)</f>
        <v>0.10090302316450726</v>
      </c>
      <c r="V16" s="45">
        <f t="shared" si="10"/>
        <v>0.13309776207302709</v>
      </c>
      <c r="W16" s="45">
        <f t="shared" si="10"/>
        <v>1.4134275618374558E-2</v>
      </c>
      <c r="X16" s="45">
        <f t="shared" si="10"/>
        <v>0</v>
      </c>
      <c r="Y16" s="45">
        <f t="shared" si="10"/>
        <v>0</v>
      </c>
      <c r="Z16" s="45">
        <f t="shared" si="10"/>
        <v>0</v>
      </c>
      <c r="AA16" s="45">
        <f t="shared" si="10"/>
        <v>0</v>
      </c>
      <c r="AB16" s="45">
        <f t="shared" si="10"/>
        <v>0</v>
      </c>
      <c r="AC16" s="45">
        <f t="shared" si="10"/>
        <v>0</v>
      </c>
      <c r="AD16" s="46">
        <f t="shared" si="10"/>
        <v>0.47938751472320379</v>
      </c>
    </row>
    <row r="17" spans="2:30" ht="15.6" x14ac:dyDescent="0.3">
      <c r="B17" s="47" t="s">
        <v>17</v>
      </c>
      <c r="C17" s="48">
        <v>356</v>
      </c>
      <c r="D17" s="49"/>
      <c r="E17" s="48">
        <v>45</v>
      </c>
      <c r="F17" s="48">
        <v>816</v>
      </c>
      <c r="G17" s="48">
        <v>76</v>
      </c>
      <c r="H17" s="48">
        <v>134</v>
      </c>
      <c r="I17" s="48"/>
      <c r="J17" s="48"/>
      <c r="K17" s="48"/>
      <c r="L17" s="48"/>
      <c r="M17" s="48"/>
      <c r="N17" s="48"/>
      <c r="O17" s="50">
        <v>485</v>
      </c>
      <c r="P17" s="51">
        <f t="shared" ref="P17:P21" si="11">SUM(C17:O17)</f>
        <v>1912</v>
      </c>
      <c r="Q17" s="47" t="str">
        <f t="shared" ref="Q17:Q21" si="12">B17</f>
        <v>SNP</v>
      </c>
      <c r="R17" s="45">
        <f t="shared" ref="R17:R21" si="13">C17/SUM($C17:$O17)</f>
        <v>0.18619246861924685</v>
      </c>
      <c r="S17" s="44"/>
      <c r="T17" s="45">
        <f t="shared" si="9"/>
        <v>2.3535564853556484E-2</v>
      </c>
      <c r="U17" s="45">
        <f t="shared" si="10"/>
        <v>0.42677824267782427</v>
      </c>
      <c r="V17" s="45">
        <f t="shared" si="10"/>
        <v>3.9748953974895397E-2</v>
      </c>
      <c r="W17" s="45">
        <f t="shared" si="10"/>
        <v>7.0083682008368203E-2</v>
      </c>
      <c r="X17" s="45">
        <f t="shared" si="10"/>
        <v>0</v>
      </c>
      <c r="Y17" s="45">
        <f t="shared" si="10"/>
        <v>0</v>
      </c>
      <c r="Z17" s="45">
        <f t="shared" si="10"/>
        <v>0</v>
      </c>
      <c r="AA17" s="45">
        <f t="shared" si="10"/>
        <v>0</v>
      </c>
      <c r="AB17" s="45">
        <f t="shared" si="10"/>
        <v>0</v>
      </c>
      <c r="AC17" s="45">
        <f t="shared" si="10"/>
        <v>0</v>
      </c>
      <c r="AD17" s="46">
        <f t="shared" si="10"/>
        <v>0.2536610878661088</v>
      </c>
    </row>
    <row r="18" spans="2:30" ht="15.6" x14ac:dyDescent="0.3">
      <c r="B18" s="47" t="s">
        <v>19</v>
      </c>
      <c r="C18" s="48">
        <v>450</v>
      </c>
      <c r="D18" s="48">
        <v>25</v>
      </c>
      <c r="E18" s="49"/>
      <c r="F18" s="48">
        <v>36</v>
      </c>
      <c r="G18" s="48">
        <v>305</v>
      </c>
      <c r="H18" s="48">
        <v>10</v>
      </c>
      <c r="I18" s="48"/>
      <c r="J18" s="48"/>
      <c r="K18" s="48"/>
      <c r="L18" s="48"/>
      <c r="M18" s="48"/>
      <c r="N18" s="48"/>
      <c r="O18" s="50">
        <v>488</v>
      </c>
      <c r="P18" s="51">
        <f t="shared" si="11"/>
        <v>1314</v>
      </c>
      <c r="Q18" s="47" t="str">
        <f t="shared" si="12"/>
        <v>Conservative</v>
      </c>
      <c r="R18" s="45">
        <f t="shared" si="13"/>
        <v>0.34246575342465752</v>
      </c>
      <c r="S18" s="45">
        <f t="shared" si="8"/>
        <v>1.9025875190258751E-2</v>
      </c>
      <c r="T18" s="44"/>
      <c r="U18" s="45">
        <f t="shared" si="10"/>
        <v>2.7397260273972601E-2</v>
      </c>
      <c r="V18" s="45">
        <f t="shared" si="10"/>
        <v>0.23211567732115676</v>
      </c>
      <c r="W18" s="45">
        <f t="shared" si="10"/>
        <v>7.6103500761035003E-3</v>
      </c>
      <c r="X18" s="45">
        <f t="shared" si="10"/>
        <v>0</v>
      </c>
      <c r="Y18" s="45">
        <f t="shared" si="10"/>
        <v>0</v>
      </c>
      <c r="Z18" s="45">
        <f t="shared" si="10"/>
        <v>0</v>
      </c>
      <c r="AA18" s="45">
        <f t="shared" si="10"/>
        <v>0</v>
      </c>
      <c r="AB18" s="45">
        <f t="shared" si="10"/>
        <v>0</v>
      </c>
      <c r="AC18" s="45">
        <f t="shared" si="10"/>
        <v>0</v>
      </c>
      <c r="AD18" s="46">
        <f t="shared" si="10"/>
        <v>0.37138508371385082</v>
      </c>
    </row>
    <row r="19" spans="2:30" ht="15.6" x14ac:dyDescent="0.3">
      <c r="B19" s="47" t="s">
        <v>21</v>
      </c>
      <c r="C19" s="48">
        <v>86</v>
      </c>
      <c r="D19" s="48">
        <v>171</v>
      </c>
      <c r="E19" s="48">
        <v>13</v>
      </c>
      <c r="F19" s="49"/>
      <c r="G19" s="48">
        <v>44</v>
      </c>
      <c r="H19" s="48">
        <v>10</v>
      </c>
      <c r="I19" s="48"/>
      <c r="J19" s="48"/>
      <c r="K19" s="48"/>
      <c r="L19" s="48"/>
      <c r="M19" s="48"/>
      <c r="N19" s="48"/>
      <c r="O19" s="50">
        <v>47</v>
      </c>
      <c r="P19" s="51">
        <f t="shared" si="11"/>
        <v>371</v>
      </c>
      <c r="Q19" s="47" t="str">
        <f t="shared" si="12"/>
        <v>Green</v>
      </c>
      <c r="R19" s="45">
        <f t="shared" si="13"/>
        <v>0.23180592991913745</v>
      </c>
      <c r="S19" s="45">
        <f t="shared" si="8"/>
        <v>0.46091644204851751</v>
      </c>
      <c r="T19" s="45">
        <f t="shared" si="9"/>
        <v>3.5040431266846361E-2</v>
      </c>
      <c r="U19" s="44"/>
      <c r="V19" s="45">
        <f t="shared" si="10"/>
        <v>0.11859838274932614</v>
      </c>
      <c r="W19" s="45">
        <f t="shared" si="10"/>
        <v>2.6954177897574125E-2</v>
      </c>
      <c r="X19" s="45">
        <f t="shared" si="10"/>
        <v>0</v>
      </c>
      <c r="Y19" s="45">
        <f t="shared" si="10"/>
        <v>0</v>
      </c>
      <c r="Z19" s="45">
        <f t="shared" si="10"/>
        <v>0</v>
      </c>
      <c r="AA19" s="45">
        <f t="shared" si="10"/>
        <v>0</v>
      </c>
      <c r="AB19" s="45">
        <f t="shared" si="10"/>
        <v>0</v>
      </c>
      <c r="AC19" s="45">
        <f t="shared" si="10"/>
        <v>0</v>
      </c>
      <c r="AD19" s="46">
        <f t="shared" si="10"/>
        <v>0.12668463611859837</v>
      </c>
    </row>
    <row r="20" spans="2:30" ht="15.6" x14ac:dyDescent="0.3">
      <c r="B20" s="47" t="s">
        <v>20</v>
      </c>
      <c r="C20" s="48">
        <v>87</v>
      </c>
      <c r="D20" s="48">
        <v>18</v>
      </c>
      <c r="E20" s="48">
        <v>39</v>
      </c>
      <c r="F20" s="48">
        <v>38</v>
      </c>
      <c r="G20" s="49"/>
      <c r="H20" s="48">
        <v>3</v>
      </c>
      <c r="I20" s="48"/>
      <c r="J20" s="48"/>
      <c r="K20" s="48"/>
      <c r="L20" s="48"/>
      <c r="M20" s="48"/>
      <c r="N20" s="48"/>
      <c r="O20" s="50">
        <v>26</v>
      </c>
      <c r="P20" s="51">
        <f t="shared" si="11"/>
        <v>211</v>
      </c>
      <c r="Q20" s="47" t="str">
        <f t="shared" si="12"/>
        <v>Lib Dem</v>
      </c>
      <c r="R20" s="45">
        <f t="shared" si="13"/>
        <v>0.41232227488151657</v>
      </c>
      <c r="S20" s="45">
        <f t="shared" si="8"/>
        <v>8.5308056872037921E-2</v>
      </c>
      <c r="T20" s="45">
        <f t="shared" si="9"/>
        <v>0.18483412322274881</v>
      </c>
      <c r="U20" s="45">
        <f t="shared" si="10"/>
        <v>0.18009478672985782</v>
      </c>
      <c r="V20" s="44">
        <f t="shared" si="10"/>
        <v>0</v>
      </c>
      <c r="W20" s="45">
        <f t="shared" si="10"/>
        <v>1.4218009478672985E-2</v>
      </c>
      <c r="X20" s="45">
        <f t="shared" si="10"/>
        <v>0</v>
      </c>
      <c r="Y20" s="45">
        <f t="shared" si="10"/>
        <v>0</v>
      </c>
      <c r="Z20" s="45">
        <f t="shared" si="10"/>
        <v>0</v>
      </c>
      <c r="AA20" s="45">
        <f t="shared" si="10"/>
        <v>0</v>
      </c>
      <c r="AB20" s="45">
        <f t="shared" si="10"/>
        <v>0</v>
      </c>
      <c r="AC20" s="45">
        <f t="shared" si="10"/>
        <v>0</v>
      </c>
      <c r="AD20" s="46">
        <f t="shared" si="10"/>
        <v>0.12322274881516587</v>
      </c>
    </row>
    <row r="21" spans="2:30" ht="16.2" thickBot="1" x14ac:dyDescent="0.35">
      <c r="B21" s="52" t="s">
        <v>47</v>
      </c>
      <c r="C21" s="53">
        <v>6</v>
      </c>
      <c r="D21" s="53">
        <v>31</v>
      </c>
      <c r="E21" s="53">
        <v>11</v>
      </c>
      <c r="F21" s="53">
        <v>5</v>
      </c>
      <c r="G21" s="53">
        <v>3</v>
      </c>
      <c r="H21" s="54"/>
      <c r="I21" s="53"/>
      <c r="J21" s="53"/>
      <c r="K21" s="53"/>
      <c r="L21" s="53"/>
      <c r="M21" s="53"/>
      <c r="N21" s="53"/>
      <c r="O21" s="58">
        <v>10</v>
      </c>
      <c r="P21" s="59">
        <f t="shared" si="11"/>
        <v>66</v>
      </c>
      <c r="Q21" s="52" t="str">
        <f t="shared" si="12"/>
        <v>Alba</v>
      </c>
      <c r="R21" s="55">
        <f t="shared" si="13"/>
        <v>9.0909090909090912E-2</v>
      </c>
      <c r="S21" s="55">
        <f t="shared" si="8"/>
        <v>0.46969696969696972</v>
      </c>
      <c r="T21" s="55">
        <f t="shared" si="9"/>
        <v>0.16666666666666666</v>
      </c>
      <c r="U21" s="55">
        <f t="shared" si="10"/>
        <v>7.575757575757576E-2</v>
      </c>
      <c r="V21" s="55">
        <f t="shared" si="10"/>
        <v>4.5454545454545456E-2</v>
      </c>
      <c r="W21" s="56">
        <f t="shared" si="10"/>
        <v>0</v>
      </c>
      <c r="X21" s="55">
        <f t="shared" si="10"/>
        <v>0</v>
      </c>
      <c r="Y21" s="55">
        <f t="shared" si="10"/>
        <v>0</v>
      </c>
      <c r="Z21" s="55">
        <f t="shared" si="10"/>
        <v>0</v>
      </c>
      <c r="AA21" s="55">
        <f t="shared" si="10"/>
        <v>0</v>
      </c>
      <c r="AB21" s="55">
        <f t="shared" si="10"/>
        <v>0</v>
      </c>
      <c r="AC21" s="55">
        <f t="shared" si="10"/>
        <v>0</v>
      </c>
      <c r="AD21" s="57">
        <f t="shared" si="10"/>
        <v>0.15151515151515152</v>
      </c>
    </row>
    <row r="22" spans="2:30" ht="14.4" thickBot="1" x14ac:dyDescent="0.3"/>
    <row r="23" spans="2:30" ht="18" thickBot="1" x14ac:dyDescent="0.35">
      <c r="B23" s="77" t="s">
        <v>89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9"/>
    </row>
    <row r="24" spans="2:30" ht="18" thickBot="1" x14ac:dyDescent="0.35">
      <c r="B24" s="82" t="s">
        <v>51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5" t="s">
        <v>52</v>
      </c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</row>
    <row r="25" spans="2:30" ht="16.2" thickBot="1" x14ac:dyDescent="0.35">
      <c r="B25" s="33"/>
      <c r="C25" s="34" t="str">
        <f>B26</f>
        <v>Labour</v>
      </c>
      <c r="D25" s="34" t="str">
        <f>B27</f>
        <v>SNP</v>
      </c>
      <c r="E25" s="34" t="str">
        <f>B28</f>
        <v>Conservative</v>
      </c>
      <c r="F25" s="34" t="str">
        <f>B29</f>
        <v>Green</v>
      </c>
      <c r="G25" s="34" t="str">
        <f>B30</f>
        <v>Lib Dem</v>
      </c>
      <c r="H25" s="34" t="str">
        <f>B31</f>
        <v>TUSC</v>
      </c>
      <c r="I25" s="34" t="str">
        <f>B32</f>
        <v>Alba</v>
      </c>
      <c r="J25" s="34"/>
      <c r="K25" s="34"/>
      <c r="L25" s="34"/>
      <c r="M25" s="34"/>
      <c r="N25" s="34"/>
      <c r="O25" s="35" t="s">
        <v>53</v>
      </c>
      <c r="P25" s="36" t="s">
        <v>54</v>
      </c>
      <c r="Q25" s="37"/>
      <c r="R25" s="34" t="str">
        <f t="shared" ref="R25:AC25" si="14">C25</f>
        <v>Labour</v>
      </c>
      <c r="S25" s="34" t="str">
        <f t="shared" si="14"/>
        <v>SNP</v>
      </c>
      <c r="T25" s="34" t="str">
        <f t="shared" si="14"/>
        <v>Conservative</v>
      </c>
      <c r="U25" s="34" t="str">
        <f t="shared" si="14"/>
        <v>Green</v>
      </c>
      <c r="V25" s="34" t="str">
        <f t="shared" si="14"/>
        <v>Lib Dem</v>
      </c>
      <c r="W25" s="34" t="str">
        <f t="shared" si="14"/>
        <v>TUSC</v>
      </c>
      <c r="X25" s="34" t="str">
        <f t="shared" si="14"/>
        <v>Alba</v>
      </c>
      <c r="Y25" s="34">
        <f t="shared" si="14"/>
        <v>0</v>
      </c>
      <c r="Z25" s="34">
        <f t="shared" si="14"/>
        <v>0</v>
      </c>
      <c r="AA25" s="34">
        <f t="shared" si="14"/>
        <v>0</v>
      </c>
      <c r="AB25" s="34">
        <f t="shared" si="14"/>
        <v>0</v>
      </c>
      <c r="AC25" s="34">
        <f t="shared" si="14"/>
        <v>0</v>
      </c>
      <c r="AD25" s="38" t="s">
        <v>53</v>
      </c>
    </row>
    <row r="26" spans="2:30" ht="15.6" x14ac:dyDescent="0.3">
      <c r="B26" s="39" t="s">
        <v>18</v>
      </c>
      <c r="C26" s="40"/>
      <c r="D26" s="41">
        <v>468</v>
      </c>
      <c r="E26" s="41">
        <v>353</v>
      </c>
      <c r="F26" s="41">
        <v>190</v>
      </c>
      <c r="G26" s="41">
        <v>285</v>
      </c>
      <c r="H26" s="41">
        <v>172</v>
      </c>
      <c r="I26" s="41">
        <v>36</v>
      </c>
      <c r="J26" s="41"/>
      <c r="K26" s="41"/>
      <c r="L26" s="41"/>
      <c r="M26" s="41"/>
      <c r="N26" s="41"/>
      <c r="O26" s="42">
        <v>1223</v>
      </c>
      <c r="P26" s="43">
        <f>SUM(C26:O26)</f>
        <v>2727</v>
      </c>
      <c r="Q26" s="39" t="str">
        <f>B26</f>
        <v>Labour</v>
      </c>
      <c r="R26" s="44"/>
      <c r="S26" s="45">
        <f t="shared" ref="S26:S32" si="15">D26/SUM($C26:$O26)</f>
        <v>0.17161716171617161</v>
      </c>
      <c r="T26" s="45">
        <f t="shared" ref="T26:T32" si="16">E26/SUM($C26:$O26)</f>
        <v>0.12944627796112945</v>
      </c>
      <c r="U26" s="45">
        <f t="shared" ref="U26:AD32" si="17">F26/SUM($C26:$O26)</f>
        <v>6.9673634030069667E-2</v>
      </c>
      <c r="V26" s="45">
        <f t="shared" si="17"/>
        <v>0.10451045104510451</v>
      </c>
      <c r="W26" s="45">
        <f t="shared" si="17"/>
        <v>6.307297396406307E-2</v>
      </c>
      <c r="X26" s="45">
        <f t="shared" si="17"/>
        <v>1.3201320132013201E-2</v>
      </c>
      <c r="Y26" s="45">
        <f t="shared" si="17"/>
        <v>0</v>
      </c>
      <c r="Z26" s="45">
        <f t="shared" si="17"/>
        <v>0</v>
      </c>
      <c r="AA26" s="45">
        <f t="shared" si="17"/>
        <v>0</v>
      </c>
      <c r="AB26" s="45">
        <f t="shared" si="17"/>
        <v>0</v>
      </c>
      <c r="AC26" s="45">
        <f t="shared" si="17"/>
        <v>0</v>
      </c>
      <c r="AD26" s="46">
        <f t="shared" si="17"/>
        <v>0.4484781811514485</v>
      </c>
    </row>
    <row r="27" spans="2:30" ht="15.6" x14ac:dyDescent="0.3">
      <c r="B27" s="47" t="s">
        <v>17</v>
      </c>
      <c r="C27" s="48">
        <v>475</v>
      </c>
      <c r="D27" s="49"/>
      <c r="E27" s="48">
        <v>20</v>
      </c>
      <c r="F27" s="48">
        <v>703</v>
      </c>
      <c r="G27" s="48">
        <v>45</v>
      </c>
      <c r="H27" s="48">
        <v>20</v>
      </c>
      <c r="I27" s="48">
        <v>114</v>
      </c>
      <c r="J27" s="48"/>
      <c r="K27" s="48"/>
      <c r="L27" s="48"/>
      <c r="M27" s="48"/>
      <c r="N27" s="48"/>
      <c r="O27" s="50">
        <v>596</v>
      </c>
      <c r="P27" s="51">
        <f t="shared" ref="P27:P32" si="18">SUM(C27:O27)</f>
        <v>1973</v>
      </c>
      <c r="Q27" s="47" t="str">
        <f t="shared" ref="Q27:Q32" si="19">B27</f>
        <v>SNP</v>
      </c>
      <c r="R27" s="45">
        <f t="shared" ref="R27:R32" si="20">C27/SUM($C27:$O27)</f>
        <v>0.24075012671059301</v>
      </c>
      <c r="S27" s="44"/>
      <c r="T27" s="45">
        <f t="shared" si="16"/>
        <v>1.0136847440446021E-2</v>
      </c>
      <c r="U27" s="45">
        <f t="shared" si="17"/>
        <v>0.35631018753167765</v>
      </c>
      <c r="V27" s="45">
        <f t="shared" si="17"/>
        <v>2.280790674100355E-2</v>
      </c>
      <c r="W27" s="45">
        <f t="shared" si="17"/>
        <v>1.0136847440446021E-2</v>
      </c>
      <c r="X27" s="45">
        <f t="shared" si="17"/>
        <v>5.7780030410542318E-2</v>
      </c>
      <c r="Y27" s="45">
        <f t="shared" si="17"/>
        <v>0</v>
      </c>
      <c r="Z27" s="45">
        <f t="shared" si="17"/>
        <v>0</v>
      </c>
      <c r="AA27" s="45">
        <f t="shared" si="17"/>
        <v>0</v>
      </c>
      <c r="AB27" s="45">
        <f t="shared" si="17"/>
        <v>0</v>
      </c>
      <c r="AC27" s="45">
        <f t="shared" si="17"/>
        <v>0</v>
      </c>
      <c r="AD27" s="46">
        <f t="shared" si="17"/>
        <v>0.30207805372529145</v>
      </c>
    </row>
    <row r="28" spans="2:30" ht="15.6" x14ac:dyDescent="0.3">
      <c r="B28" s="47" t="s">
        <v>19</v>
      </c>
      <c r="C28" s="48">
        <v>326</v>
      </c>
      <c r="D28" s="48">
        <v>22</v>
      </c>
      <c r="E28" s="49"/>
      <c r="F28" s="48">
        <v>26</v>
      </c>
      <c r="G28" s="48">
        <v>146</v>
      </c>
      <c r="H28" s="48">
        <v>14</v>
      </c>
      <c r="I28" s="48">
        <v>8</v>
      </c>
      <c r="J28" s="48"/>
      <c r="K28" s="48"/>
      <c r="L28" s="48"/>
      <c r="M28" s="48"/>
      <c r="N28" s="48"/>
      <c r="O28" s="50">
        <v>262</v>
      </c>
      <c r="P28" s="51">
        <f t="shared" si="18"/>
        <v>804</v>
      </c>
      <c r="Q28" s="47" t="str">
        <f t="shared" si="19"/>
        <v>Conservative</v>
      </c>
      <c r="R28" s="45">
        <f t="shared" si="20"/>
        <v>0.40547263681592038</v>
      </c>
      <c r="S28" s="45">
        <f t="shared" si="15"/>
        <v>2.736318407960199E-2</v>
      </c>
      <c r="T28" s="44"/>
      <c r="U28" s="45">
        <f t="shared" si="17"/>
        <v>3.2338308457711441E-2</v>
      </c>
      <c r="V28" s="45">
        <f t="shared" si="17"/>
        <v>0.18159203980099503</v>
      </c>
      <c r="W28" s="45">
        <f t="shared" si="17"/>
        <v>1.7412935323383085E-2</v>
      </c>
      <c r="X28" s="45">
        <f t="shared" si="17"/>
        <v>9.9502487562189053E-3</v>
      </c>
      <c r="Y28" s="45">
        <f t="shared" si="17"/>
        <v>0</v>
      </c>
      <c r="Z28" s="45">
        <f t="shared" si="17"/>
        <v>0</v>
      </c>
      <c r="AA28" s="45">
        <f t="shared" si="17"/>
        <v>0</v>
      </c>
      <c r="AB28" s="45">
        <f t="shared" si="17"/>
        <v>0</v>
      </c>
      <c r="AC28" s="45">
        <f t="shared" si="17"/>
        <v>0</v>
      </c>
      <c r="AD28" s="46">
        <f t="shared" si="17"/>
        <v>0.32587064676616917</v>
      </c>
    </row>
    <row r="29" spans="2:30" ht="15.6" x14ac:dyDescent="0.3">
      <c r="B29" s="47" t="s">
        <v>21</v>
      </c>
      <c r="C29" s="48">
        <v>55</v>
      </c>
      <c r="D29" s="48">
        <v>123</v>
      </c>
      <c r="E29" s="48">
        <v>5</v>
      </c>
      <c r="F29" s="49"/>
      <c r="G29" s="48">
        <v>23</v>
      </c>
      <c r="H29" s="48">
        <v>8</v>
      </c>
      <c r="I29" s="48">
        <v>2</v>
      </c>
      <c r="J29" s="48"/>
      <c r="K29" s="48"/>
      <c r="L29" s="48"/>
      <c r="M29" s="48"/>
      <c r="N29" s="48"/>
      <c r="O29" s="50">
        <v>29</v>
      </c>
      <c r="P29" s="51">
        <f t="shared" si="18"/>
        <v>245</v>
      </c>
      <c r="Q29" s="47" t="str">
        <f t="shared" si="19"/>
        <v>Green</v>
      </c>
      <c r="R29" s="45">
        <f t="shared" si="20"/>
        <v>0.22448979591836735</v>
      </c>
      <c r="S29" s="45">
        <f t="shared" si="15"/>
        <v>0.50204081632653064</v>
      </c>
      <c r="T29" s="45">
        <f t="shared" si="16"/>
        <v>2.0408163265306121E-2</v>
      </c>
      <c r="U29" s="44"/>
      <c r="V29" s="45">
        <f t="shared" si="17"/>
        <v>9.3877551020408165E-2</v>
      </c>
      <c r="W29" s="45">
        <f t="shared" si="17"/>
        <v>3.2653061224489799E-2</v>
      </c>
      <c r="X29" s="45">
        <f t="shared" si="17"/>
        <v>8.1632653061224497E-3</v>
      </c>
      <c r="Y29" s="45">
        <f t="shared" si="17"/>
        <v>0</v>
      </c>
      <c r="Z29" s="45">
        <f t="shared" si="17"/>
        <v>0</v>
      </c>
      <c r="AA29" s="45">
        <f t="shared" si="17"/>
        <v>0</v>
      </c>
      <c r="AB29" s="45">
        <f t="shared" si="17"/>
        <v>0</v>
      </c>
      <c r="AC29" s="45">
        <f t="shared" si="17"/>
        <v>0</v>
      </c>
      <c r="AD29" s="46">
        <f t="shared" si="17"/>
        <v>0.11836734693877551</v>
      </c>
    </row>
    <row r="30" spans="2:30" ht="15.6" x14ac:dyDescent="0.3">
      <c r="B30" s="47" t="s">
        <v>20</v>
      </c>
      <c r="C30" s="48">
        <v>39</v>
      </c>
      <c r="D30" s="48">
        <v>13</v>
      </c>
      <c r="E30" s="48">
        <v>27</v>
      </c>
      <c r="F30" s="48">
        <v>17</v>
      </c>
      <c r="G30" s="49"/>
      <c r="H30" s="48">
        <v>3</v>
      </c>
      <c r="I30" s="48">
        <v>0</v>
      </c>
      <c r="J30" s="48"/>
      <c r="K30" s="48"/>
      <c r="L30" s="48"/>
      <c r="M30" s="48"/>
      <c r="N30" s="48"/>
      <c r="O30" s="50">
        <v>28</v>
      </c>
      <c r="P30" s="51">
        <f t="shared" si="18"/>
        <v>127</v>
      </c>
      <c r="Q30" s="47" t="str">
        <f t="shared" si="19"/>
        <v>Lib Dem</v>
      </c>
      <c r="R30" s="45">
        <f t="shared" si="20"/>
        <v>0.30708661417322836</v>
      </c>
      <c r="S30" s="45">
        <f t="shared" si="15"/>
        <v>0.10236220472440945</v>
      </c>
      <c r="T30" s="45">
        <f t="shared" si="16"/>
        <v>0.2125984251968504</v>
      </c>
      <c r="U30" s="45">
        <f t="shared" si="17"/>
        <v>0.13385826771653545</v>
      </c>
      <c r="V30" s="44">
        <f t="shared" si="17"/>
        <v>0</v>
      </c>
      <c r="W30" s="45">
        <f t="shared" si="17"/>
        <v>2.3622047244094488E-2</v>
      </c>
      <c r="X30" s="45">
        <f t="shared" si="17"/>
        <v>0</v>
      </c>
      <c r="Y30" s="45">
        <f t="shared" si="17"/>
        <v>0</v>
      </c>
      <c r="Z30" s="45">
        <f t="shared" si="17"/>
        <v>0</v>
      </c>
      <c r="AA30" s="45">
        <f t="shared" si="17"/>
        <v>0</v>
      </c>
      <c r="AB30" s="45">
        <f t="shared" si="17"/>
        <v>0</v>
      </c>
      <c r="AC30" s="45">
        <f t="shared" si="17"/>
        <v>0</v>
      </c>
      <c r="AD30" s="46">
        <f t="shared" si="17"/>
        <v>0.22047244094488189</v>
      </c>
    </row>
    <row r="31" spans="2:30" ht="15.6" x14ac:dyDescent="0.3">
      <c r="B31" s="47" t="s">
        <v>86</v>
      </c>
      <c r="C31" s="48">
        <v>16</v>
      </c>
      <c r="D31" s="48">
        <v>9</v>
      </c>
      <c r="E31" s="48">
        <v>3</v>
      </c>
      <c r="F31" s="48">
        <v>10</v>
      </c>
      <c r="G31" s="48">
        <v>2</v>
      </c>
      <c r="H31" s="49"/>
      <c r="I31" s="48">
        <v>9</v>
      </c>
      <c r="J31" s="48"/>
      <c r="K31" s="48"/>
      <c r="L31" s="48"/>
      <c r="M31" s="48"/>
      <c r="N31" s="48"/>
      <c r="O31" s="50">
        <v>8</v>
      </c>
      <c r="P31" s="51">
        <f t="shared" si="18"/>
        <v>57</v>
      </c>
      <c r="Q31" s="47" t="str">
        <f t="shared" si="19"/>
        <v>TUSC</v>
      </c>
      <c r="R31" s="45">
        <f t="shared" si="20"/>
        <v>0.2807017543859649</v>
      </c>
      <c r="S31" s="45">
        <f t="shared" si="15"/>
        <v>0.15789473684210525</v>
      </c>
      <c r="T31" s="45">
        <f t="shared" si="16"/>
        <v>5.2631578947368418E-2</v>
      </c>
      <c r="U31" s="45">
        <f t="shared" si="17"/>
        <v>0.17543859649122806</v>
      </c>
      <c r="V31" s="45">
        <f t="shared" si="17"/>
        <v>3.5087719298245612E-2</v>
      </c>
      <c r="W31" s="44">
        <f t="shared" si="17"/>
        <v>0</v>
      </c>
      <c r="X31" s="45">
        <f t="shared" si="17"/>
        <v>0.15789473684210525</v>
      </c>
      <c r="Y31" s="45">
        <f t="shared" si="17"/>
        <v>0</v>
      </c>
      <c r="Z31" s="45">
        <f t="shared" si="17"/>
        <v>0</v>
      </c>
      <c r="AA31" s="45">
        <f t="shared" si="17"/>
        <v>0</v>
      </c>
      <c r="AB31" s="45">
        <f t="shared" si="17"/>
        <v>0</v>
      </c>
      <c r="AC31" s="45">
        <f t="shared" si="17"/>
        <v>0</v>
      </c>
      <c r="AD31" s="46">
        <f t="shared" si="17"/>
        <v>0.14035087719298245</v>
      </c>
    </row>
    <row r="32" spans="2:30" ht="16.2" thickBot="1" x14ac:dyDescent="0.35">
      <c r="B32" s="52" t="s">
        <v>47</v>
      </c>
      <c r="C32" s="53">
        <v>4</v>
      </c>
      <c r="D32" s="53">
        <v>28</v>
      </c>
      <c r="E32" s="53">
        <v>0</v>
      </c>
      <c r="F32" s="53">
        <v>4</v>
      </c>
      <c r="G32" s="53">
        <v>0</v>
      </c>
      <c r="H32" s="53">
        <v>5</v>
      </c>
      <c r="I32" s="54"/>
      <c r="J32" s="53"/>
      <c r="K32" s="53"/>
      <c r="L32" s="53"/>
      <c r="M32" s="53"/>
      <c r="N32" s="53"/>
      <c r="O32" s="58">
        <v>10</v>
      </c>
      <c r="P32" s="59">
        <f t="shared" si="18"/>
        <v>51</v>
      </c>
      <c r="Q32" s="52" t="str">
        <f t="shared" si="19"/>
        <v>Alba</v>
      </c>
      <c r="R32" s="55">
        <f t="shared" si="20"/>
        <v>7.8431372549019607E-2</v>
      </c>
      <c r="S32" s="55">
        <f t="shared" si="15"/>
        <v>0.5490196078431373</v>
      </c>
      <c r="T32" s="55">
        <f t="shared" si="16"/>
        <v>0</v>
      </c>
      <c r="U32" s="55">
        <f t="shared" si="17"/>
        <v>7.8431372549019607E-2</v>
      </c>
      <c r="V32" s="55">
        <f t="shared" si="17"/>
        <v>0</v>
      </c>
      <c r="W32" s="55">
        <f t="shared" si="17"/>
        <v>9.8039215686274508E-2</v>
      </c>
      <c r="X32" s="56">
        <f t="shared" si="17"/>
        <v>0</v>
      </c>
      <c r="Y32" s="55">
        <f t="shared" si="17"/>
        <v>0</v>
      </c>
      <c r="Z32" s="55">
        <f t="shared" si="17"/>
        <v>0</v>
      </c>
      <c r="AA32" s="55">
        <f t="shared" si="17"/>
        <v>0</v>
      </c>
      <c r="AB32" s="55">
        <f t="shared" si="17"/>
        <v>0</v>
      </c>
      <c r="AC32" s="55">
        <f t="shared" si="17"/>
        <v>0</v>
      </c>
      <c r="AD32" s="57">
        <f t="shared" si="17"/>
        <v>0.19607843137254902</v>
      </c>
    </row>
    <row r="33" spans="2:30" ht="14.4" thickBot="1" x14ac:dyDescent="0.3"/>
    <row r="34" spans="2:30" ht="18" thickBot="1" x14ac:dyDescent="0.35">
      <c r="B34" s="77" t="s">
        <v>103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9"/>
    </row>
    <row r="35" spans="2:30" ht="18" thickBot="1" x14ac:dyDescent="0.35">
      <c r="B35" s="82" t="s">
        <v>51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85" t="s">
        <v>52</v>
      </c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</row>
    <row r="36" spans="2:30" ht="16.2" thickBot="1" x14ac:dyDescent="0.35">
      <c r="B36" s="33"/>
      <c r="C36" s="34" t="str">
        <f>B37</f>
        <v>Conservative</v>
      </c>
      <c r="D36" s="34" t="str">
        <f>B38</f>
        <v>Labour</v>
      </c>
      <c r="E36" s="34" t="str">
        <f>B39</f>
        <v>SNP</v>
      </c>
      <c r="F36" s="34" t="str">
        <f>B40</f>
        <v>Green</v>
      </c>
      <c r="G36" s="34" t="str">
        <f>B41</f>
        <v>Lib Dem</v>
      </c>
      <c r="H36" s="34" t="str">
        <f>B42</f>
        <v>Family</v>
      </c>
      <c r="I36" s="34" t="str">
        <f>B43</f>
        <v>UKIP</v>
      </c>
      <c r="J36" s="34"/>
      <c r="K36" s="34"/>
      <c r="L36" s="34"/>
      <c r="M36" s="34"/>
      <c r="N36" s="34"/>
      <c r="O36" s="35" t="s">
        <v>53</v>
      </c>
      <c r="P36" s="36" t="s">
        <v>54</v>
      </c>
      <c r="Q36" s="37"/>
      <c r="R36" s="34" t="str">
        <f t="shared" ref="R36:AC36" si="21">C36</f>
        <v>Conservative</v>
      </c>
      <c r="S36" s="34" t="str">
        <f t="shared" si="21"/>
        <v>Labour</v>
      </c>
      <c r="T36" s="34" t="str">
        <f t="shared" si="21"/>
        <v>SNP</v>
      </c>
      <c r="U36" s="34" t="str">
        <f t="shared" si="21"/>
        <v>Green</v>
      </c>
      <c r="V36" s="34" t="str">
        <f t="shared" si="21"/>
        <v>Lib Dem</v>
      </c>
      <c r="W36" s="34" t="str">
        <f t="shared" si="21"/>
        <v>Family</v>
      </c>
      <c r="X36" s="34" t="str">
        <f t="shared" si="21"/>
        <v>UKIP</v>
      </c>
      <c r="Y36" s="34">
        <f t="shared" si="21"/>
        <v>0</v>
      </c>
      <c r="Z36" s="34">
        <f t="shared" si="21"/>
        <v>0</v>
      </c>
      <c r="AA36" s="34">
        <f t="shared" si="21"/>
        <v>0</v>
      </c>
      <c r="AB36" s="34">
        <f t="shared" si="21"/>
        <v>0</v>
      </c>
      <c r="AC36" s="34">
        <f t="shared" si="21"/>
        <v>0</v>
      </c>
      <c r="AD36" s="38" t="s">
        <v>53</v>
      </c>
    </row>
    <row r="37" spans="2:30" ht="15.6" x14ac:dyDescent="0.3">
      <c r="B37" s="39" t="s">
        <v>19</v>
      </c>
      <c r="C37" s="40"/>
      <c r="D37" s="41">
        <v>685</v>
      </c>
      <c r="E37" s="41">
        <v>29</v>
      </c>
      <c r="F37" s="41">
        <v>135</v>
      </c>
      <c r="G37" s="41">
        <v>578</v>
      </c>
      <c r="H37" s="41">
        <v>107</v>
      </c>
      <c r="I37" s="41">
        <v>101</v>
      </c>
      <c r="J37" s="41"/>
      <c r="K37" s="41"/>
      <c r="L37" s="41"/>
      <c r="M37" s="41"/>
      <c r="N37" s="41"/>
      <c r="O37" s="42">
        <v>1034</v>
      </c>
      <c r="P37" s="43">
        <f>SUM(C37:O37)</f>
        <v>2669</v>
      </c>
      <c r="Q37" s="39" t="str">
        <f>B37</f>
        <v>Conservative</v>
      </c>
      <c r="R37" s="44"/>
      <c r="S37" s="45">
        <f t="shared" ref="S37:S43" si="22">D37/SUM($C37:$O37)</f>
        <v>0.25665043087298611</v>
      </c>
      <c r="T37" s="45">
        <f t="shared" ref="T37:T43" si="23">E37/SUM($C37:$O37)</f>
        <v>1.0865492693892843E-2</v>
      </c>
      <c r="U37" s="45">
        <f t="shared" ref="U37:AD43" si="24">F37/SUM($C37:$O37)</f>
        <v>5.0580741850880483E-2</v>
      </c>
      <c r="V37" s="45">
        <f t="shared" si="24"/>
        <v>0.21656050955414013</v>
      </c>
      <c r="W37" s="45">
        <f t="shared" si="24"/>
        <v>4.0089921318846013E-2</v>
      </c>
      <c r="X37" s="45">
        <f t="shared" si="24"/>
        <v>3.7841888347695765E-2</v>
      </c>
      <c r="Y37" s="45">
        <f t="shared" si="24"/>
        <v>0</v>
      </c>
      <c r="Z37" s="45">
        <f t="shared" si="24"/>
        <v>0</v>
      </c>
      <c r="AA37" s="45">
        <f t="shared" si="24"/>
        <v>0</v>
      </c>
      <c r="AB37" s="45">
        <f t="shared" si="24"/>
        <v>0</v>
      </c>
      <c r="AC37" s="45">
        <f t="shared" si="24"/>
        <v>0</v>
      </c>
      <c r="AD37" s="46">
        <f t="shared" si="24"/>
        <v>0.38741101536155864</v>
      </c>
    </row>
    <row r="38" spans="2:30" ht="15.6" x14ac:dyDescent="0.3">
      <c r="B38" s="47" t="s">
        <v>18</v>
      </c>
      <c r="C38" s="48">
        <v>248</v>
      </c>
      <c r="D38" s="49"/>
      <c r="E38" s="48">
        <v>136</v>
      </c>
      <c r="F38" s="48">
        <v>262</v>
      </c>
      <c r="G38" s="48">
        <v>542</v>
      </c>
      <c r="H38" s="48">
        <v>21</v>
      </c>
      <c r="I38" s="48">
        <v>5</v>
      </c>
      <c r="J38" s="48"/>
      <c r="K38" s="48"/>
      <c r="L38" s="48"/>
      <c r="M38" s="48"/>
      <c r="N38" s="48"/>
      <c r="O38" s="50">
        <v>233</v>
      </c>
      <c r="P38" s="51">
        <f t="shared" ref="P38:P43" si="25">SUM(C38:O38)</f>
        <v>1447</v>
      </c>
      <c r="Q38" s="47" t="str">
        <f t="shared" ref="Q38:Q43" si="26">B38</f>
        <v>Labour</v>
      </c>
      <c r="R38" s="45">
        <f t="shared" ref="R38:R43" si="27">C38/SUM($C38:$O38)</f>
        <v>0.1713890808569454</v>
      </c>
      <c r="S38" s="44"/>
      <c r="T38" s="45">
        <f t="shared" si="23"/>
        <v>9.3987560469937809E-2</v>
      </c>
      <c r="U38" s="45">
        <f t="shared" si="24"/>
        <v>0.18106427090532135</v>
      </c>
      <c r="V38" s="45">
        <f t="shared" si="24"/>
        <v>0.37456807187284036</v>
      </c>
      <c r="W38" s="45">
        <f t="shared" si="24"/>
        <v>1.4512785072563926E-2</v>
      </c>
      <c r="X38" s="45">
        <f t="shared" si="24"/>
        <v>3.4554250172771253E-3</v>
      </c>
      <c r="Y38" s="45">
        <f t="shared" si="24"/>
        <v>0</v>
      </c>
      <c r="Z38" s="45">
        <f t="shared" si="24"/>
        <v>0</v>
      </c>
      <c r="AA38" s="45">
        <f t="shared" si="24"/>
        <v>0</v>
      </c>
      <c r="AB38" s="45">
        <f t="shared" si="24"/>
        <v>0</v>
      </c>
      <c r="AC38" s="45">
        <f t="shared" si="24"/>
        <v>0</v>
      </c>
      <c r="AD38" s="46">
        <f t="shared" si="24"/>
        <v>0.16102280580511402</v>
      </c>
    </row>
    <row r="39" spans="2:30" ht="15.6" x14ac:dyDescent="0.3">
      <c r="B39" s="47" t="s">
        <v>17</v>
      </c>
      <c r="C39" s="48">
        <v>46</v>
      </c>
      <c r="D39" s="48">
        <v>236</v>
      </c>
      <c r="E39" s="49"/>
      <c r="F39" s="48">
        <v>779</v>
      </c>
      <c r="G39" s="48">
        <v>80</v>
      </c>
      <c r="H39" s="48">
        <v>34</v>
      </c>
      <c r="I39" s="48">
        <v>5</v>
      </c>
      <c r="J39" s="48"/>
      <c r="K39" s="48"/>
      <c r="L39" s="48"/>
      <c r="M39" s="48"/>
      <c r="N39" s="48"/>
      <c r="O39" s="50">
        <v>180</v>
      </c>
      <c r="P39" s="51">
        <f t="shared" si="25"/>
        <v>1360</v>
      </c>
      <c r="Q39" s="47" t="str">
        <f t="shared" si="26"/>
        <v>SNP</v>
      </c>
      <c r="R39" s="45">
        <f t="shared" si="27"/>
        <v>3.3823529411764704E-2</v>
      </c>
      <c r="S39" s="45">
        <f t="shared" si="22"/>
        <v>0.17352941176470588</v>
      </c>
      <c r="T39" s="44"/>
      <c r="U39" s="45">
        <f t="shared" si="24"/>
        <v>0.57279411764705879</v>
      </c>
      <c r="V39" s="45">
        <f t="shared" si="24"/>
        <v>5.8823529411764705E-2</v>
      </c>
      <c r="W39" s="45">
        <f t="shared" si="24"/>
        <v>2.5000000000000001E-2</v>
      </c>
      <c r="X39" s="45">
        <f t="shared" si="24"/>
        <v>3.6764705882352941E-3</v>
      </c>
      <c r="Y39" s="45">
        <f t="shared" si="24"/>
        <v>0</v>
      </c>
      <c r="Z39" s="45">
        <f t="shared" si="24"/>
        <v>0</v>
      </c>
      <c r="AA39" s="45">
        <f t="shared" si="24"/>
        <v>0</v>
      </c>
      <c r="AB39" s="45">
        <f t="shared" si="24"/>
        <v>0</v>
      </c>
      <c r="AC39" s="45">
        <f t="shared" si="24"/>
        <v>0</v>
      </c>
      <c r="AD39" s="46">
        <f t="shared" si="24"/>
        <v>0.13235294117647059</v>
      </c>
    </row>
    <row r="40" spans="2:30" ht="15.6" x14ac:dyDescent="0.3">
      <c r="B40" s="47" t="s">
        <v>21</v>
      </c>
      <c r="C40" s="48">
        <v>46</v>
      </c>
      <c r="D40" s="48">
        <v>251</v>
      </c>
      <c r="E40" s="48">
        <v>368</v>
      </c>
      <c r="F40" s="49"/>
      <c r="G40" s="48">
        <v>135</v>
      </c>
      <c r="H40" s="48">
        <v>10</v>
      </c>
      <c r="I40" s="48">
        <v>2</v>
      </c>
      <c r="J40" s="48"/>
      <c r="K40" s="48"/>
      <c r="L40" s="48"/>
      <c r="M40" s="48"/>
      <c r="N40" s="48"/>
      <c r="O40" s="50">
        <v>89</v>
      </c>
      <c r="P40" s="51">
        <f t="shared" si="25"/>
        <v>901</v>
      </c>
      <c r="Q40" s="47" t="str">
        <f t="shared" si="26"/>
        <v>Green</v>
      </c>
      <c r="R40" s="45">
        <f t="shared" si="27"/>
        <v>5.1054384017758046E-2</v>
      </c>
      <c r="S40" s="45">
        <f t="shared" si="22"/>
        <v>0.27857935627081021</v>
      </c>
      <c r="T40" s="45">
        <f t="shared" si="23"/>
        <v>0.40843507214206437</v>
      </c>
      <c r="U40" s="44"/>
      <c r="V40" s="45">
        <f t="shared" si="24"/>
        <v>0.14983351831298558</v>
      </c>
      <c r="W40" s="45">
        <f t="shared" si="24"/>
        <v>1.1098779134295227E-2</v>
      </c>
      <c r="X40" s="45">
        <f t="shared" si="24"/>
        <v>2.2197558268590455E-3</v>
      </c>
      <c r="Y40" s="45">
        <f t="shared" si="24"/>
        <v>0</v>
      </c>
      <c r="Z40" s="45">
        <f t="shared" si="24"/>
        <v>0</v>
      </c>
      <c r="AA40" s="45">
        <f t="shared" si="24"/>
        <v>0</v>
      </c>
      <c r="AB40" s="45">
        <f t="shared" si="24"/>
        <v>0</v>
      </c>
      <c r="AC40" s="45">
        <f t="shared" si="24"/>
        <v>0</v>
      </c>
      <c r="AD40" s="46">
        <f t="shared" si="24"/>
        <v>9.8779134295227528E-2</v>
      </c>
    </row>
    <row r="41" spans="2:30" ht="15.6" x14ac:dyDescent="0.3">
      <c r="B41" s="47" t="s">
        <v>20</v>
      </c>
      <c r="C41" s="48">
        <v>81</v>
      </c>
      <c r="D41" s="48">
        <v>166</v>
      </c>
      <c r="E41" s="48">
        <v>19</v>
      </c>
      <c r="F41" s="48">
        <v>93</v>
      </c>
      <c r="G41" s="49"/>
      <c r="H41" s="48">
        <v>10</v>
      </c>
      <c r="I41" s="48">
        <v>1</v>
      </c>
      <c r="J41" s="48"/>
      <c r="K41" s="48"/>
      <c r="L41" s="48"/>
      <c r="M41" s="48"/>
      <c r="N41" s="48"/>
      <c r="O41" s="50">
        <v>55</v>
      </c>
      <c r="P41" s="51">
        <f t="shared" si="25"/>
        <v>425</v>
      </c>
      <c r="Q41" s="47" t="str">
        <f t="shared" si="26"/>
        <v>Lib Dem</v>
      </c>
      <c r="R41" s="45">
        <f t="shared" si="27"/>
        <v>0.19058823529411764</v>
      </c>
      <c r="S41" s="45">
        <f t="shared" si="22"/>
        <v>0.39058823529411762</v>
      </c>
      <c r="T41" s="45">
        <f t="shared" si="23"/>
        <v>4.4705882352941179E-2</v>
      </c>
      <c r="U41" s="45">
        <f t="shared" si="24"/>
        <v>0.21882352941176469</v>
      </c>
      <c r="V41" s="44">
        <f t="shared" si="24"/>
        <v>0</v>
      </c>
      <c r="W41" s="45">
        <f t="shared" si="24"/>
        <v>2.3529411764705882E-2</v>
      </c>
      <c r="X41" s="45">
        <f t="shared" si="24"/>
        <v>2.352941176470588E-3</v>
      </c>
      <c r="Y41" s="45">
        <f t="shared" si="24"/>
        <v>0</v>
      </c>
      <c r="Z41" s="45">
        <f t="shared" si="24"/>
        <v>0</v>
      </c>
      <c r="AA41" s="45">
        <f t="shared" si="24"/>
        <v>0</v>
      </c>
      <c r="AB41" s="45">
        <f t="shared" si="24"/>
        <v>0</v>
      </c>
      <c r="AC41" s="45">
        <f t="shared" si="24"/>
        <v>0</v>
      </c>
      <c r="AD41" s="46">
        <f t="shared" si="24"/>
        <v>0.12941176470588237</v>
      </c>
    </row>
    <row r="42" spans="2:30" ht="15.6" x14ac:dyDescent="0.3">
      <c r="B42" s="47" t="s">
        <v>49</v>
      </c>
      <c r="C42" s="48">
        <v>9</v>
      </c>
      <c r="D42" s="48">
        <v>2</v>
      </c>
      <c r="E42" s="48">
        <v>2</v>
      </c>
      <c r="F42" s="48">
        <v>6</v>
      </c>
      <c r="G42" s="48">
        <v>4</v>
      </c>
      <c r="H42" s="49"/>
      <c r="I42" s="48">
        <v>1</v>
      </c>
      <c r="J42" s="48"/>
      <c r="K42" s="48"/>
      <c r="L42" s="48"/>
      <c r="M42" s="48"/>
      <c r="N42" s="48"/>
      <c r="O42" s="50">
        <v>5</v>
      </c>
      <c r="P42" s="51">
        <f t="shared" si="25"/>
        <v>29</v>
      </c>
      <c r="Q42" s="47" t="str">
        <f t="shared" si="26"/>
        <v>Family</v>
      </c>
      <c r="R42" s="45">
        <f t="shared" si="27"/>
        <v>0.31034482758620691</v>
      </c>
      <c r="S42" s="45">
        <f t="shared" si="22"/>
        <v>6.8965517241379309E-2</v>
      </c>
      <c r="T42" s="45">
        <f t="shared" si="23"/>
        <v>6.8965517241379309E-2</v>
      </c>
      <c r="U42" s="45">
        <f t="shared" si="24"/>
        <v>0.20689655172413793</v>
      </c>
      <c r="V42" s="45">
        <f t="shared" si="24"/>
        <v>0.13793103448275862</v>
      </c>
      <c r="W42" s="44">
        <f t="shared" si="24"/>
        <v>0</v>
      </c>
      <c r="X42" s="45">
        <f t="shared" si="24"/>
        <v>3.4482758620689655E-2</v>
      </c>
      <c r="Y42" s="45">
        <f t="shared" si="24"/>
        <v>0</v>
      </c>
      <c r="Z42" s="45">
        <f t="shared" si="24"/>
        <v>0</v>
      </c>
      <c r="AA42" s="45">
        <f t="shared" si="24"/>
        <v>0</v>
      </c>
      <c r="AB42" s="45">
        <f t="shared" si="24"/>
        <v>0</v>
      </c>
      <c r="AC42" s="45">
        <f t="shared" si="24"/>
        <v>0</v>
      </c>
      <c r="AD42" s="46">
        <f t="shared" si="24"/>
        <v>0.17241379310344829</v>
      </c>
    </row>
    <row r="43" spans="2:30" ht="16.2" thickBot="1" x14ac:dyDescent="0.35">
      <c r="B43" s="52" t="s">
        <v>101</v>
      </c>
      <c r="C43" s="53">
        <v>3</v>
      </c>
      <c r="D43" s="53">
        <v>2</v>
      </c>
      <c r="E43" s="53">
        <v>1</v>
      </c>
      <c r="F43" s="53">
        <v>2</v>
      </c>
      <c r="G43" s="53">
        <v>0</v>
      </c>
      <c r="H43" s="53">
        <v>4</v>
      </c>
      <c r="I43" s="54"/>
      <c r="J43" s="53"/>
      <c r="K43" s="53"/>
      <c r="L43" s="53"/>
      <c r="M43" s="53"/>
      <c r="N43" s="53"/>
      <c r="O43" s="58">
        <v>6</v>
      </c>
      <c r="P43" s="59">
        <f t="shared" si="25"/>
        <v>18</v>
      </c>
      <c r="Q43" s="52" t="str">
        <f t="shared" si="26"/>
        <v>UKIP</v>
      </c>
      <c r="R43" s="55">
        <f t="shared" si="27"/>
        <v>0.16666666666666666</v>
      </c>
      <c r="S43" s="55">
        <f t="shared" si="22"/>
        <v>0.1111111111111111</v>
      </c>
      <c r="T43" s="55">
        <f t="shared" si="23"/>
        <v>5.5555555555555552E-2</v>
      </c>
      <c r="U43" s="55">
        <f t="shared" si="24"/>
        <v>0.1111111111111111</v>
      </c>
      <c r="V43" s="55">
        <f t="shared" si="24"/>
        <v>0</v>
      </c>
      <c r="W43" s="55">
        <f t="shared" si="24"/>
        <v>0.22222222222222221</v>
      </c>
      <c r="X43" s="56">
        <f t="shared" si="24"/>
        <v>0</v>
      </c>
      <c r="Y43" s="55">
        <f t="shared" si="24"/>
        <v>0</v>
      </c>
      <c r="Z43" s="55">
        <f t="shared" si="24"/>
        <v>0</v>
      </c>
      <c r="AA43" s="55">
        <f t="shared" si="24"/>
        <v>0</v>
      </c>
      <c r="AB43" s="55">
        <f t="shared" si="24"/>
        <v>0</v>
      </c>
      <c r="AC43" s="55">
        <f t="shared" si="24"/>
        <v>0</v>
      </c>
      <c r="AD43" s="57">
        <f t="shared" si="24"/>
        <v>0.33333333333333331</v>
      </c>
    </row>
    <row r="44" spans="2:30" ht="14.4" thickBot="1" x14ac:dyDescent="0.3"/>
    <row r="45" spans="2:30" ht="18" thickBot="1" x14ac:dyDescent="0.35">
      <c r="B45" s="77" t="s">
        <v>120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9"/>
    </row>
    <row r="46" spans="2:30" ht="18" thickBot="1" x14ac:dyDescent="0.35">
      <c r="B46" s="82" t="s">
        <v>51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  <c r="Q46" s="85" t="s">
        <v>52</v>
      </c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/>
    </row>
    <row r="47" spans="2:30" ht="16.2" thickBot="1" x14ac:dyDescent="0.35">
      <c r="B47" s="33"/>
      <c r="C47" s="34" t="str">
        <f>B48</f>
        <v>Labour</v>
      </c>
      <c r="D47" s="34" t="str">
        <f>B49</f>
        <v>SNP</v>
      </c>
      <c r="E47" s="34" t="str">
        <f>B50</f>
        <v>Conservative</v>
      </c>
      <c r="F47" s="34" t="str">
        <f>B51</f>
        <v>Green</v>
      </c>
      <c r="G47" s="34" t="str">
        <f>B52</f>
        <v>Lib Dem</v>
      </c>
      <c r="H47" s="34" t="str">
        <f>B53</f>
        <v>Independent</v>
      </c>
      <c r="I47" s="34" t="str">
        <f>B54</f>
        <v>Alba</v>
      </c>
      <c r="J47" s="34"/>
      <c r="K47" s="34"/>
      <c r="L47" s="34"/>
      <c r="M47" s="34"/>
      <c r="N47" s="34"/>
      <c r="O47" s="35" t="s">
        <v>53</v>
      </c>
      <c r="P47" s="36" t="s">
        <v>54</v>
      </c>
      <c r="Q47" s="37"/>
      <c r="R47" s="34" t="str">
        <f t="shared" ref="R47:AC47" si="28">C47</f>
        <v>Labour</v>
      </c>
      <c r="S47" s="34" t="str">
        <f t="shared" si="28"/>
        <v>SNP</v>
      </c>
      <c r="T47" s="34" t="str">
        <f t="shared" si="28"/>
        <v>Conservative</v>
      </c>
      <c r="U47" s="34" t="str">
        <f t="shared" si="28"/>
        <v>Green</v>
      </c>
      <c r="V47" s="34" t="str">
        <f t="shared" si="28"/>
        <v>Lib Dem</v>
      </c>
      <c r="W47" s="34" t="str">
        <f t="shared" si="28"/>
        <v>Independent</v>
      </c>
      <c r="X47" s="34" t="str">
        <f t="shared" si="28"/>
        <v>Alba</v>
      </c>
      <c r="Y47" s="34">
        <f t="shared" si="28"/>
        <v>0</v>
      </c>
      <c r="Z47" s="34">
        <f t="shared" si="28"/>
        <v>0</v>
      </c>
      <c r="AA47" s="34">
        <f t="shared" si="28"/>
        <v>0</v>
      </c>
      <c r="AB47" s="34">
        <f t="shared" si="28"/>
        <v>0</v>
      </c>
      <c r="AC47" s="34">
        <f t="shared" si="28"/>
        <v>0</v>
      </c>
      <c r="AD47" s="38" t="s">
        <v>53</v>
      </c>
    </row>
    <row r="48" spans="2:30" ht="15.6" x14ac:dyDescent="0.3">
      <c r="B48" s="39" t="s">
        <v>18</v>
      </c>
      <c r="C48" s="40"/>
      <c r="D48" s="41">
        <v>495</v>
      </c>
      <c r="E48" s="41">
        <v>419</v>
      </c>
      <c r="F48" s="41">
        <v>379</v>
      </c>
      <c r="G48" s="41">
        <v>618</v>
      </c>
      <c r="H48" s="41">
        <v>126</v>
      </c>
      <c r="I48" s="41">
        <v>18</v>
      </c>
      <c r="J48" s="41"/>
      <c r="K48" s="41"/>
      <c r="L48" s="41"/>
      <c r="M48" s="41"/>
      <c r="N48" s="41"/>
      <c r="O48" s="42">
        <v>798</v>
      </c>
      <c r="P48" s="43">
        <f>SUM(C48:O48)</f>
        <v>2853</v>
      </c>
      <c r="Q48" s="39" t="str">
        <f>B48</f>
        <v>Labour</v>
      </c>
      <c r="R48" s="44"/>
      <c r="S48" s="45">
        <f t="shared" ref="S48:S54" si="29">D48/SUM($C48:$O48)</f>
        <v>0.17350157728706625</v>
      </c>
      <c r="T48" s="45">
        <f t="shared" ref="T48:T54" si="30">E48/SUM($C48:$O48)</f>
        <v>0.14686295127935506</v>
      </c>
      <c r="U48" s="45">
        <f t="shared" ref="U48:AD54" si="31">F48/SUM($C48:$O48)</f>
        <v>0.13284262180161233</v>
      </c>
      <c r="V48" s="45">
        <f t="shared" si="31"/>
        <v>0.21661409043112514</v>
      </c>
      <c r="W48" s="45">
        <f t="shared" si="31"/>
        <v>4.4164037854889593E-2</v>
      </c>
      <c r="X48" s="45">
        <f t="shared" si="31"/>
        <v>6.3091482649842269E-3</v>
      </c>
      <c r="Y48" s="45">
        <f t="shared" si="31"/>
        <v>0</v>
      </c>
      <c r="Z48" s="45">
        <f t="shared" si="31"/>
        <v>0</v>
      </c>
      <c r="AA48" s="45">
        <f t="shared" si="31"/>
        <v>0</v>
      </c>
      <c r="AB48" s="45">
        <f t="shared" si="31"/>
        <v>0</v>
      </c>
      <c r="AC48" s="45">
        <f t="shared" si="31"/>
        <v>0</v>
      </c>
      <c r="AD48" s="46">
        <f t="shared" si="31"/>
        <v>0.27970557308096738</v>
      </c>
    </row>
    <row r="49" spans="2:30" ht="15.6" x14ac:dyDescent="0.3">
      <c r="B49" s="47" t="s">
        <v>17</v>
      </c>
      <c r="C49" s="48">
        <v>511</v>
      </c>
      <c r="D49" s="49"/>
      <c r="E49" s="48">
        <v>42</v>
      </c>
      <c r="F49" s="48">
        <v>779</v>
      </c>
      <c r="G49" s="48">
        <v>74</v>
      </c>
      <c r="H49" s="48">
        <v>38</v>
      </c>
      <c r="I49" s="48">
        <v>140</v>
      </c>
      <c r="J49" s="48"/>
      <c r="K49" s="48"/>
      <c r="L49" s="48"/>
      <c r="M49" s="48"/>
      <c r="N49" s="48"/>
      <c r="O49" s="50">
        <v>467</v>
      </c>
      <c r="P49" s="51">
        <f t="shared" ref="P49:P54" si="32">SUM(C49:O49)</f>
        <v>2051</v>
      </c>
      <c r="Q49" s="47" t="str">
        <f t="shared" ref="Q49:Q54" si="33">B49</f>
        <v>SNP</v>
      </c>
      <c r="R49" s="45">
        <f t="shared" ref="R49:R54" si="34">C49/SUM($C49:$O49)</f>
        <v>0.24914675767918087</v>
      </c>
      <c r="S49" s="44"/>
      <c r="T49" s="45">
        <f t="shared" si="30"/>
        <v>2.0477815699658702E-2</v>
      </c>
      <c r="U49" s="45">
        <f t="shared" si="31"/>
        <v>0.37981472452462212</v>
      </c>
      <c r="V49" s="45">
        <f t="shared" si="31"/>
        <v>3.6079960994636763E-2</v>
      </c>
      <c r="W49" s="45">
        <f t="shared" si="31"/>
        <v>1.8527547537786446E-2</v>
      </c>
      <c r="X49" s="45">
        <f t="shared" si="31"/>
        <v>6.8259385665529013E-2</v>
      </c>
      <c r="Y49" s="45">
        <f t="shared" si="31"/>
        <v>0</v>
      </c>
      <c r="Z49" s="45">
        <f t="shared" si="31"/>
        <v>0</v>
      </c>
      <c r="AA49" s="45">
        <f t="shared" si="31"/>
        <v>0</v>
      </c>
      <c r="AB49" s="45">
        <f t="shared" si="31"/>
        <v>0</v>
      </c>
      <c r="AC49" s="45">
        <f t="shared" si="31"/>
        <v>0</v>
      </c>
      <c r="AD49" s="46">
        <f t="shared" si="31"/>
        <v>0.22769380789858606</v>
      </c>
    </row>
    <row r="50" spans="2:30" ht="15.6" x14ac:dyDescent="0.3">
      <c r="B50" s="47" t="s">
        <v>19</v>
      </c>
      <c r="C50" s="48">
        <v>607</v>
      </c>
      <c r="D50" s="48">
        <v>40</v>
      </c>
      <c r="E50" s="49"/>
      <c r="F50" s="48">
        <v>41</v>
      </c>
      <c r="G50" s="48">
        <v>395</v>
      </c>
      <c r="H50" s="48">
        <v>162</v>
      </c>
      <c r="I50" s="48">
        <v>7</v>
      </c>
      <c r="J50" s="48"/>
      <c r="K50" s="48"/>
      <c r="L50" s="48"/>
      <c r="M50" s="48"/>
      <c r="N50" s="48"/>
      <c r="O50" s="50">
        <v>462</v>
      </c>
      <c r="P50" s="51">
        <f t="shared" si="32"/>
        <v>1714</v>
      </c>
      <c r="Q50" s="47" t="str">
        <f t="shared" si="33"/>
        <v>Conservative</v>
      </c>
      <c r="R50" s="45">
        <f t="shared" si="34"/>
        <v>0.35414235705950992</v>
      </c>
      <c r="S50" s="45">
        <f t="shared" si="29"/>
        <v>2.3337222870478413E-2</v>
      </c>
      <c r="T50" s="44"/>
      <c r="U50" s="45">
        <f t="shared" si="31"/>
        <v>2.3920653442240373E-2</v>
      </c>
      <c r="V50" s="45">
        <f t="shared" si="31"/>
        <v>0.23045507584597433</v>
      </c>
      <c r="W50" s="45">
        <f t="shared" si="31"/>
        <v>9.4515752625437571E-2</v>
      </c>
      <c r="X50" s="45">
        <f t="shared" si="31"/>
        <v>4.0840140023337222E-3</v>
      </c>
      <c r="Y50" s="45">
        <f t="shared" si="31"/>
        <v>0</v>
      </c>
      <c r="Z50" s="45">
        <f t="shared" si="31"/>
        <v>0</v>
      </c>
      <c r="AA50" s="45">
        <f t="shared" si="31"/>
        <v>0</v>
      </c>
      <c r="AB50" s="45">
        <f t="shared" si="31"/>
        <v>0</v>
      </c>
      <c r="AC50" s="45">
        <f t="shared" si="31"/>
        <v>0</v>
      </c>
      <c r="AD50" s="46">
        <f t="shared" si="31"/>
        <v>0.26954492415402564</v>
      </c>
    </row>
    <row r="51" spans="2:30" ht="15.6" x14ac:dyDescent="0.3">
      <c r="B51" s="47" t="s">
        <v>21</v>
      </c>
      <c r="C51" s="48">
        <v>175</v>
      </c>
      <c r="D51" s="48">
        <v>263</v>
      </c>
      <c r="E51" s="48">
        <v>9</v>
      </c>
      <c r="F51" s="49"/>
      <c r="G51" s="48">
        <v>65</v>
      </c>
      <c r="H51" s="48">
        <v>15</v>
      </c>
      <c r="I51" s="48">
        <v>4</v>
      </c>
      <c r="J51" s="48"/>
      <c r="K51" s="48"/>
      <c r="L51" s="48"/>
      <c r="M51" s="48"/>
      <c r="N51" s="48"/>
      <c r="O51" s="50">
        <v>46</v>
      </c>
      <c r="P51" s="51">
        <f t="shared" si="32"/>
        <v>577</v>
      </c>
      <c r="Q51" s="47" t="str">
        <f t="shared" si="33"/>
        <v>Green</v>
      </c>
      <c r="R51" s="45">
        <f t="shared" si="34"/>
        <v>0.30329289428076256</v>
      </c>
      <c r="S51" s="45">
        <f t="shared" si="29"/>
        <v>0.4558058925476603</v>
      </c>
      <c r="T51" s="45">
        <f t="shared" si="30"/>
        <v>1.5597920277296361E-2</v>
      </c>
      <c r="U51" s="44"/>
      <c r="V51" s="45">
        <f t="shared" si="31"/>
        <v>0.11265164644714037</v>
      </c>
      <c r="W51" s="45">
        <f t="shared" si="31"/>
        <v>2.5996533795493933E-2</v>
      </c>
      <c r="X51" s="45">
        <f t="shared" si="31"/>
        <v>6.9324090121317154E-3</v>
      </c>
      <c r="Y51" s="45">
        <f t="shared" si="31"/>
        <v>0</v>
      </c>
      <c r="Z51" s="45">
        <f t="shared" si="31"/>
        <v>0</v>
      </c>
      <c r="AA51" s="45">
        <f t="shared" si="31"/>
        <v>0</v>
      </c>
      <c r="AB51" s="45">
        <f t="shared" si="31"/>
        <v>0</v>
      </c>
      <c r="AC51" s="45">
        <f t="shared" si="31"/>
        <v>0</v>
      </c>
      <c r="AD51" s="46">
        <f t="shared" si="31"/>
        <v>7.9722703639514725E-2</v>
      </c>
    </row>
    <row r="52" spans="2:30" ht="15.6" x14ac:dyDescent="0.3">
      <c r="B52" s="47" t="s">
        <v>20</v>
      </c>
      <c r="C52" s="48">
        <v>169</v>
      </c>
      <c r="D52" s="48">
        <v>25</v>
      </c>
      <c r="E52" s="48">
        <v>75</v>
      </c>
      <c r="F52" s="48">
        <v>68</v>
      </c>
      <c r="G52" s="49"/>
      <c r="H52" s="48">
        <v>39</v>
      </c>
      <c r="I52" s="48">
        <v>4</v>
      </c>
      <c r="J52" s="48"/>
      <c r="K52" s="48"/>
      <c r="L52" s="48"/>
      <c r="M52" s="48"/>
      <c r="N52" s="48"/>
      <c r="O52" s="50">
        <v>52</v>
      </c>
      <c r="P52" s="51">
        <f t="shared" si="32"/>
        <v>432</v>
      </c>
      <c r="Q52" s="47" t="str">
        <f t="shared" si="33"/>
        <v>Lib Dem</v>
      </c>
      <c r="R52" s="45">
        <f t="shared" si="34"/>
        <v>0.39120370370370372</v>
      </c>
      <c r="S52" s="45">
        <f t="shared" si="29"/>
        <v>5.7870370370370371E-2</v>
      </c>
      <c r="T52" s="45">
        <f t="shared" si="30"/>
        <v>0.1736111111111111</v>
      </c>
      <c r="U52" s="45">
        <f t="shared" si="31"/>
        <v>0.15740740740740741</v>
      </c>
      <c r="V52" s="44">
        <f t="shared" si="31"/>
        <v>0</v>
      </c>
      <c r="W52" s="45">
        <f t="shared" si="31"/>
        <v>9.0277777777777776E-2</v>
      </c>
      <c r="X52" s="45">
        <f t="shared" si="31"/>
        <v>9.2592592592592587E-3</v>
      </c>
      <c r="Y52" s="45">
        <f t="shared" si="31"/>
        <v>0</v>
      </c>
      <c r="Z52" s="45">
        <f t="shared" si="31"/>
        <v>0</v>
      </c>
      <c r="AA52" s="45">
        <f t="shared" si="31"/>
        <v>0</v>
      </c>
      <c r="AB52" s="45">
        <f t="shared" si="31"/>
        <v>0</v>
      </c>
      <c r="AC52" s="45">
        <f t="shared" si="31"/>
        <v>0</v>
      </c>
      <c r="AD52" s="46">
        <f t="shared" si="31"/>
        <v>0.12037037037037036</v>
      </c>
    </row>
    <row r="53" spans="2:30" ht="15.6" x14ac:dyDescent="0.3">
      <c r="B53" s="47" t="s">
        <v>117</v>
      </c>
      <c r="C53" s="48">
        <v>26</v>
      </c>
      <c r="D53" s="48">
        <v>13</v>
      </c>
      <c r="E53" s="48">
        <v>15</v>
      </c>
      <c r="F53" s="48">
        <v>10</v>
      </c>
      <c r="G53" s="48">
        <v>37</v>
      </c>
      <c r="H53" s="49"/>
      <c r="I53" s="48">
        <v>5</v>
      </c>
      <c r="J53" s="48"/>
      <c r="K53" s="48"/>
      <c r="L53" s="48"/>
      <c r="M53" s="48"/>
      <c r="N53" s="48"/>
      <c r="O53" s="50">
        <v>12</v>
      </c>
      <c r="P53" s="51">
        <f t="shared" si="32"/>
        <v>118</v>
      </c>
      <c r="Q53" s="47" t="str">
        <f t="shared" si="33"/>
        <v>Independent</v>
      </c>
      <c r="R53" s="45">
        <f t="shared" si="34"/>
        <v>0.22033898305084745</v>
      </c>
      <c r="S53" s="45">
        <f t="shared" si="29"/>
        <v>0.11016949152542373</v>
      </c>
      <c r="T53" s="45">
        <f t="shared" si="30"/>
        <v>0.1271186440677966</v>
      </c>
      <c r="U53" s="45">
        <f t="shared" si="31"/>
        <v>8.4745762711864403E-2</v>
      </c>
      <c r="V53" s="45">
        <f t="shared" si="31"/>
        <v>0.3135593220338983</v>
      </c>
      <c r="W53" s="44">
        <f t="shared" si="31"/>
        <v>0</v>
      </c>
      <c r="X53" s="45">
        <f t="shared" si="31"/>
        <v>4.2372881355932202E-2</v>
      </c>
      <c r="Y53" s="45">
        <f t="shared" si="31"/>
        <v>0</v>
      </c>
      <c r="Z53" s="45">
        <f t="shared" si="31"/>
        <v>0</v>
      </c>
      <c r="AA53" s="45">
        <f t="shared" si="31"/>
        <v>0</v>
      </c>
      <c r="AB53" s="45">
        <f t="shared" si="31"/>
        <v>0</v>
      </c>
      <c r="AC53" s="45">
        <f t="shared" si="31"/>
        <v>0</v>
      </c>
      <c r="AD53" s="46">
        <f t="shared" si="31"/>
        <v>0.10169491525423729</v>
      </c>
    </row>
    <row r="54" spans="2:30" ht="16.2" thickBot="1" x14ac:dyDescent="0.35">
      <c r="B54" s="52" t="s">
        <v>47</v>
      </c>
      <c r="C54" s="53">
        <v>13</v>
      </c>
      <c r="D54" s="53">
        <v>33</v>
      </c>
      <c r="E54" s="53">
        <v>3</v>
      </c>
      <c r="F54" s="53">
        <v>7</v>
      </c>
      <c r="G54" s="53">
        <v>3</v>
      </c>
      <c r="H54" s="53">
        <v>12</v>
      </c>
      <c r="I54" s="54"/>
      <c r="J54" s="53"/>
      <c r="K54" s="53"/>
      <c r="L54" s="53"/>
      <c r="M54" s="53"/>
      <c r="N54" s="53"/>
      <c r="O54" s="58">
        <v>14</v>
      </c>
      <c r="P54" s="59">
        <f t="shared" si="32"/>
        <v>85</v>
      </c>
      <c r="Q54" s="52" t="str">
        <f t="shared" si="33"/>
        <v>Alba</v>
      </c>
      <c r="R54" s="55">
        <f t="shared" si="34"/>
        <v>0.15294117647058825</v>
      </c>
      <c r="S54" s="55">
        <f t="shared" si="29"/>
        <v>0.38823529411764707</v>
      </c>
      <c r="T54" s="55">
        <f t="shared" si="30"/>
        <v>3.5294117647058823E-2</v>
      </c>
      <c r="U54" s="55">
        <f t="shared" si="31"/>
        <v>8.2352941176470587E-2</v>
      </c>
      <c r="V54" s="55">
        <f t="shared" si="31"/>
        <v>3.5294117647058823E-2</v>
      </c>
      <c r="W54" s="55">
        <f t="shared" si="31"/>
        <v>0.14117647058823529</v>
      </c>
      <c r="X54" s="56">
        <f t="shared" si="31"/>
        <v>0</v>
      </c>
      <c r="Y54" s="55">
        <f t="shared" si="31"/>
        <v>0</v>
      </c>
      <c r="Z54" s="55">
        <f t="shared" si="31"/>
        <v>0</v>
      </c>
      <c r="AA54" s="55">
        <f t="shared" si="31"/>
        <v>0</v>
      </c>
      <c r="AB54" s="55">
        <f t="shared" si="31"/>
        <v>0</v>
      </c>
      <c r="AC54" s="55">
        <f t="shared" si="31"/>
        <v>0</v>
      </c>
      <c r="AD54" s="57">
        <f t="shared" si="31"/>
        <v>0.16470588235294117</v>
      </c>
    </row>
    <row r="55" spans="2:30" ht="14.4" thickBot="1" x14ac:dyDescent="0.3"/>
    <row r="56" spans="2:30" ht="18" thickBot="1" x14ac:dyDescent="0.35">
      <c r="B56" s="77" t="s">
        <v>121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9"/>
    </row>
    <row r="57" spans="2:30" ht="18" thickBot="1" x14ac:dyDescent="0.35">
      <c r="B57" s="82" t="s">
        <v>51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85" t="s">
        <v>52</v>
      </c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7"/>
    </row>
    <row r="58" spans="2:30" ht="16.2" thickBot="1" x14ac:dyDescent="0.35">
      <c r="B58" s="33"/>
      <c r="C58" s="34" t="str">
        <f>B59</f>
        <v>SNP</v>
      </c>
      <c r="D58" s="34" t="str">
        <f>B60</f>
        <v>Labour</v>
      </c>
      <c r="E58" s="34" t="str">
        <f>B61</f>
        <v>Conservative</v>
      </c>
      <c r="F58" s="34" t="str">
        <f>B62</f>
        <v>Green</v>
      </c>
      <c r="G58" s="34" t="str">
        <f>B63</f>
        <v>Lib Dem</v>
      </c>
      <c r="H58" s="34" t="str">
        <f>B64</f>
        <v>ISP</v>
      </c>
      <c r="I58" s="34" t="str">
        <f>B65</f>
        <v>Family</v>
      </c>
      <c r="J58" s="34"/>
      <c r="K58" s="34"/>
      <c r="L58" s="34"/>
      <c r="M58" s="34"/>
      <c r="N58" s="34"/>
      <c r="O58" s="35" t="s">
        <v>53</v>
      </c>
      <c r="P58" s="36" t="s">
        <v>54</v>
      </c>
      <c r="Q58" s="37"/>
      <c r="R58" s="34" t="str">
        <f t="shared" ref="R58:AC58" si="35">C58</f>
        <v>SNP</v>
      </c>
      <c r="S58" s="34" t="str">
        <f t="shared" si="35"/>
        <v>Labour</v>
      </c>
      <c r="T58" s="34" t="str">
        <f t="shared" si="35"/>
        <v>Conservative</v>
      </c>
      <c r="U58" s="34" t="str">
        <f t="shared" si="35"/>
        <v>Green</v>
      </c>
      <c r="V58" s="34" t="str">
        <f t="shared" si="35"/>
        <v>Lib Dem</v>
      </c>
      <c r="W58" s="34" t="str">
        <f t="shared" si="35"/>
        <v>ISP</v>
      </c>
      <c r="X58" s="34" t="str">
        <f t="shared" si="35"/>
        <v>Family</v>
      </c>
      <c r="Y58" s="34">
        <f t="shared" si="35"/>
        <v>0</v>
      </c>
      <c r="Z58" s="34">
        <f t="shared" si="35"/>
        <v>0</v>
      </c>
      <c r="AA58" s="34">
        <f t="shared" si="35"/>
        <v>0</v>
      </c>
      <c r="AB58" s="34">
        <f t="shared" si="35"/>
        <v>0</v>
      </c>
      <c r="AC58" s="34">
        <f t="shared" si="35"/>
        <v>0</v>
      </c>
      <c r="AD58" s="38" t="s">
        <v>53</v>
      </c>
    </row>
    <row r="59" spans="2:30" ht="15.6" x14ac:dyDescent="0.3">
      <c r="B59" s="39" t="s">
        <v>17</v>
      </c>
      <c r="C59" s="40"/>
      <c r="D59" s="41">
        <v>268</v>
      </c>
      <c r="E59" s="41">
        <v>37</v>
      </c>
      <c r="F59" s="41">
        <v>860</v>
      </c>
      <c r="G59" s="41">
        <v>161</v>
      </c>
      <c r="H59" s="41">
        <v>168</v>
      </c>
      <c r="I59" s="41">
        <v>19</v>
      </c>
      <c r="J59" s="41"/>
      <c r="K59" s="41"/>
      <c r="L59" s="41"/>
      <c r="M59" s="41"/>
      <c r="N59" s="41"/>
      <c r="O59" s="42">
        <v>229</v>
      </c>
      <c r="P59" s="43">
        <f>SUM(C59:O59)</f>
        <v>1742</v>
      </c>
      <c r="Q59" s="39" t="str">
        <f>B59</f>
        <v>SNP</v>
      </c>
      <c r="R59" s="44"/>
      <c r="S59" s="45">
        <f t="shared" ref="S59:S65" si="36">D59/SUM($C59:$O59)</f>
        <v>0.15384615384615385</v>
      </c>
      <c r="T59" s="45">
        <f t="shared" ref="T59:T65" si="37">E59/SUM($C59:$O59)</f>
        <v>2.1239954075774971E-2</v>
      </c>
      <c r="U59" s="45">
        <f t="shared" ref="U59:AD65" si="38">F59/SUM($C59:$O59)</f>
        <v>0.4936854190585534</v>
      </c>
      <c r="V59" s="45">
        <f t="shared" si="38"/>
        <v>9.2422502870264059E-2</v>
      </c>
      <c r="W59" s="45">
        <f t="shared" si="38"/>
        <v>9.6440872560275545E-2</v>
      </c>
      <c r="X59" s="45">
        <f t="shared" si="38"/>
        <v>1.0907003444316877E-2</v>
      </c>
      <c r="Y59" s="45">
        <f t="shared" si="38"/>
        <v>0</v>
      </c>
      <c r="Z59" s="45">
        <f t="shared" si="38"/>
        <v>0</v>
      </c>
      <c r="AA59" s="45">
        <f t="shared" si="38"/>
        <v>0</v>
      </c>
      <c r="AB59" s="45">
        <f t="shared" si="38"/>
        <v>0</v>
      </c>
      <c r="AC59" s="45">
        <f t="shared" si="38"/>
        <v>0</v>
      </c>
      <c r="AD59" s="46">
        <f t="shared" si="38"/>
        <v>0.13145809414466131</v>
      </c>
    </row>
    <row r="60" spans="2:30" ht="15.6" x14ac:dyDescent="0.3">
      <c r="B60" s="47" t="s">
        <v>18</v>
      </c>
      <c r="C60" s="48">
        <v>162</v>
      </c>
      <c r="D60" s="49"/>
      <c r="E60" s="48">
        <v>310</v>
      </c>
      <c r="F60" s="48">
        <v>245</v>
      </c>
      <c r="G60" s="48">
        <v>459</v>
      </c>
      <c r="H60" s="48">
        <v>10</v>
      </c>
      <c r="I60" s="48">
        <v>37</v>
      </c>
      <c r="J60" s="48"/>
      <c r="K60" s="48"/>
      <c r="L60" s="48"/>
      <c r="M60" s="48"/>
      <c r="N60" s="48"/>
      <c r="O60" s="50">
        <v>420</v>
      </c>
      <c r="P60" s="51">
        <f t="shared" ref="P60:P65" si="39">SUM(C60:O60)</f>
        <v>1643</v>
      </c>
      <c r="Q60" s="47" t="str">
        <f t="shared" ref="Q60:Q65" si="40">B60</f>
        <v>Labour</v>
      </c>
      <c r="R60" s="45">
        <f t="shared" ref="R60:R65" si="41">C60/SUM($C60:$O60)</f>
        <v>9.8600121728545348E-2</v>
      </c>
      <c r="S60" s="44"/>
      <c r="T60" s="45">
        <f t="shared" si="37"/>
        <v>0.18867924528301888</v>
      </c>
      <c r="U60" s="45">
        <f t="shared" si="38"/>
        <v>0.14911746804625683</v>
      </c>
      <c r="V60" s="45">
        <f t="shared" si="38"/>
        <v>0.27936701156421179</v>
      </c>
      <c r="W60" s="45">
        <f t="shared" si="38"/>
        <v>6.0864272671941567E-3</v>
      </c>
      <c r="X60" s="45">
        <f t="shared" si="38"/>
        <v>2.251978088861838E-2</v>
      </c>
      <c r="Y60" s="45">
        <f t="shared" si="38"/>
        <v>0</v>
      </c>
      <c r="Z60" s="45">
        <f t="shared" si="38"/>
        <v>0</v>
      </c>
      <c r="AA60" s="45">
        <f t="shared" si="38"/>
        <v>0</v>
      </c>
      <c r="AB60" s="45">
        <f t="shared" si="38"/>
        <v>0</v>
      </c>
      <c r="AC60" s="45">
        <f t="shared" si="38"/>
        <v>0</v>
      </c>
      <c r="AD60" s="46">
        <f t="shared" si="38"/>
        <v>0.2556299452221546</v>
      </c>
    </row>
    <row r="61" spans="2:30" ht="15.6" x14ac:dyDescent="0.3">
      <c r="B61" s="47" t="s">
        <v>19</v>
      </c>
      <c r="C61" s="48">
        <v>16</v>
      </c>
      <c r="D61" s="48">
        <v>431</v>
      </c>
      <c r="E61" s="49"/>
      <c r="F61" s="48">
        <v>72</v>
      </c>
      <c r="G61" s="48">
        <v>415</v>
      </c>
      <c r="H61" s="48">
        <v>11</v>
      </c>
      <c r="I61" s="48">
        <v>48</v>
      </c>
      <c r="J61" s="48"/>
      <c r="K61" s="48"/>
      <c r="L61" s="48"/>
      <c r="M61" s="48"/>
      <c r="N61" s="48"/>
      <c r="O61" s="50">
        <v>402</v>
      </c>
      <c r="P61" s="51">
        <f t="shared" si="39"/>
        <v>1395</v>
      </c>
      <c r="Q61" s="47" t="str">
        <f t="shared" si="40"/>
        <v>Conservative</v>
      </c>
      <c r="R61" s="45">
        <f t="shared" si="41"/>
        <v>1.1469534050179211E-2</v>
      </c>
      <c r="S61" s="45">
        <f t="shared" si="36"/>
        <v>0.30896057347670253</v>
      </c>
      <c r="T61" s="44"/>
      <c r="U61" s="45">
        <f t="shared" si="38"/>
        <v>5.1612903225806452E-2</v>
      </c>
      <c r="V61" s="45">
        <f t="shared" si="38"/>
        <v>0.29749103942652327</v>
      </c>
      <c r="W61" s="45">
        <f t="shared" si="38"/>
        <v>7.8853046594982087E-3</v>
      </c>
      <c r="X61" s="45">
        <f t="shared" si="38"/>
        <v>3.4408602150537634E-2</v>
      </c>
      <c r="Y61" s="45">
        <f t="shared" si="38"/>
        <v>0</v>
      </c>
      <c r="Z61" s="45">
        <f t="shared" si="38"/>
        <v>0</v>
      </c>
      <c r="AA61" s="45">
        <f t="shared" si="38"/>
        <v>0</v>
      </c>
      <c r="AB61" s="45">
        <f t="shared" si="38"/>
        <v>0</v>
      </c>
      <c r="AC61" s="45">
        <f t="shared" si="38"/>
        <v>0</v>
      </c>
      <c r="AD61" s="46">
        <f t="shared" si="38"/>
        <v>0.28817204301075267</v>
      </c>
    </row>
    <row r="62" spans="2:30" ht="15.6" x14ac:dyDescent="0.3">
      <c r="B62" s="47" t="s">
        <v>21</v>
      </c>
      <c r="C62" s="48">
        <v>455</v>
      </c>
      <c r="D62" s="48">
        <v>196</v>
      </c>
      <c r="E62" s="48">
        <v>20</v>
      </c>
      <c r="F62" s="49"/>
      <c r="G62" s="48">
        <v>180</v>
      </c>
      <c r="H62" s="48">
        <v>16</v>
      </c>
      <c r="I62" s="48">
        <v>17</v>
      </c>
      <c r="J62" s="48"/>
      <c r="K62" s="48"/>
      <c r="L62" s="48"/>
      <c r="M62" s="48"/>
      <c r="N62" s="48"/>
      <c r="O62" s="50">
        <v>100</v>
      </c>
      <c r="P62" s="51">
        <f t="shared" si="39"/>
        <v>984</v>
      </c>
      <c r="Q62" s="47" t="str">
        <f t="shared" si="40"/>
        <v>Green</v>
      </c>
      <c r="R62" s="45">
        <f t="shared" si="41"/>
        <v>0.46239837398373984</v>
      </c>
      <c r="S62" s="45">
        <f t="shared" si="36"/>
        <v>0.1991869918699187</v>
      </c>
      <c r="T62" s="45">
        <f t="shared" si="37"/>
        <v>2.032520325203252E-2</v>
      </c>
      <c r="U62" s="44"/>
      <c r="V62" s="45">
        <f t="shared" si="38"/>
        <v>0.18292682926829268</v>
      </c>
      <c r="W62" s="45">
        <f t="shared" si="38"/>
        <v>1.6260162601626018E-2</v>
      </c>
      <c r="X62" s="45">
        <f t="shared" si="38"/>
        <v>1.7276422764227643E-2</v>
      </c>
      <c r="Y62" s="45">
        <f t="shared" si="38"/>
        <v>0</v>
      </c>
      <c r="Z62" s="45">
        <f t="shared" si="38"/>
        <v>0</v>
      </c>
      <c r="AA62" s="45">
        <f t="shared" si="38"/>
        <v>0</v>
      </c>
      <c r="AB62" s="45">
        <f t="shared" si="38"/>
        <v>0</v>
      </c>
      <c r="AC62" s="45">
        <f t="shared" si="38"/>
        <v>0</v>
      </c>
      <c r="AD62" s="46">
        <f t="shared" si="38"/>
        <v>0.1016260162601626</v>
      </c>
    </row>
    <row r="63" spans="2:30" ht="15.6" x14ac:dyDescent="0.3">
      <c r="B63" s="47" t="s">
        <v>20</v>
      </c>
      <c r="C63" s="48">
        <v>65</v>
      </c>
      <c r="D63" s="48">
        <v>187</v>
      </c>
      <c r="E63" s="48">
        <v>148</v>
      </c>
      <c r="F63" s="48">
        <v>147</v>
      </c>
      <c r="G63" s="49"/>
      <c r="H63" s="48">
        <v>4</v>
      </c>
      <c r="I63" s="48">
        <v>15</v>
      </c>
      <c r="J63" s="48"/>
      <c r="K63" s="48"/>
      <c r="L63" s="48"/>
      <c r="M63" s="48"/>
      <c r="N63" s="48"/>
      <c r="O63" s="50">
        <v>93</v>
      </c>
      <c r="P63" s="51">
        <f t="shared" si="39"/>
        <v>659</v>
      </c>
      <c r="Q63" s="47" t="str">
        <f t="shared" si="40"/>
        <v>Lib Dem</v>
      </c>
      <c r="R63" s="45">
        <f t="shared" si="41"/>
        <v>9.8634294385432475E-2</v>
      </c>
      <c r="S63" s="45">
        <f t="shared" si="36"/>
        <v>0.28376327769347498</v>
      </c>
      <c r="T63" s="45">
        <f t="shared" si="37"/>
        <v>0.22458270106221548</v>
      </c>
      <c r="U63" s="45">
        <f t="shared" si="38"/>
        <v>0.22306525037936267</v>
      </c>
      <c r="V63" s="44">
        <f t="shared" si="38"/>
        <v>0</v>
      </c>
      <c r="W63" s="45">
        <f t="shared" si="38"/>
        <v>6.0698027314112293E-3</v>
      </c>
      <c r="X63" s="45">
        <f t="shared" si="38"/>
        <v>2.2761760242792108E-2</v>
      </c>
      <c r="Y63" s="45">
        <f t="shared" si="38"/>
        <v>0</v>
      </c>
      <c r="Z63" s="45">
        <f t="shared" si="38"/>
        <v>0</v>
      </c>
      <c r="AA63" s="45">
        <f t="shared" si="38"/>
        <v>0</v>
      </c>
      <c r="AB63" s="45">
        <f t="shared" si="38"/>
        <v>0</v>
      </c>
      <c r="AC63" s="45">
        <f t="shared" si="38"/>
        <v>0</v>
      </c>
      <c r="AD63" s="46">
        <f t="shared" si="38"/>
        <v>0.14112291350531109</v>
      </c>
    </row>
    <row r="64" spans="2:30" ht="15.6" x14ac:dyDescent="0.3">
      <c r="B64" s="47" t="s">
        <v>133</v>
      </c>
      <c r="C64" s="48">
        <v>14</v>
      </c>
      <c r="D64" s="48">
        <v>4</v>
      </c>
      <c r="E64" s="48">
        <v>1</v>
      </c>
      <c r="F64" s="48">
        <v>11</v>
      </c>
      <c r="G64" s="48">
        <v>2</v>
      </c>
      <c r="H64" s="49"/>
      <c r="I64" s="48">
        <v>5</v>
      </c>
      <c r="J64" s="48"/>
      <c r="K64" s="48"/>
      <c r="L64" s="48"/>
      <c r="M64" s="48"/>
      <c r="N64" s="48"/>
      <c r="O64" s="50">
        <v>7</v>
      </c>
      <c r="P64" s="51">
        <f t="shared" si="39"/>
        <v>44</v>
      </c>
      <c r="Q64" s="47" t="str">
        <f t="shared" si="40"/>
        <v>ISP</v>
      </c>
      <c r="R64" s="45">
        <f t="shared" si="41"/>
        <v>0.31818181818181818</v>
      </c>
      <c r="S64" s="45">
        <f t="shared" si="36"/>
        <v>9.0909090909090912E-2</v>
      </c>
      <c r="T64" s="45">
        <f t="shared" si="37"/>
        <v>2.2727272727272728E-2</v>
      </c>
      <c r="U64" s="45">
        <f t="shared" si="38"/>
        <v>0.25</v>
      </c>
      <c r="V64" s="45">
        <f t="shared" si="38"/>
        <v>4.5454545454545456E-2</v>
      </c>
      <c r="W64" s="44">
        <f t="shared" si="38"/>
        <v>0</v>
      </c>
      <c r="X64" s="45">
        <f t="shared" si="38"/>
        <v>0.11363636363636363</v>
      </c>
      <c r="Y64" s="45">
        <f t="shared" si="38"/>
        <v>0</v>
      </c>
      <c r="Z64" s="45">
        <f t="shared" si="38"/>
        <v>0</v>
      </c>
      <c r="AA64" s="45">
        <f t="shared" si="38"/>
        <v>0</v>
      </c>
      <c r="AB64" s="45">
        <f t="shared" si="38"/>
        <v>0</v>
      </c>
      <c r="AC64" s="45">
        <f t="shared" si="38"/>
        <v>0</v>
      </c>
      <c r="AD64" s="46">
        <f t="shared" si="38"/>
        <v>0.15909090909090909</v>
      </c>
    </row>
    <row r="65" spans="2:30" ht="16.2" thickBot="1" x14ac:dyDescent="0.35">
      <c r="B65" s="52" t="s">
        <v>49</v>
      </c>
      <c r="C65" s="53">
        <v>3</v>
      </c>
      <c r="D65" s="53">
        <v>2</v>
      </c>
      <c r="E65" s="53">
        <v>9</v>
      </c>
      <c r="F65" s="53">
        <v>6</v>
      </c>
      <c r="G65" s="53">
        <v>8</v>
      </c>
      <c r="H65" s="53">
        <v>2</v>
      </c>
      <c r="I65" s="54"/>
      <c r="J65" s="53"/>
      <c r="K65" s="53"/>
      <c r="L65" s="53"/>
      <c r="M65" s="53"/>
      <c r="N65" s="53"/>
      <c r="O65" s="58">
        <v>8</v>
      </c>
      <c r="P65" s="59">
        <f t="shared" si="39"/>
        <v>38</v>
      </c>
      <c r="Q65" s="52" t="str">
        <f t="shared" si="40"/>
        <v>Family</v>
      </c>
      <c r="R65" s="55">
        <f t="shared" si="41"/>
        <v>7.8947368421052627E-2</v>
      </c>
      <c r="S65" s="55">
        <f t="shared" si="36"/>
        <v>5.2631578947368418E-2</v>
      </c>
      <c r="T65" s="55">
        <f t="shared" si="37"/>
        <v>0.23684210526315788</v>
      </c>
      <c r="U65" s="55">
        <f t="shared" si="38"/>
        <v>0.15789473684210525</v>
      </c>
      <c r="V65" s="55">
        <f t="shared" si="38"/>
        <v>0.21052631578947367</v>
      </c>
      <c r="W65" s="55">
        <f t="shared" si="38"/>
        <v>5.2631578947368418E-2</v>
      </c>
      <c r="X65" s="56">
        <f t="shared" si="38"/>
        <v>0</v>
      </c>
      <c r="Y65" s="55">
        <f t="shared" si="38"/>
        <v>0</v>
      </c>
      <c r="Z65" s="55">
        <f t="shared" si="38"/>
        <v>0</v>
      </c>
      <c r="AA65" s="55">
        <f t="shared" si="38"/>
        <v>0</v>
      </c>
      <c r="AB65" s="55">
        <f t="shared" si="38"/>
        <v>0</v>
      </c>
      <c r="AC65" s="55">
        <f t="shared" si="38"/>
        <v>0</v>
      </c>
      <c r="AD65" s="57">
        <f t="shared" si="38"/>
        <v>0.21052631578947367</v>
      </c>
    </row>
  </sheetData>
  <mergeCells count="18">
    <mergeCell ref="B46:P46"/>
    <mergeCell ref="Q46:AD46"/>
    <mergeCell ref="B45:AD45"/>
    <mergeCell ref="B56:AD56"/>
    <mergeCell ref="B57:P57"/>
    <mergeCell ref="Q57:AD57"/>
    <mergeCell ref="B24:P24"/>
    <mergeCell ref="Q24:AD24"/>
    <mergeCell ref="B23:AD23"/>
    <mergeCell ref="B35:P35"/>
    <mergeCell ref="Q35:AD35"/>
    <mergeCell ref="B34:AD34"/>
    <mergeCell ref="B2:AD2"/>
    <mergeCell ref="B3:P3"/>
    <mergeCell ref="Q3:AD3"/>
    <mergeCell ref="B14:P14"/>
    <mergeCell ref="Q14:AD14"/>
    <mergeCell ref="B13:AD13"/>
  </mergeCells>
  <conditionalFormatting sqref="C5:N5">
    <cfRule type="top10" dxfId="1047" priority="995" bottom="1" rank="1"/>
    <cfRule type="top10" dxfId="1046" priority="996" rank="1"/>
  </conditionalFormatting>
  <conditionalFormatting sqref="C6:N6">
    <cfRule type="top10" dxfId="1045" priority="993" bottom="1" rank="1"/>
    <cfRule type="top10" dxfId="1044" priority="994" rank="1"/>
  </conditionalFormatting>
  <conditionalFormatting sqref="C7:N7">
    <cfRule type="top10" dxfId="1043" priority="991" bottom="1" rank="1"/>
    <cfRule type="top10" dxfId="1042" priority="992" rank="1"/>
  </conditionalFormatting>
  <conditionalFormatting sqref="C8:N8">
    <cfRule type="top10" dxfId="1041" priority="989" bottom="1" rank="1"/>
    <cfRule type="top10" dxfId="1040" priority="990" rank="1"/>
  </conditionalFormatting>
  <conditionalFormatting sqref="C9:N9">
    <cfRule type="top10" dxfId="1039" priority="987" bottom="1" rank="1"/>
    <cfRule type="top10" dxfId="1038" priority="988" rank="1"/>
  </conditionalFormatting>
  <conditionalFormatting sqref="C10:N10">
    <cfRule type="top10" dxfId="1037" priority="985" bottom="1" rank="1"/>
    <cfRule type="top10" dxfId="1036" priority="986" rank="1"/>
  </conditionalFormatting>
  <conditionalFormatting sqref="C11:N11">
    <cfRule type="top10" dxfId="1035" priority="983" bottom="1" rank="1"/>
    <cfRule type="top10" dxfId="1034" priority="984" rank="1"/>
  </conditionalFormatting>
  <conditionalFormatting sqref="C4:I4">
    <cfRule type="containsText" dxfId="1033" priority="951" operator="containsText" text="Family">
      <formula>NOT(ISERROR(SEARCH("Family",C4)))</formula>
    </cfRule>
    <cfRule type="containsText" dxfId="1032" priority="966" operator="containsText" text="Alba">
      <formula>NOT(ISERROR(SEARCH("Alba",C4)))</formula>
    </cfRule>
    <cfRule type="containsText" dxfId="1031" priority="967" operator="containsText" text="Ind">
      <formula>NOT(ISERROR(SEARCH("Ind",C4)))</formula>
    </cfRule>
    <cfRule type="containsText" dxfId="1030" priority="968" operator="containsText" text="Lib Dem">
      <formula>NOT(ISERROR(SEARCH("Lib Dem",C4)))</formula>
    </cfRule>
    <cfRule type="containsText" dxfId="1029" priority="969" operator="containsText" text="Green">
      <formula>NOT(ISERROR(SEARCH("Green",C4)))</formula>
    </cfRule>
    <cfRule type="containsText" dxfId="1028" priority="970" operator="containsText" text="Conservative">
      <formula>NOT(ISERROR(SEARCH("Conservative",C4)))</formula>
    </cfRule>
    <cfRule type="containsText" dxfId="1027" priority="971" operator="containsText" text="SNP">
      <formula>NOT(ISERROR(SEARCH("SNP",C4)))</formula>
    </cfRule>
    <cfRule type="containsText" dxfId="1026" priority="972" operator="containsText" text="Labour">
      <formula>NOT(ISERROR(SEARCH("Labour",C4)))</formula>
    </cfRule>
  </conditionalFormatting>
  <conditionalFormatting sqref="B5">
    <cfRule type="containsText" dxfId="1025" priority="943" operator="containsText" text="Family">
      <formula>NOT(ISERROR(SEARCH("Family",B5)))</formula>
    </cfRule>
    <cfRule type="containsText" dxfId="1024" priority="944" operator="containsText" text="Alba">
      <formula>NOT(ISERROR(SEARCH("Alba",B5)))</formula>
    </cfRule>
    <cfRule type="containsText" dxfId="1023" priority="945" operator="containsText" text="Ind">
      <formula>NOT(ISERROR(SEARCH("Ind",B5)))</formula>
    </cfRule>
    <cfRule type="containsText" dxfId="1022" priority="946" operator="containsText" text="Lib Dem">
      <formula>NOT(ISERROR(SEARCH("Lib Dem",B5)))</formula>
    </cfRule>
    <cfRule type="containsText" dxfId="1021" priority="947" operator="containsText" text="Green">
      <formula>NOT(ISERROR(SEARCH("Green",B5)))</formula>
    </cfRule>
    <cfRule type="containsText" dxfId="1020" priority="948" operator="containsText" text="Conservative">
      <formula>NOT(ISERROR(SEARCH("Conservative",B5)))</formula>
    </cfRule>
    <cfRule type="containsText" dxfId="1019" priority="949" operator="containsText" text="SNP">
      <formula>NOT(ISERROR(SEARCH("SNP",B5)))</formula>
    </cfRule>
    <cfRule type="containsText" dxfId="1018" priority="950" operator="containsText" text="Labour">
      <formula>NOT(ISERROR(SEARCH("Labour",B5)))</formula>
    </cfRule>
  </conditionalFormatting>
  <conditionalFormatting sqref="B6">
    <cfRule type="containsText" dxfId="1017" priority="935" operator="containsText" text="Family">
      <formula>NOT(ISERROR(SEARCH("Family",B6)))</formula>
    </cfRule>
    <cfRule type="containsText" dxfId="1016" priority="936" operator="containsText" text="Alba">
      <formula>NOT(ISERROR(SEARCH("Alba",B6)))</formula>
    </cfRule>
    <cfRule type="containsText" dxfId="1015" priority="937" operator="containsText" text="Ind">
      <formula>NOT(ISERROR(SEARCH("Ind",B6)))</formula>
    </cfRule>
    <cfRule type="containsText" dxfId="1014" priority="938" operator="containsText" text="Lib Dem">
      <formula>NOT(ISERROR(SEARCH("Lib Dem",B6)))</formula>
    </cfRule>
    <cfRule type="containsText" dxfId="1013" priority="939" operator="containsText" text="Green">
      <formula>NOT(ISERROR(SEARCH("Green",B6)))</formula>
    </cfRule>
    <cfRule type="containsText" dxfId="1012" priority="940" operator="containsText" text="Conservative">
      <formula>NOT(ISERROR(SEARCH("Conservative",B6)))</formula>
    </cfRule>
    <cfRule type="containsText" dxfId="1011" priority="941" operator="containsText" text="SNP">
      <formula>NOT(ISERROR(SEARCH("SNP",B6)))</formula>
    </cfRule>
    <cfRule type="containsText" dxfId="1010" priority="942" operator="containsText" text="Labour">
      <formula>NOT(ISERROR(SEARCH("Labour",B6)))</formula>
    </cfRule>
  </conditionalFormatting>
  <conditionalFormatting sqref="B7">
    <cfRule type="containsText" dxfId="1009" priority="927" operator="containsText" text="Family">
      <formula>NOT(ISERROR(SEARCH("Family",B7)))</formula>
    </cfRule>
    <cfRule type="containsText" dxfId="1008" priority="928" operator="containsText" text="Alba">
      <formula>NOT(ISERROR(SEARCH("Alba",B7)))</formula>
    </cfRule>
    <cfRule type="containsText" dxfId="1007" priority="929" operator="containsText" text="Ind">
      <formula>NOT(ISERROR(SEARCH("Ind",B7)))</formula>
    </cfRule>
    <cfRule type="containsText" dxfId="1006" priority="930" operator="containsText" text="Lib Dem">
      <formula>NOT(ISERROR(SEARCH("Lib Dem",B7)))</formula>
    </cfRule>
    <cfRule type="containsText" dxfId="1005" priority="931" operator="containsText" text="Green">
      <formula>NOT(ISERROR(SEARCH("Green",B7)))</formula>
    </cfRule>
    <cfRule type="containsText" dxfId="1004" priority="932" operator="containsText" text="Conservative">
      <formula>NOT(ISERROR(SEARCH("Conservative",B7)))</formula>
    </cfRule>
    <cfRule type="containsText" dxfId="1003" priority="933" operator="containsText" text="SNP">
      <formula>NOT(ISERROR(SEARCH("SNP",B7)))</formula>
    </cfRule>
    <cfRule type="containsText" dxfId="1002" priority="934" operator="containsText" text="Labour">
      <formula>NOT(ISERROR(SEARCH("Labour",B7)))</formula>
    </cfRule>
  </conditionalFormatting>
  <conditionalFormatting sqref="B8">
    <cfRule type="containsText" dxfId="1001" priority="919" operator="containsText" text="Family">
      <formula>NOT(ISERROR(SEARCH("Family",B8)))</formula>
    </cfRule>
    <cfRule type="containsText" dxfId="1000" priority="920" operator="containsText" text="Alba">
      <formula>NOT(ISERROR(SEARCH("Alba",B8)))</formula>
    </cfRule>
    <cfRule type="containsText" dxfId="999" priority="921" operator="containsText" text="Ind">
      <formula>NOT(ISERROR(SEARCH("Ind",B8)))</formula>
    </cfRule>
    <cfRule type="containsText" dxfId="998" priority="922" operator="containsText" text="Lib Dem">
      <formula>NOT(ISERROR(SEARCH("Lib Dem",B8)))</formula>
    </cfRule>
    <cfRule type="containsText" dxfId="997" priority="923" operator="containsText" text="Green">
      <formula>NOT(ISERROR(SEARCH("Green",B8)))</formula>
    </cfRule>
    <cfRule type="containsText" dxfId="996" priority="924" operator="containsText" text="Conservative">
      <formula>NOT(ISERROR(SEARCH("Conservative",B8)))</formula>
    </cfRule>
    <cfRule type="containsText" dxfId="995" priority="925" operator="containsText" text="SNP">
      <formula>NOT(ISERROR(SEARCH("SNP",B8)))</formula>
    </cfRule>
    <cfRule type="containsText" dxfId="994" priority="926" operator="containsText" text="Labour">
      <formula>NOT(ISERROR(SEARCH("Labour",B8)))</formula>
    </cfRule>
  </conditionalFormatting>
  <conditionalFormatting sqref="B9">
    <cfRule type="containsText" dxfId="993" priority="911" operator="containsText" text="Family">
      <formula>NOT(ISERROR(SEARCH("Family",B9)))</formula>
    </cfRule>
    <cfRule type="containsText" dxfId="992" priority="912" operator="containsText" text="Alba">
      <formula>NOT(ISERROR(SEARCH("Alba",B9)))</formula>
    </cfRule>
    <cfRule type="containsText" dxfId="991" priority="913" operator="containsText" text="Ind">
      <formula>NOT(ISERROR(SEARCH("Ind",B9)))</formula>
    </cfRule>
    <cfRule type="containsText" dxfId="990" priority="914" operator="containsText" text="Lib Dem">
      <formula>NOT(ISERROR(SEARCH("Lib Dem",B9)))</formula>
    </cfRule>
    <cfRule type="containsText" dxfId="989" priority="915" operator="containsText" text="Green">
      <formula>NOT(ISERROR(SEARCH("Green",B9)))</formula>
    </cfRule>
    <cfRule type="containsText" dxfId="988" priority="916" operator="containsText" text="Conservative">
      <formula>NOT(ISERROR(SEARCH("Conservative",B9)))</formula>
    </cfRule>
    <cfRule type="containsText" dxfId="987" priority="917" operator="containsText" text="SNP">
      <formula>NOT(ISERROR(SEARCH("SNP",B9)))</formula>
    </cfRule>
    <cfRule type="containsText" dxfId="986" priority="918" operator="containsText" text="Labour">
      <formula>NOT(ISERROR(SEARCH("Labour",B9)))</formula>
    </cfRule>
  </conditionalFormatting>
  <conditionalFormatting sqref="B10">
    <cfRule type="containsText" dxfId="985" priority="903" operator="containsText" text="Family">
      <formula>NOT(ISERROR(SEARCH("Family",B10)))</formula>
    </cfRule>
    <cfRule type="containsText" dxfId="984" priority="904" operator="containsText" text="Alba">
      <formula>NOT(ISERROR(SEARCH("Alba",B10)))</formula>
    </cfRule>
    <cfRule type="containsText" dxfId="983" priority="905" operator="containsText" text="Ind">
      <formula>NOT(ISERROR(SEARCH("Ind",B10)))</formula>
    </cfRule>
    <cfRule type="containsText" dxfId="982" priority="906" operator="containsText" text="Lib Dem">
      <formula>NOT(ISERROR(SEARCH("Lib Dem",B10)))</formula>
    </cfRule>
    <cfRule type="containsText" dxfId="981" priority="907" operator="containsText" text="Green">
      <formula>NOT(ISERROR(SEARCH("Green",B10)))</formula>
    </cfRule>
    <cfRule type="containsText" dxfId="980" priority="908" operator="containsText" text="Conservative">
      <formula>NOT(ISERROR(SEARCH("Conservative",B10)))</formula>
    </cfRule>
    <cfRule type="containsText" dxfId="979" priority="909" operator="containsText" text="SNP">
      <formula>NOT(ISERROR(SEARCH("SNP",B10)))</formula>
    </cfRule>
    <cfRule type="containsText" dxfId="978" priority="910" operator="containsText" text="Labour">
      <formula>NOT(ISERROR(SEARCH("Labour",B10)))</formula>
    </cfRule>
  </conditionalFormatting>
  <conditionalFormatting sqref="B11">
    <cfRule type="containsText" dxfId="977" priority="895" operator="containsText" text="Family">
      <formula>NOT(ISERROR(SEARCH("Family",B11)))</formula>
    </cfRule>
    <cfRule type="containsText" dxfId="976" priority="896" operator="containsText" text="Alba">
      <formula>NOT(ISERROR(SEARCH("Alba",B11)))</formula>
    </cfRule>
    <cfRule type="containsText" dxfId="975" priority="897" operator="containsText" text="Ind">
      <formula>NOT(ISERROR(SEARCH("Ind",B11)))</formula>
    </cfRule>
    <cfRule type="containsText" dxfId="974" priority="898" operator="containsText" text="Lib Dem">
      <formula>NOT(ISERROR(SEARCH("Lib Dem",B11)))</formula>
    </cfRule>
    <cfRule type="containsText" dxfId="973" priority="899" operator="containsText" text="Green">
      <formula>NOT(ISERROR(SEARCH("Green",B11)))</formula>
    </cfRule>
    <cfRule type="containsText" dxfId="972" priority="900" operator="containsText" text="Conservative">
      <formula>NOT(ISERROR(SEARCH("Conservative",B11)))</formula>
    </cfRule>
    <cfRule type="containsText" dxfId="971" priority="901" operator="containsText" text="SNP">
      <formula>NOT(ISERROR(SEARCH("SNP",B11)))</formula>
    </cfRule>
    <cfRule type="containsText" dxfId="970" priority="902" operator="containsText" text="Labour">
      <formula>NOT(ISERROR(SEARCH("Labour",B11)))</formula>
    </cfRule>
  </conditionalFormatting>
  <conditionalFormatting sqref="R4:X4">
    <cfRule type="containsText" dxfId="969" priority="887" operator="containsText" text="Family">
      <formula>NOT(ISERROR(SEARCH("Family",R4)))</formula>
    </cfRule>
    <cfRule type="containsText" dxfId="968" priority="888" operator="containsText" text="Alba">
      <formula>NOT(ISERROR(SEARCH("Alba",R4)))</formula>
    </cfRule>
    <cfRule type="containsText" dxfId="967" priority="889" operator="containsText" text="Ind">
      <formula>NOT(ISERROR(SEARCH("Ind",R4)))</formula>
    </cfRule>
    <cfRule type="containsText" dxfId="966" priority="890" operator="containsText" text="Lib Dem">
      <formula>NOT(ISERROR(SEARCH("Lib Dem",R4)))</formula>
    </cfRule>
    <cfRule type="containsText" dxfId="965" priority="891" operator="containsText" text="Green">
      <formula>NOT(ISERROR(SEARCH("Green",R4)))</formula>
    </cfRule>
    <cfRule type="containsText" dxfId="964" priority="892" operator="containsText" text="Conservative">
      <formula>NOT(ISERROR(SEARCH("Conservative",R4)))</formula>
    </cfRule>
    <cfRule type="containsText" dxfId="963" priority="893" operator="containsText" text="SNP">
      <formula>NOT(ISERROR(SEARCH("SNP",R4)))</formula>
    </cfRule>
    <cfRule type="containsText" dxfId="962" priority="894" operator="containsText" text="Labour">
      <formula>NOT(ISERROR(SEARCH("Labour",R4)))</formula>
    </cfRule>
  </conditionalFormatting>
  <conditionalFormatting sqref="Q5">
    <cfRule type="containsText" dxfId="961" priority="879" operator="containsText" text="Family">
      <formula>NOT(ISERROR(SEARCH("Family",Q5)))</formula>
    </cfRule>
    <cfRule type="containsText" dxfId="960" priority="880" operator="containsText" text="Alba">
      <formula>NOT(ISERROR(SEARCH("Alba",Q5)))</formula>
    </cfRule>
    <cfRule type="containsText" dxfId="959" priority="881" operator="containsText" text="Ind">
      <formula>NOT(ISERROR(SEARCH("Ind",Q5)))</formula>
    </cfRule>
    <cfRule type="containsText" dxfId="958" priority="882" operator="containsText" text="Lib Dem">
      <formula>NOT(ISERROR(SEARCH("Lib Dem",Q5)))</formula>
    </cfRule>
    <cfRule type="containsText" dxfId="957" priority="883" operator="containsText" text="Green">
      <formula>NOT(ISERROR(SEARCH("Green",Q5)))</formula>
    </cfRule>
    <cfRule type="containsText" dxfId="956" priority="884" operator="containsText" text="Conservative">
      <formula>NOT(ISERROR(SEARCH("Conservative",Q5)))</formula>
    </cfRule>
    <cfRule type="containsText" dxfId="955" priority="885" operator="containsText" text="SNP">
      <formula>NOT(ISERROR(SEARCH("SNP",Q5)))</formula>
    </cfRule>
    <cfRule type="containsText" dxfId="954" priority="886" operator="containsText" text="Labour">
      <formula>NOT(ISERROR(SEARCH("Labour",Q5)))</formula>
    </cfRule>
  </conditionalFormatting>
  <conditionalFormatting sqref="Q6">
    <cfRule type="containsText" dxfId="953" priority="871" operator="containsText" text="Family">
      <formula>NOT(ISERROR(SEARCH("Family",Q6)))</formula>
    </cfRule>
    <cfRule type="containsText" dxfId="952" priority="872" operator="containsText" text="Alba">
      <formula>NOT(ISERROR(SEARCH("Alba",Q6)))</formula>
    </cfRule>
    <cfRule type="containsText" dxfId="951" priority="873" operator="containsText" text="Ind">
      <formula>NOT(ISERROR(SEARCH("Ind",Q6)))</formula>
    </cfRule>
    <cfRule type="containsText" dxfId="950" priority="874" operator="containsText" text="Lib Dem">
      <formula>NOT(ISERROR(SEARCH("Lib Dem",Q6)))</formula>
    </cfRule>
    <cfRule type="containsText" dxfId="949" priority="875" operator="containsText" text="Green">
      <formula>NOT(ISERROR(SEARCH("Green",Q6)))</formula>
    </cfRule>
    <cfRule type="containsText" dxfId="948" priority="876" operator="containsText" text="Conservative">
      <formula>NOT(ISERROR(SEARCH("Conservative",Q6)))</formula>
    </cfRule>
    <cfRule type="containsText" dxfId="947" priority="877" operator="containsText" text="SNP">
      <formula>NOT(ISERROR(SEARCH("SNP",Q6)))</formula>
    </cfRule>
    <cfRule type="containsText" dxfId="946" priority="878" operator="containsText" text="Labour">
      <formula>NOT(ISERROR(SEARCH("Labour",Q6)))</formula>
    </cfRule>
  </conditionalFormatting>
  <conditionalFormatting sqref="Q7">
    <cfRule type="containsText" dxfId="945" priority="863" operator="containsText" text="Family">
      <formula>NOT(ISERROR(SEARCH("Family",Q7)))</formula>
    </cfRule>
    <cfRule type="containsText" dxfId="944" priority="864" operator="containsText" text="Alba">
      <formula>NOT(ISERROR(SEARCH("Alba",Q7)))</formula>
    </cfRule>
    <cfRule type="containsText" dxfId="943" priority="865" operator="containsText" text="Ind">
      <formula>NOT(ISERROR(SEARCH("Ind",Q7)))</formula>
    </cfRule>
    <cfRule type="containsText" dxfId="942" priority="866" operator="containsText" text="Lib Dem">
      <formula>NOT(ISERROR(SEARCH("Lib Dem",Q7)))</formula>
    </cfRule>
    <cfRule type="containsText" dxfId="941" priority="867" operator="containsText" text="Green">
      <formula>NOT(ISERROR(SEARCH("Green",Q7)))</formula>
    </cfRule>
    <cfRule type="containsText" dxfId="940" priority="868" operator="containsText" text="Conservative">
      <formula>NOT(ISERROR(SEARCH("Conservative",Q7)))</formula>
    </cfRule>
    <cfRule type="containsText" dxfId="939" priority="869" operator="containsText" text="SNP">
      <formula>NOT(ISERROR(SEARCH("SNP",Q7)))</formula>
    </cfRule>
    <cfRule type="containsText" dxfId="938" priority="870" operator="containsText" text="Labour">
      <formula>NOT(ISERROR(SEARCH("Labour",Q7)))</formula>
    </cfRule>
  </conditionalFormatting>
  <conditionalFormatting sqref="Q8">
    <cfRule type="containsText" dxfId="937" priority="855" operator="containsText" text="Family">
      <formula>NOT(ISERROR(SEARCH("Family",Q8)))</formula>
    </cfRule>
    <cfRule type="containsText" dxfId="936" priority="856" operator="containsText" text="Alba">
      <formula>NOT(ISERROR(SEARCH("Alba",Q8)))</formula>
    </cfRule>
    <cfRule type="containsText" dxfId="935" priority="857" operator="containsText" text="Ind">
      <formula>NOT(ISERROR(SEARCH("Ind",Q8)))</formula>
    </cfRule>
    <cfRule type="containsText" dxfId="934" priority="858" operator="containsText" text="Lib Dem">
      <formula>NOT(ISERROR(SEARCH("Lib Dem",Q8)))</formula>
    </cfRule>
    <cfRule type="containsText" dxfId="933" priority="859" operator="containsText" text="Green">
      <formula>NOT(ISERROR(SEARCH("Green",Q8)))</formula>
    </cfRule>
    <cfRule type="containsText" dxfId="932" priority="860" operator="containsText" text="Conservative">
      <formula>NOT(ISERROR(SEARCH("Conservative",Q8)))</formula>
    </cfRule>
    <cfRule type="containsText" dxfId="931" priority="861" operator="containsText" text="SNP">
      <formula>NOT(ISERROR(SEARCH("SNP",Q8)))</formula>
    </cfRule>
    <cfRule type="containsText" dxfId="930" priority="862" operator="containsText" text="Labour">
      <formula>NOT(ISERROR(SEARCH("Labour",Q8)))</formula>
    </cfRule>
  </conditionalFormatting>
  <conditionalFormatting sqref="Q9">
    <cfRule type="containsText" dxfId="929" priority="847" operator="containsText" text="Family">
      <formula>NOT(ISERROR(SEARCH("Family",Q9)))</formula>
    </cfRule>
    <cfRule type="containsText" dxfId="928" priority="848" operator="containsText" text="Alba">
      <formula>NOT(ISERROR(SEARCH("Alba",Q9)))</formula>
    </cfRule>
    <cfRule type="containsText" dxfId="927" priority="849" operator="containsText" text="Ind">
      <formula>NOT(ISERROR(SEARCH("Ind",Q9)))</formula>
    </cfRule>
    <cfRule type="containsText" dxfId="926" priority="850" operator="containsText" text="Lib Dem">
      <formula>NOT(ISERROR(SEARCH("Lib Dem",Q9)))</formula>
    </cfRule>
    <cfRule type="containsText" dxfId="925" priority="851" operator="containsText" text="Green">
      <formula>NOT(ISERROR(SEARCH("Green",Q9)))</formula>
    </cfRule>
    <cfRule type="containsText" dxfId="924" priority="852" operator="containsText" text="Conservative">
      <formula>NOT(ISERROR(SEARCH("Conservative",Q9)))</formula>
    </cfRule>
    <cfRule type="containsText" dxfId="923" priority="853" operator="containsText" text="SNP">
      <formula>NOT(ISERROR(SEARCH("SNP",Q9)))</formula>
    </cfRule>
    <cfRule type="containsText" dxfId="922" priority="854" operator="containsText" text="Labour">
      <formula>NOT(ISERROR(SEARCH("Labour",Q9)))</formula>
    </cfRule>
  </conditionalFormatting>
  <conditionalFormatting sqref="Q10">
    <cfRule type="containsText" dxfId="921" priority="839" operator="containsText" text="Family">
      <formula>NOT(ISERROR(SEARCH("Family",Q10)))</formula>
    </cfRule>
    <cfRule type="containsText" dxfId="920" priority="840" operator="containsText" text="Alba">
      <formula>NOT(ISERROR(SEARCH("Alba",Q10)))</formula>
    </cfRule>
    <cfRule type="containsText" dxfId="919" priority="841" operator="containsText" text="Ind">
      <formula>NOT(ISERROR(SEARCH("Ind",Q10)))</formula>
    </cfRule>
    <cfRule type="containsText" dxfId="918" priority="842" operator="containsText" text="Lib Dem">
      <formula>NOT(ISERROR(SEARCH("Lib Dem",Q10)))</formula>
    </cfRule>
    <cfRule type="containsText" dxfId="917" priority="843" operator="containsText" text="Green">
      <formula>NOT(ISERROR(SEARCH("Green",Q10)))</formula>
    </cfRule>
    <cfRule type="containsText" dxfId="916" priority="844" operator="containsText" text="Conservative">
      <formula>NOT(ISERROR(SEARCH("Conservative",Q10)))</formula>
    </cfRule>
    <cfRule type="containsText" dxfId="915" priority="845" operator="containsText" text="SNP">
      <formula>NOT(ISERROR(SEARCH("SNP",Q10)))</formula>
    </cfRule>
    <cfRule type="containsText" dxfId="914" priority="846" operator="containsText" text="Labour">
      <formula>NOT(ISERROR(SEARCH("Labour",Q10)))</formula>
    </cfRule>
  </conditionalFormatting>
  <conditionalFormatting sqref="Q11">
    <cfRule type="containsText" dxfId="913" priority="831" operator="containsText" text="Family">
      <formula>NOT(ISERROR(SEARCH("Family",Q11)))</formula>
    </cfRule>
    <cfRule type="containsText" dxfId="912" priority="832" operator="containsText" text="Alba">
      <formula>NOT(ISERROR(SEARCH("Alba",Q11)))</formula>
    </cfRule>
    <cfRule type="containsText" dxfId="911" priority="833" operator="containsText" text="Ind">
      <formula>NOT(ISERROR(SEARCH("Ind",Q11)))</formula>
    </cfRule>
    <cfRule type="containsText" dxfId="910" priority="834" operator="containsText" text="Lib Dem">
      <formula>NOT(ISERROR(SEARCH("Lib Dem",Q11)))</formula>
    </cfRule>
    <cfRule type="containsText" dxfId="909" priority="835" operator="containsText" text="Green">
      <formula>NOT(ISERROR(SEARCH("Green",Q11)))</formula>
    </cfRule>
    <cfRule type="containsText" dxfId="908" priority="836" operator="containsText" text="Conservative">
      <formula>NOT(ISERROR(SEARCH("Conservative",Q11)))</formula>
    </cfRule>
    <cfRule type="containsText" dxfId="907" priority="837" operator="containsText" text="SNP">
      <formula>NOT(ISERROR(SEARCH("SNP",Q11)))</formula>
    </cfRule>
    <cfRule type="containsText" dxfId="906" priority="838" operator="containsText" text="Labour">
      <formula>NOT(ISERROR(SEARCH("Labour",Q11)))</formula>
    </cfRule>
  </conditionalFormatting>
  <conditionalFormatting sqref="C16:N16">
    <cfRule type="top10" dxfId="905" priority="829" bottom="1" rank="1"/>
    <cfRule type="top10" dxfId="904" priority="830" rank="1"/>
  </conditionalFormatting>
  <conditionalFormatting sqref="C17:N17">
    <cfRule type="top10" dxfId="903" priority="827" bottom="1" rank="1"/>
    <cfRule type="top10" dxfId="902" priority="828" rank="1"/>
  </conditionalFormatting>
  <conditionalFormatting sqref="C18:N18">
    <cfRule type="top10" dxfId="901" priority="825" bottom="1" rank="1"/>
    <cfRule type="top10" dxfId="900" priority="826" rank="1"/>
  </conditionalFormatting>
  <conditionalFormatting sqref="C19:N19">
    <cfRule type="top10" dxfId="899" priority="823" bottom="1" rank="1"/>
    <cfRule type="top10" dxfId="898" priority="824" rank="1"/>
  </conditionalFormatting>
  <conditionalFormatting sqref="C20:N20">
    <cfRule type="top10" dxfId="897" priority="821" bottom="1" rank="1"/>
    <cfRule type="top10" dxfId="896" priority="822" rank="1"/>
  </conditionalFormatting>
  <conditionalFormatting sqref="C21:N21">
    <cfRule type="top10" dxfId="895" priority="819" bottom="1" rank="1"/>
    <cfRule type="top10" dxfId="894" priority="820" rank="1"/>
  </conditionalFormatting>
  <conditionalFormatting sqref="C15:I15">
    <cfRule type="containsText" dxfId="893" priority="785" operator="containsText" text="Family">
      <formula>NOT(ISERROR(SEARCH("Family",C15)))</formula>
    </cfRule>
    <cfRule type="containsText" dxfId="892" priority="800" operator="containsText" text="Alba">
      <formula>NOT(ISERROR(SEARCH("Alba",C15)))</formula>
    </cfRule>
    <cfRule type="containsText" dxfId="891" priority="801" operator="containsText" text="Ind">
      <formula>NOT(ISERROR(SEARCH("Ind",C15)))</formula>
    </cfRule>
    <cfRule type="containsText" dxfId="890" priority="802" operator="containsText" text="Lib Dem">
      <formula>NOT(ISERROR(SEARCH("Lib Dem",C15)))</formula>
    </cfRule>
    <cfRule type="containsText" dxfId="889" priority="803" operator="containsText" text="Green">
      <formula>NOT(ISERROR(SEARCH("Green",C15)))</formula>
    </cfRule>
    <cfRule type="containsText" dxfId="888" priority="804" operator="containsText" text="Conservative">
      <formula>NOT(ISERROR(SEARCH("Conservative",C15)))</formula>
    </cfRule>
    <cfRule type="containsText" dxfId="887" priority="805" operator="containsText" text="SNP">
      <formula>NOT(ISERROR(SEARCH("SNP",C15)))</formula>
    </cfRule>
    <cfRule type="containsText" dxfId="886" priority="806" operator="containsText" text="Labour">
      <formula>NOT(ISERROR(SEARCH("Labour",C15)))</formula>
    </cfRule>
  </conditionalFormatting>
  <conditionalFormatting sqref="B16">
    <cfRule type="containsText" dxfId="885" priority="777" operator="containsText" text="Family">
      <formula>NOT(ISERROR(SEARCH("Family",B16)))</formula>
    </cfRule>
    <cfRule type="containsText" dxfId="884" priority="778" operator="containsText" text="Alba">
      <formula>NOT(ISERROR(SEARCH("Alba",B16)))</formula>
    </cfRule>
    <cfRule type="containsText" dxfId="883" priority="779" operator="containsText" text="Ind">
      <formula>NOT(ISERROR(SEARCH("Ind",B16)))</formula>
    </cfRule>
    <cfRule type="containsText" dxfId="882" priority="780" operator="containsText" text="Lib Dem">
      <formula>NOT(ISERROR(SEARCH("Lib Dem",B16)))</formula>
    </cfRule>
    <cfRule type="containsText" dxfId="881" priority="781" operator="containsText" text="Green">
      <formula>NOT(ISERROR(SEARCH("Green",B16)))</formula>
    </cfRule>
    <cfRule type="containsText" dxfId="880" priority="782" operator="containsText" text="Conservative">
      <formula>NOT(ISERROR(SEARCH("Conservative",B16)))</formula>
    </cfRule>
    <cfRule type="containsText" dxfId="879" priority="783" operator="containsText" text="SNP">
      <formula>NOT(ISERROR(SEARCH("SNP",B16)))</formula>
    </cfRule>
    <cfRule type="containsText" dxfId="878" priority="784" operator="containsText" text="Labour">
      <formula>NOT(ISERROR(SEARCH("Labour",B16)))</formula>
    </cfRule>
  </conditionalFormatting>
  <conditionalFormatting sqref="B17">
    <cfRule type="containsText" dxfId="877" priority="769" operator="containsText" text="Family">
      <formula>NOT(ISERROR(SEARCH("Family",B17)))</formula>
    </cfRule>
    <cfRule type="containsText" dxfId="876" priority="770" operator="containsText" text="Alba">
      <formula>NOT(ISERROR(SEARCH("Alba",B17)))</formula>
    </cfRule>
    <cfRule type="containsText" dxfId="875" priority="771" operator="containsText" text="Ind">
      <formula>NOT(ISERROR(SEARCH("Ind",B17)))</formula>
    </cfRule>
    <cfRule type="containsText" dxfId="874" priority="772" operator="containsText" text="Lib Dem">
      <formula>NOT(ISERROR(SEARCH("Lib Dem",B17)))</formula>
    </cfRule>
    <cfRule type="containsText" dxfId="873" priority="773" operator="containsText" text="Green">
      <formula>NOT(ISERROR(SEARCH("Green",B17)))</formula>
    </cfRule>
    <cfRule type="containsText" dxfId="872" priority="774" operator="containsText" text="Conservative">
      <formula>NOT(ISERROR(SEARCH("Conservative",B17)))</formula>
    </cfRule>
    <cfRule type="containsText" dxfId="871" priority="775" operator="containsText" text="SNP">
      <formula>NOT(ISERROR(SEARCH("SNP",B17)))</formula>
    </cfRule>
    <cfRule type="containsText" dxfId="870" priority="776" operator="containsText" text="Labour">
      <formula>NOT(ISERROR(SEARCH("Labour",B17)))</formula>
    </cfRule>
  </conditionalFormatting>
  <conditionalFormatting sqref="B18">
    <cfRule type="containsText" dxfId="869" priority="761" operator="containsText" text="Family">
      <formula>NOT(ISERROR(SEARCH("Family",B18)))</formula>
    </cfRule>
    <cfRule type="containsText" dxfId="868" priority="762" operator="containsText" text="Alba">
      <formula>NOT(ISERROR(SEARCH("Alba",B18)))</formula>
    </cfRule>
    <cfRule type="containsText" dxfId="867" priority="763" operator="containsText" text="Ind">
      <formula>NOT(ISERROR(SEARCH("Ind",B18)))</formula>
    </cfRule>
    <cfRule type="containsText" dxfId="866" priority="764" operator="containsText" text="Lib Dem">
      <formula>NOT(ISERROR(SEARCH("Lib Dem",B18)))</formula>
    </cfRule>
    <cfRule type="containsText" dxfId="865" priority="765" operator="containsText" text="Green">
      <formula>NOT(ISERROR(SEARCH("Green",B18)))</formula>
    </cfRule>
    <cfRule type="containsText" dxfId="864" priority="766" operator="containsText" text="Conservative">
      <formula>NOT(ISERROR(SEARCH("Conservative",B18)))</formula>
    </cfRule>
    <cfRule type="containsText" dxfId="863" priority="767" operator="containsText" text="SNP">
      <formula>NOT(ISERROR(SEARCH("SNP",B18)))</formula>
    </cfRule>
    <cfRule type="containsText" dxfId="862" priority="768" operator="containsText" text="Labour">
      <formula>NOT(ISERROR(SEARCH("Labour",B18)))</formula>
    </cfRule>
  </conditionalFormatting>
  <conditionalFormatting sqref="B19">
    <cfRule type="containsText" dxfId="861" priority="753" operator="containsText" text="Family">
      <formula>NOT(ISERROR(SEARCH("Family",B19)))</formula>
    </cfRule>
    <cfRule type="containsText" dxfId="860" priority="754" operator="containsText" text="Alba">
      <formula>NOT(ISERROR(SEARCH("Alba",B19)))</formula>
    </cfRule>
    <cfRule type="containsText" dxfId="859" priority="755" operator="containsText" text="Ind">
      <formula>NOT(ISERROR(SEARCH("Ind",B19)))</formula>
    </cfRule>
    <cfRule type="containsText" dxfId="858" priority="756" operator="containsText" text="Lib Dem">
      <formula>NOT(ISERROR(SEARCH("Lib Dem",B19)))</formula>
    </cfRule>
    <cfRule type="containsText" dxfId="857" priority="757" operator="containsText" text="Green">
      <formula>NOT(ISERROR(SEARCH("Green",B19)))</formula>
    </cfRule>
    <cfRule type="containsText" dxfId="856" priority="758" operator="containsText" text="Conservative">
      <formula>NOT(ISERROR(SEARCH("Conservative",B19)))</formula>
    </cfRule>
    <cfRule type="containsText" dxfId="855" priority="759" operator="containsText" text="SNP">
      <formula>NOT(ISERROR(SEARCH("SNP",B19)))</formula>
    </cfRule>
    <cfRule type="containsText" dxfId="854" priority="760" operator="containsText" text="Labour">
      <formula>NOT(ISERROR(SEARCH("Labour",B19)))</formula>
    </cfRule>
  </conditionalFormatting>
  <conditionalFormatting sqref="B20">
    <cfRule type="containsText" dxfId="853" priority="745" operator="containsText" text="Family">
      <formula>NOT(ISERROR(SEARCH("Family",B20)))</formula>
    </cfRule>
    <cfRule type="containsText" dxfId="852" priority="746" operator="containsText" text="Alba">
      <formula>NOT(ISERROR(SEARCH("Alba",B20)))</formula>
    </cfRule>
    <cfRule type="containsText" dxfId="851" priority="747" operator="containsText" text="Ind">
      <formula>NOT(ISERROR(SEARCH("Ind",B20)))</formula>
    </cfRule>
    <cfRule type="containsText" dxfId="850" priority="748" operator="containsText" text="Lib Dem">
      <formula>NOT(ISERROR(SEARCH("Lib Dem",B20)))</formula>
    </cfRule>
    <cfRule type="containsText" dxfId="849" priority="749" operator="containsText" text="Green">
      <formula>NOT(ISERROR(SEARCH("Green",B20)))</formula>
    </cfRule>
    <cfRule type="containsText" dxfId="848" priority="750" operator="containsText" text="Conservative">
      <formula>NOT(ISERROR(SEARCH("Conservative",B20)))</formula>
    </cfRule>
    <cfRule type="containsText" dxfId="847" priority="751" operator="containsText" text="SNP">
      <formula>NOT(ISERROR(SEARCH("SNP",B20)))</formula>
    </cfRule>
    <cfRule type="containsText" dxfId="846" priority="752" operator="containsText" text="Labour">
      <formula>NOT(ISERROR(SEARCH("Labour",B20)))</formula>
    </cfRule>
  </conditionalFormatting>
  <conditionalFormatting sqref="B21">
    <cfRule type="containsText" dxfId="845" priority="737" operator="containsText" text="Family">
      <formula>NOT(ISERROR(SEARCH("Family",B21)))</formula>
    </cfRule>
    <cfRule type="containsText" dxfId="844" priority="738" operator="containsText" text="Alba">
      <formula>NOT(ISERROR(SEARCH("Alba",B21)))</formula>
    </cfRule>
    <cfRule type="containsText" dxfId="843" priority="739" operator="containsText" text="Ind">
      <formula>NOT(ISERROR(SEARCH("Ind",B21)))</formula>
    </cfRule>
    <cfRule type="containsText" dxfId="842" priority="740" operator="containsText" text="Lib Dem">
      <formula>NOT(ISERROR(SEARCH("Lib Dem",B21)))</formula>
    </cfRule>
    <cfRule type="containsText" dxfId="841" priority="741" operator="containsText" text="Green">
      <formula>NOT(ISERROR(SEARCH("Green",B21)))</formula>
    </cfRule>
    <cfRule type="containsText" dxfId="840" priority="742" operator="containsText" text="Conservative">
      <formula>NOT(ISERROR(SEARCH("Conservative",B21)))</formula>
    </cfRule>
    <cfRule type="containsText" dxfId="839" priority="743" operator="containsText" text="SNP">
      <formula>NOT(ISERROR(SEARCH("SNP",B21)))</formula>
    </cfRule>
    <cfRule type="containsText" dxfId="838" priority="744" operator="containsText" text="Labour">
      <formula>NOT(ISERROR(SEARCH("Labour",B21)))</formula>
    </cfRule>
  </conditionalFormatting>
  <conditionalFormatting sqref="R15:X15">
    <cfRule type="containsText" dxfId="837" priority="721" operator="containsText" text="Family">
      <formula>NOT(ISERROR(SEARCH("Family",R15)))</formula>
    </cfRule>
    <cfRule type="containsText" dxfId="836" priority="722" operator="containsText" text="Alba">
      <formula>NOT(ISERROR(SEARCH("Alba",R15)))</formula>
    </cfRule>
    <cfRule type="containsText" dxfId="835" priority="723" operator="containsText" text="Ind">
      <formula>NOT(ISERROR(SEARCH("Ind",R15)))</formula>
    </cfRule>
    <cfRule type="containsText" dxfId="834" priority="724" operator="containsText" text="Lib Dem">
      <formula>NOT(ISERROR(SEARCH("Lib Dem",R15)))</formula>
    </cfRule>
    <cfRule type="containsText" dxfId="833" priority="725" operator="containsText" text="Green">
      <formula>NOT(ISERROR(SEARCH("Green",R15)))</formula>
    </cfRule>
    <cfRule type="containsText" dxfId="832" priority="726" operator="containsText" text="Conservative">
      <formula>NOT(ISERROR(SEARCH("Conservative",R15)))</formula>
    </cfRule>
    <cfRule type="containsText" dxfId="831" priority="727" operator="containsText" text="SNP">
      <formula>NOT(ISERROR(SEARCH("SNP",R15)))</formula>
    </cfRule>
    <cfRule type="containsText" dxfId="830" priority="728" operator="containsText" text="Labour">
      <formula>NOT(ISERROR(SEARCH("Labour",R15)))</formula>
    </cfRule>
  </conditionalFormatting>
  <conditionalFormatting sqref="Q16">
    <cfRule type="containsText" dxfId="829" priority="713" operator="containsText" text="Family">
      <formula>NOT(ISERROR(SEARCH("Family",Q16)))</formula>
    </cfRule>
    <cfRule type="containsText" dxfId="828" priority="714" operator="containsText" text="Alba">
      <formula>NOT(ISERROR(SEARCH("Alba",Q16)))</formula>
    </cfRule>
    <cfRule type="containsText" dxfId="827" priority="715" operator="containsText" text="Ind">
      <formula>NOT(ISERROR(SEARCH("Ind",Q16)))</formula>
    </cfRule>
    <cfRule type="containsText" dxfId="826" priority="716" operator="containsText" text="Lib Dem">
      <formula>NOT(ISERROR(SEARCH("Lib Dem",Q16)))</formula>
    </cfRule>
    <cfRule type="containsText" dxfId="825" priority="717" operator="containsText" text="Green">
      <formula>NOT(ISERROR(SEARCH("Green",Q16)))</formula>
    </cfRule>
    <cfRule type="containsText" dxfId="824" priority="718" operator="containsText" text="Conservative">
      <formula>NOT(ISERROR(SEARCH("Conservative",Q16)))</formula>
    </cfRule>
    <cfRule type="containsText" dxfId="823" priority="719" operator="containsText" text="SNP">
      <formula>NOT(ISERROR(SEARCH("SNP",Q16)))</formula>
    </cfRule>
    <cfRule type="containsText" dxfId="822" priority="720" operator="containsText" text="Labour">
      <formula>NOT(ISERROR(SEARCH("Labour",Q16)))</formula>
    </cfRule>
  </conditionalFormatting>
  <conditionalFormatting sqref="Q17">
    <cfRule type="containsText" dxfId="821" priority="705" operator="containsText" text="Family">
      <formula>NOT(ISERROR(SEARCH("Family",Q17)))</formula>
    </cfRule>
    <cfRule type="containsText" dxfId="820" priority="706" operator="containsText" text="Alba">
      <formula>NOT(ISERROR(SEARCH("Alba",Q17)))</formula>
    </cfRule>
    <cfRule type="containsText" dxfId="819" priority="707" operator="containsText" text="Ind">
      <formula>NOT(ISERROR(SEARCH("Ind",Q17)))</formula>
    </cfRule>
    <cfRule type="containsText" dxfId="818" priority="708" operator="containsText" text="Lib Dem">
      <formula>NOT(ISERROR(SEARCH("Lib Dem",Q17)))</formula>
    </cfRule>
    <cfRule type="containsText" dxfId="817" priority="709" operator="containsText" text="Green">
      <formula>NOT(ISERROR(SEARCH("Green",Q17)))</formula>
    </cfRule>
    <cfRule type="containsText" dxfId="816" priority="710" operator="containsText" text="Conservative">
      <formula>NOT(ISERROR(SEARCH("Conservative",Q17)))</formula>
    </cfRule>
    <cfRule type="containsText" dxfId="815" priority="711" operator="containsText" text="SNP">
      <formula>NOT(ISERROR(SEARCH("SNP",Q17)))</formula>
    </cfRule>
    <cfRule type="containsText" dxfId="814" priority="712" operator="containsText" text="Labour">
      <formula>NOT(ISERROR(SEARCH("Labour",Q17)))</formula>
    </cfRule>
  </conditionalFormatting>
  <conditionalFormatting sqref="Q18">
    <cfRule type="containsText" dxfId="813" priority="697" operator="containsText" text="Family">
      <formula>NOT(ISERROR(SEARCH("Family",Q18)))</formula>
    </cfRule>
    <cfRule type="containsText" dxfId="812" priority="698" operator="containsText" text="Alba">
      <formula>NOT(ISERROR(SEARCH("Alba",Q18)))</formula>
    </cfRule>
    <cfRule type="containsText" dxfId="811" priority="699" operator="containsText" text="Ind">
      <formula>NOT(ISERROR(SEARCH("Ind",Q18)))</formula>
    </cfRule>
    <cfRule type="containsText" dxfId="810" priority="700" operator="containsText" text="Lib Dem">
      <formula>NOT(ISERROR(SEARCH("Lib Dem",Q18)))</formula>
    </cfRule>
    <cfRule type="containsText" dxfId="809" priority="701" operator="containsText" text="Green">
      <formula>NOT(ISERROR(SEARCH("Green",Q18)))</formula>
    </cfRule>
    <cfRule type="containsText" dxfId="808" priority="702" operator="containsText" text="Conservative">
      <formula>NOT(ISERROR(SEARCH("Conservative",Q18)))</formula>
    </cfRule>
    <cfRule type="containsText" dxfId="807" priority="703" operator="containsText" text="SNP">
      <formula>NOT(ISERROR(SEARCH("SNP",Q18)))</formula>
    </cfRule>
    <cfRule type="containsText" dxfId="806" priority="704" operator="containsText" text="Labour">
      <formula>NOT(ISERROR(SEARCH("Labour",Q18)))</formula>
    </cfRule>
  </conditionalFormatting>
  <conditionalFormatting sqref="Q19">
    <cfRule type="containsText" dxfId="805" priority="689" operator="containsText" text="Family">
      <formula>NOT(ISERROR(SEARCH("Family",Q19)))</formula>
    </cfRule>
    <cfRule type="containsText" dxfId="804" priority="690" operator="containsText" text="Alba">
      <formula>NOT(ISERROR(SEARCH("Alba",Q19)))</formula>
    </cfRule>
    <cfRule type="containsText" dxfId="803" priority="691" operator="containsText" text="Ind">
      <formula>NOT(ISERROR(SEARCH("Ind",Q19)))</formula>
    </cfRule>
    <cfRule type="containsText" dxfId="802" priority="692" operator="containsText" text="Lib Dem">
      <formula>NOT(ISERROR(SEARCH("Lib Dem",Q19)))</formula>
    </cfRule>
    <cfRule type="containsText" dxfId="801" priority="693" operator="containsText" text="Green">
      <formula>NOT(ISERROR(SEARCH("Green",Q19)))</formula>
    </cfRule>
    <cfRule type="containsText" dxfId="800" priority="694" operator="containsText" text="Conservative">
      <formula>NOT(ISERROR(SEARCH("Conservative",Q19)))</formula>
    </cfRule>
    <cfRule type="containsText" dxfId="799" priority="695" operator="containsText" text="SNP">
      <formula>NOT(ISERROR(SEARCH("SNP",Q19)))</formula>
    </cfRule>
    <cfRule type="containsText" dxfId="798" priority="696" operator="containsText" text="Labour">
      <formula>NOT(ISERROR(SEARCH("Labour",Q19)))</formula>
    </cfRule>
  </conditionalFormatting>
  <conditionalFormatting sqref="Q20">
    <cfRule type="containsText" dxfId="797" priority="681" operator="containsText" text="Family">
      <formula>NOT(ISERROR(SEARCH("Family",Q20)))</formula>
    </cfRule>
    <cfRule type="containsText" dxfId="796" priority="682" operator="containsText" text="Alba">
      <formula>NOT(ISERROR(SEARCH("Alba",Q20)))</formula>
    </cfRule>
    <cfRule type="containsText" dxfId="795" priority="683" operator="containsText" text="Ind">
      <formula>NOT(ISERROR(SEARCH("Ind",Q20)))</formula>
    </cfRule>
    <cfRule type="containsText" dxfId="794" priority="684" operator="containsText" text="Lib Dem">
      <formula>NOT(ISERROR(SEARCH("Lib Dem",Q20)))</formula>
    </cfRule>
    <cfRule type="containsText" dxfId="793" priority="685" operator="containsText" text="Green">
      <formula>NOT(ISERROR(SEARCH("Green",Q20)))</formula>
    </cfRule>
    <cfRule type="containsText" dxfId="792" priority="686" operator="containsText" text="Conservative">
      <formula>NOT(ISERROR(SEARCH("Conservative",Q20)))</formula>
    </cfRule>
    <cfRule type="containsText" dxfId="791" priority="687" operator="containsText" text="SNP">
      <formula>NOT(ISERROR(SEARCH("SNP",Q20)))</formula>
    </cfRule>
    <cfRule type="containsText" dxfId="790" priority="688" operator="containsText" text="Labour">
      <formula>NOT(ISERROR(SEARCH("Labour",Q20)))</formula>
    </cfRule>
  </conditionalFormatting>
  <conditionalFormatting sqref="Q21">
    <cfRule type="containsText" dxfId="789" priority="673" operator="containsText" text="Family">
      <formula>NOT(ISERROR(SEARCH("Family",Q21)))</formula>
    </cfRule>
    <cfRule type="containsText" dxfId="788" priority="674" operator="containsText" text="Alba">
      <formula>NOT(ISERROR(SEARCH("Alba",Q21)))</formula>
    </cfRule>
    <cfRule type="containsText" dxfId="787" priority="675" operator="containsText" text="Ind">
      <formula>NOT(ISERROR(SEARCH("Ind",Q21)))</formula>
    </cfRule>
    <cfRule type="containsText" dxfId="786" priority="676" operator="containsText" text="Lib Dem">
      <formula>NOT(ISERROR(SEARCH("Lib Dem",Q21)))</formula>
    </cfRule>
    <cfRule type="containsText" dxfId="785" priority="677" operator="containsText" text="Green">
      <formula>NOT(ISERROR(SEARCH("Green",Q21)))</formula>
    </cfRule>
    <cfRule type="containsText" dxfId="784" priority="678" operator="containsText" text="Conservative">
      <formula>NOT(ISERROR(SEARCH("Conservative",Q21)))</formula>
    </cfRule>
    <cfRule type="containsText" dxfId="783" priority="679" operator="containsText" text="SNP">
      <formula>NOT(ISERROR(SEARCH("SNP",Q21)))</formula>
    </cfRule>
    <cfRule type="containsText" dxfId="782" priority="680" operator="containsText" text="Labour">
      <formula>NOT(ISERROR(SEARCH("Labour",Q21)))</formula>
    </cfRule>
  </conditionalFormatting>
  <conditionalFormatting sqref="C26:N26">
    <cfRule type="top10" dxfId="781" priority="663" bottom="1" rank="1"/>
    <cfRule type="top10" dxfId="780" priority="664" rank="1"/>
  </conditionalFormatting>
  <conditionalFormatting sqref="C27:N27">
    <cfRule type="top10" dxfId="779" priority="661" bottom="1" rank="1"/>
    <cfRule type="top10" dxfId="778" priority="662" rank="1"/>
  </conditionalFormatting>
  <conditionalFormatting sqref="C28:N28">
    <cfRule type="top10" dxfId="777" priority="659" bottom="1" rank="1"/>
    <cfRule type="top10" dxfId="776" priority="660" rank="1"/>
  </conditionalFormatting>
  <conditionalFormatting sqref="C29:N29">
    <cfRule type="top10" dxfId="775" priority="657" bottom="1" rank="1"/>
    <cfRule type="top10" dxfId="774" priority="658" rank="1"/>
  </conditionalFormatting>
  <conditionalFormatting sqref="C30:N30">
    <cfRule type="top10" dxfId="773" priority="655" bottom="1" rank="1"/>
    <cfRule type="top10" dxfId="772" priority="656" rank="1"/>
  </conditionalFormatting>
  <conditionalFormatting sqref="C31:N31">
    <cfRule type="top10" dxfId="771" priority="653" bottom="1" rank="1"/>
    <cfRule type="top10" dxfId="770" priority="654" rank="1"/>
  </conditionalFormatting>
  <conditionalFormatting sqref="C32:N32">
    <cfRule type="top10" dxfId="769" priority="651" bottom="1" rank="1"/>
    <cfRule type="top10" dxfId="768" priority="652" rank="1"/>
  </conditionalFormatting>
  <conditionalFormatting sqref="C25:I25">
    <cfRule type="containsText" dxfId="767" priority="619" operator="containsText" text="Family">
      <formula>NOT(ISERROR(SEARCH("Family",C25)))</formula>
    </cfRule>
    <cfRule type="containsText" dxfId="766" priority="634" operator="containsText" text="Alba">
      <formula>NOT(ISERROR(SEARCH("Alba",C25)))</formula>
    </cfRule>
    <cfRule type="containsText" dxfId="765" priority="635" operator="containsText" text="Ind">
      <formula>NOT(ISERROR(SEARCH("Ind",C25)))</formula>
    </cfRule>
    <cfRule type="containsText" dxfId="764" priority="636" operator="containsText" text="Lib Dem">
      <formula>NOT(ISERROR(SEARCH("Lib Dem",C25)))</formula>
    </cfRule>
    <cfRule type="containsText" dxfId="763" priority="637" operator="containsText" text="Green">
      <formula>NOT(ISERROR(SEARCH("Green",C25)))</formula>
    </cfRule>
    <cfRule type="containsText" dxfId="762" priority="638" operator="containsText" text="Conservative">
      <formula>NOT(ISERROR(SEARCH("Conservative",C25)))</formula>
    </cfRule>
    <cfRule type="containsText" dxfId="761" priority="639" operator="containsText" text="SNP">
      <formula>NOT(ISERROR(SEARCH("SNP",C25)))</formula>
    </cfRule>
    <cfRule type="containsText" dxfId="760" priority="640" operator="containsText" text="Labour">
      <formula>NOT(ISERROR(SEARCH("Labour",C25)))</formula>
    </cfRule>
  </conditionalFormatting>
  <conditionalFormatting sqref="B26">
    <cfRule type="containsText" dxfId="759" priority="611" operator="containsText" text="Family">
      <formula>NOT(ISERROR(SEARCH("Family",B26)))</formula>
    </cfRule>
    <cfRule type="containsText" dxfId="758" priority="612" operator="containsText" text="Alba">
      <formula>NOT(ISERROR(SEARCH("Alba",B26)))</formula>
    </cfRule>
    <cfRule type="containsText" dxfId="757" priority="613" operator="containsText" text="Ind">
      <formula>NOT(ISERROR(SEARCH("Ind",B26)))</formula>
    </cfRule>
    <cfRule type="containsText" dxfId="756" priority="614" operator="containsText" text="Lib Dem">
      <formula>NOT(ISERROR(SEARCH("Lib Dem",B26)))</formula>
    </cfRule>
    <cfRule type="containsText" dxfId="755" priority="615" operator="containsText" text="Green">
      <formula>NOT(ISERROR(SEARCH("Green",B26)))</formula>
    </cfRule>
    <cfRule type="containsText" dxfId="754" priority="616" operator="containsText" text="Conservative">
      <formula>NOT(ISERROR(SEARCH("Conservative",B26)))</formula>
    </cfRule>
    <cfRule type="containsText" dxfId="753" priority="617" operator="containsText" text="SNP">
      <formula>NOT(ISERROR(SEARCH("SNP",B26)))</formula>
    </cfRule>
    <cfRule type="containsText" dxfId="752" priority="618" operator="containsText" text="Labour">
      <formula>NOT(ISERROR(SEARCH("Labour",B26)))</formula>
    </cfRule>
  </conditionalFormatting>
  <conditionalFormatting sqref="B27">
    <cfRule type="containsText" dxfId="751" priority="603" operator="containsText" text="Family">
      <formula>NOT(ISERROR(SEARCH("Family",B27)))</formula>
    </cfRule>
    <cfRule type="containsText" dxfId="750" priority="604" operator="containsText" text="Alba">
      <formula>NOT(ISERROR(SEARCH("Alba",B27)))</formula>
    </cfRule>
    <cfRule type="containsText" dxfId="749" priority="605" operator="containsText" text="Ind">
      <formula>NOT(ISERROR(SEARCH("Ind",B27)))</formula>
    </cfRule>
    <cfRule type="containsText" dxfId="748" priority="606" operator="containsText" text="Lib Dem">
      <formula>NOT(ISERROR(SEARCH("Lib Dem",B27)))</formula>
    </cfRule>
    <cfRule type="containsText" dxfId="747" priority="607" operator="containsText" text="Green">
      <formula>NOT(ISERROR(SEARCH("Green",B27)))</formula>
    </cfRule>
    <cfRule type="containsText" dxfId="746" priority="608" operator="containsText" text="Conservative">
      <formula>NOT(ISERROR(SEARCH("Conservative",B27)))</formula>
    </cfRule>
    <cfRule type="containsText" dxfId="745" priority="609" operator="containsText" text="SNP">
      <formula>NOT(ISERROR(SEARCH("SNP",B27)))</formula>
    </cfRule>
    <cfRule type="containsText" dxfId="744" priority="610" operator="containsText" text="Labour">
      <formula>NOT(ISERROR(SEARCH("Labour",B27)))</formula>
    </cfRule>
  </conditionalFormatting>
  <conditionalFormatting sqref="B28">
    <cfRule type="containsText" dxfId="743" priority="595" operator="containsText" text="Family">
      <formula>NOT(ISERROR(SEARCH("Family",B28)))</formula>
    </cfRule>
    <cfRule type="containsText" dxfId="742" priority="596" operator="containsText" text="Alba">
      <formula>NOT(ISERROR(SEARCH("Alba",B28)))</formula>
    </cfRule>
    <cfRule type="containsText" dxfId="741" priority="597" operator="containsText" text="Ind">
      <formula>NOT(ISERROR(SEARCH("Ind",B28)))</formula>
    </cfRule>
    <cfRule type="containsText" dxfId="740" priority="598" operator="containsText" text="Lib Dem">
      <formula>NOT(ISERROR(SEARCH("Lib Dem",B28)))</formula>
    </cfRule>
    <cfRule type="containsText" dxfId="739" priority="599" operator="containsText" text="Green">
      <formula>NOT(ISERROR(SEARCH("Green",B28)))</formula>
    </cfRule>
    <cfRule type="containsText" dxfId="738" priority="600" operator="containsText" text="Conservative">
      <formula>NOT(ISERROR(SEARCH("Conservative",B28)))</formula>
    </cfRule>
    <cfRule type="containsText" dxfId="737" priority="601" operator="containsText" text="SNP">
      <formula>NOT(ISERROR(SEARCH("SNP",B28)))</formula>
    </cfRule>
    <cfRule type="containsText" dxfId="736" priority="602" operator="containsText" text="Labour">
      <formula>NOT(ISERROR(SEARCH("Labour",B28)))</formula>
    </cfRule>
  </conditionalFormatting>
  <conditionalFormatting sqref="B29">
    <cfRule type="containsText" dxfId="735" priority="587" operator="containsText" text="Family">
      <formula>NOT(ISERROR(SEARCH("Family",B29)))</formula>
    </cfRule>
    <cfRule type="containsText" dxfId="734" priority="588" operator="containsText" text="Alba">
      <formula>NOT(ISERROR(SEARCH("Alba",B29)))</formula>
    </cfRule>
    <cfRule type="containsText" dxfId="733" priority="589" operator="containsText" text="Ind">
      <formula>NOT(ISERROR(SEARCH("Ind",B29)))</formula>
    </cfRule>
    <cfRule type="containsText" dxfId="732" priority="590" operator="containsText" text="Lib Dem">
      <formula>NOT(ISERROR(SEARCH("Lib Dem",B29)))</formula>
    </cfRule>
    <cfRule type="containsText" dxfId="731" priority="591" operator="containsText" text="Green">
      <formula>NOT(ISERROR(SEARCH("Green",B29)))</formula>
    </cfRule>
    <cfRule type="containsText" dxfId="730" priority="592" operator="containsText" text="Conservative">
      <formula>NOT(ISERROR(SEARCH("Conservative",B29)))</formula>
    </cfRule>
    <cfRule type="containsText" dxfId="729" priority="593" operator="containsText" text="SNP">
      <formula>NOT(ISERROR(SEARCH("SNP",B29)))</formula>
    </cfRule>
    <cfRule type="containsText" dxfId="728" priority="594" operator="containsText" text="Labour">
      <formula>NOT(ISERROR(SEARCH("Labour",B29)))</formula>
    </cfRule>
  </conditionalFormatting>
  <conditionalFormatting sqref="B30">
    <cfRule type="containsText" dxfId="727" priority="579" operator="containsText" text="Family">
      <formula>NOT(ISERROR(SEARCH("Family",B30)))</formula>
    </cfRule>
    <cfRule type="containsText" dxfId="726" priority="580" operator="containsText" text="Alba">
      <formula>NOT(ISERROR(SEARCH("Alba",B30)))</formula>
    </cfRule>
    <cfRule type="containsText" dxfId="725" priority="581" operator="containsText" text="Ind">
      <formula>NOT(ISERROR(SEARCH("Ind",B30)))</formula>
    </cfRule>
    <cfRule type="containsText" dxfId="724" priority="582" operator="containsText" text="Lib Dem">
      <formula>NOT(ISERROR(SEARCH("Lib Dem",B30)))</formula>
    </cfRule>
    <cfRule type="containsText" dxfId="723" priority="583" operator="containsText" text="Green">
      <formula>NOT(ISERROR(SEARCH("Green",B30)))</formula>
    </cfRule>
    <cfRule type="containsText" dxfId="722" priority="584" operator="containsText" text="Conservative">
      <formula>NOT(ISERROR(SEARCH("Conservative",B30)))</formula>
    </cfRule>
    <cfRule type="containsText" dxfId="721" priority="585" operator="containsText" text="SNP">
      <formula>NOT(ISERROR(SEARCH("SNP",B30)))</formula>
    </cfRule>
    <cfRule type="containsText" dxfId="720" priority="586" operator="containsText" text="Labour">
      <formula>NOT(ISERROR(SEARCH("Labour",B30)))</formula>
    </cfRule>
  </conditionalFormatting>
  <conditionalFormatting sqref="B31">
    <cfRule type="containsText" dxfId="719" priority="571" operator="containsText" text="Family">
      <formula>NOT(ISERROR(SEARCH("Family",B31)))</formula>
    </cfRule>
    <cfRule type="containsText" dxfId="718" priority="572" operator="containsText" text="Alba">
      <formula>NOT(ISERROR(SEARCH("Alba",B31)))</formula>
    </cfRule>
    <cfRule type="containsText" dxfId="717" priority="573" operator="containsText" text="Ind">
      <formula>NOT(ISERROR(SEARCH("Ind",B31)))</formula>
    </cfRule>
    <cfRule type="containsText" dxfId="716" priority="574" operator="containsText" text="Lib Dem">
      <formula>NOT(ISERROR(SEARCH("Lib Dem",B31)))</formula>
    </cfRule>
    <cfRule type="containsText" dxfId="715" priority="575" operator="containsText" text="Green">
      <formula>NOT(ISERROR(SEARCH("Green",B31)))</formula>
    </cfRule>
    <cfRule type="containsText" dxfId="714" priority="576" operator="containsText" text="Conservative">
      <formula>NOT(ISERROR(SEARCH("Conservative",B31)))</formula>
    </cfRule>
    <cfRule type="containsText" dxfId="713" priority="577" operator="containsText" text="SNP">
      <formula>NOT(ISERROR(SEARCH("SNP",B31)))</formula>
    </cfRule>
    <cfRule type="containsText" dxfId="712" priority="578" operator="containsText" text="Labour">
      <formula>NOT(ISERROR(SEARCH("Labour",B31)))</formula>
    </cfRule>
  </conditionalFormatting>
  <conditionalFormatting sqref="B32">
    <cfRule type="containsText" dxfId="711" priority="563" operator="containsText" text="Family">
      <formula>NOT(ISERROR(SEARCH("Family",B32)))</formula>
    </cfRule>
    <cfRule type="containsText" dxfId="710" priority="564" operator="containsText" text="Alba">
      <formula>NOT(ISERROR(SEARCH("Alba",B32)))</formula>
    </cfRule>
    <cfRule type="containsText" dxfId="709" priority="565" operator="containsText" text="Ind">
      <formula>NOT(ISERROR(SEARCH("Ind",B32)))</formula>
    </cfRule>
    <cfRule type="containsText" dxfId="708" priority="566" operator="containsText" text="Lib Dem">
      <formula>NOT(ISERROR(SEARCH("Lib Dem",B32)))</formula>
    </cfRule>
    <cfRule type="containsText" dxfId="707" priority="567" operator="containsText" text="Green">
      <formula>NOT(ISERROR(SEARCH("Green",B32)))</formula>
    </cfRule>
    <cfRule type="containsText" dxfId="706" priority="568" operator="containsText" text="Conservative">
      <formula>NOT(ISERROR(SEARCH("Conservative",B32)))</formula>
    </cfRule>
    <cfRule type="containsText" dxfId="705" priority="569" operator="containsText" text="SNP">
      <formula>NOT(ISERROR(SEARCH("SNP",B32)))</formula>
    </cfRule>
    <cfRule type="containsText" dxfId="704" priority="570" operator="containsText" text="Labour">
      <formula>NOT(ISERROR(SEARCH("Labour",B32)))</formula>
    </cfRule>
  </conditionalFormatting>
  <conditionalFormatting sqref="R25:X25">
    <cfRule type="containsText" dxfId="703" priority="555" operator="containsText" text="Family">
      <formula>NOT(ISERROR(SEARCH("Family",R25)))</formula>
    </cfRule>
    <cfRule type="containsText" dxfId="702" priority="556" operator="containsText" text="Alba">
      <formula>NOT(ISERROR(SEARCH("Alba",R25)))</formula>
    </cfRule>
    <cfRule type="containsText" dxfId="701" priority="557" operator="containsText" text="Ind">
      <formula>NOT(ISERROR(SEARCH("Ind",R25)))</formula>
    </cfRule>
    <cfRule type="containsText" dxfId="700" priority="558" operator="containsText" text="Lib Dem">
      <formula>NOT(ISERROR(SEARCH("Lib Dem",R25)))</formula>
    </cfRule>
    <cfRule type="containsText" dxfId="699" priority="559" operator="containsText" text="Green">
      <formula>NOT(ISERROR(SEARCH("Green",R25)))</formula>
    </cfRule>
    <cfRule type="containsText" dxfId="698" priority="560" operator="containsText" text="Conservative">
      <formula>NOT(ISERROR(SEARCH("Conservative",R25)))</formula>
    </cfRule>
    <cfRule type="containsText" dxfId="697" priority="561" operator="containsText" text="SNP">
      <formula>NOT(ISERROR(SEARCH("SNP",R25)))</formula>
    </cfRule>
    <cfRule type="containsText" dxfId="696" priority="562" operator="containsText" text="Labour">
      <formula>NOT(ISERROR(SEARCH("Labour",R25)))</formula>
    </cfRule>
  </conditionalFormatting>
  <conditionalFormatting sqref="Q26">
    <cfRule type="containsText" dxfId="695" priority="547" operator="containsText" text="Family">
      <formula>NOT(ISERROR(SEARCH("Family",Q26)))</formula>
    </cfRule>
    <cfRule type="containsText" dxfId="694" priority="548" operator="containsText" text="Alba">
      <formula>NOT(ISERROR(SEARCH("Alba",Q26)))</formula>
    </cfRule>
    <cfRule type="containsText" dxfId="693" priority="549" operator="containsText" text="Ind">
      <formula>NOT(ISERROR(SEARCH("Ind",Q26)))</formula>
    </cfRule>
    <cfRule type="containsText" dxfId="692" priority="550" operator="containsText" text="Lib Dem">
      <formula>NOT(ISERROR(SEARCH("Lib Dem",Q26)))</formula>
    </cfRule>
    <cfRule type="containsText" dxfId="691" priority="551" operator="containsText" text="Green">
      <formula>NOT(ISERROR(SEARCH("Green",Q26)))</formula>
    </cfRule>
    <cfRule type="containsText" dxfId="690" priority="552" operator="containsText" text="Conservative">
      <formula>NOT(ISERROR(SEARCH("Conservative",Q26)))</formula>
    </cfRule>
    <cfRule type="containsText" dxfId="689" priority="553" operator="containsText" text="SNP">
      <formula>NOT(ISERROR(SEARCH("SNP",Q26)))</formula>
    </cfRule>
    <cfRule type="containsText" dxfId="688" priority="554" operator="containsText" text="Labour">
      <formula>NOT(ISERROR(SEARCH("Labour",Q26)))</formula>
    </cfRule>
  </conditionalFormatting>
  <conditionalFormatting sqref="Q27">
    <cfRule type="containsText" dxfId="687" priority="539" operator="containsText" text="Family">
      <formula>NOT(ISERROR(SEARCH("Family",Q27)))</formula>
    </cfRule>
    <cfRule type="containsText" dxfId="686" priority="540" operator="containsText" text="Alba">
      <formula>NOT(ISERROR(SEARCH("Alba",Q27)))</formula>
    </cfRule>
    <cfRule type="containsText" dxfId="685" priority="541" operator="containsText" text="Ind">
      <formula>NOT(ISERROR(SEARCH("Ind",Q27)))</formula>
    </cfRule>
    <cfRule type="containsText" dxfId="684" priority="542" operator="containsText" text="Lib Dem">
      <formula>NOT(ISERROR(SEARCH("Lib Dem",Q27)))</formula>
    </cfRule>
    <cfRule type="containsText" dxfId="683" priority="543" operator="containsText" text="Green">
      <formula>NOT(ISERROR(SEARCH("Green",Q27)))</formula>
    </cfRule>
    <cfRule type="containsText" dxfId="682" priority="544" operator="containsText" text="Conservative">
      <formula>NOT(ISERROR(SEARCH("Conservative",Q27)))</formula>
    </cfRule>
    <cfRule type="containsText" dxfId="681" priority="545" operator="containsText" text="SNP">
      <formula>NOT(ISERROR(SEARCH("SNP",Q27)))</formula>
    </cfRule>
    <cfRule type="containsText" dxfId="680" priority="546" operator="containsText" text="Labour">
      <formula>NOT(ISERROR(SEARCH("Labour",Q27)))</formula>
    </cfRule>
  </conditionalFormatting>
  <conditionalFormatting sqref="Q28">
    <cfRule type="containsText" dxfId="679" priority="531" operator="containsText" text="Family">
      <formula>NOT(ISERROR(SEARCH("Family",Q28)))</formula>
    </cfRule>
    <cfRule type="containsText" dxfId="678" priority="532" operator="containsText" text="Alba">
      <formula>NOT(ISERROR(SEARCH("Alba",Q28)))</formula>
    </cfRule>
    <cfRule type="containsText" dxfId="677" priority="533" operator="containsText" text="Ind">
      <formula>NOT(ISERROR(SEARCH("Ind",Q28)))</formula>
    </cfRule>
    <cfRule type="containsText" dxfId="676" priority="534" operator="containsText" text="Lib Dem">
      <formula>NOT(ISERROR(SEARCH("Lib Dem",Q28)))</formula>
    </cfRule>
    <cfRule type="containsText" dxfId="675" priority="535" operator="containsText" text="Green">
      <formula>NOT(ISERROR(SEARCH("Green",Q28)))</formula>
    </cfRule>
    <cfRule type="containsText" dxfId="674" priority="536" operator="containsText" text="Conservative">
      <formula>NOT(ISERROR(SEARCH("Conservative",Q28)))</formula>
    </cfRule>
    <cfRule type="containsText" dxfId="673" priority="537" operator="containsText" text="SNP">
      <formula>NOT(ISERROR(SEARCH("SNP",Q28)))</formula>
    </cfRule>
    <cfRule type="containsText" dxfId="672" priority="538" operator="containsText" text="Labour">
      <formula>NOT(ISERROR(SEARCH("Labour",Q28)))</formula>
    </cfRule>
  </conditionalFormatting>
  <conditionalFormatting sqref="Q29">
    <cfRule type="containsText" dxfId="671" priority="523" operator="containsText" text="Family">
      <formula>NOT(ISERROR(SEARCH("Family",Q29)))</formula>
    </cfRule>
    <cfRule type="containsText" dxfId="670" priority="524" operator="containsText" text="Alba">
      <formula>NOT(ISERROR(SEARCH("Alba",Q29)))</formula>
    </cfRule>
    <cfRule type="containsText" dxfId="669" priority="525" operator="containsText" text="Ind">
      <formula>NOT(ISERROR(SEARCH("Ind",Q29)))</formula>
    </cfRule>
    <cfRule type="containsText" dxfId="668" priority="526" operator="containsText" text="Lib Dem">
      <formula>NOT(ISERROR(SEARCH("Lib Dem",Q29)))</formula>
    </cfRule>
    <cfRule type="containsText" dxfId="667" priority="527" operator="containsText" text="Green">
      <formula>NOT(ISERROR(SEARCH("Green",Q29)))</formula>
    </cfRule>
    <cfRule type="containsText" dxfId="666" priority="528" operator="containsText" text="Conservative">
      <formula>NOT(ISERROR(SEARCH("Conservative",Q29)))</formula>
    </cfRule>
    <cfRule type="containsText" dxfId="665" priority="529" operator="containsText" text="SNP">
      <formula>NOT(ISERROR(SEARCH("SNP",Q29)))</formula>
    </cfRule>
    <cfRule type="containsText" dxfId="664" priority="530" operator="containsText" text="Labour">
      <formula>NOT(ISERROR(SEARCH("Labour",Q29)))</formula>
    </cfRule>
  </conditionalFormatting>
  <conditionalFormatting sqref="Q30">
    <cfRule type="containsText" dxfId="663" priority="515" operator="containsText" text="Family">
      <formula>NOT(ISERROR(SEARCH("Family",Q30)))</formula>
    </cfRule>
    <cfRule type="containsText" dxfId="662" priority="516" operator="containsText" text="Alba">
      <formula>NOT(ISERROR(SEARCH("Alba",Q30)))</formula>
    </cfRule>
    <cfRule type="containsText" dxfId="661" priority="517" operator="containsText" text="Ind">
      <formula>NOT(ISERROR(SEARCH("Ind",Q30)))</formula>
    </cfRule>
    <cfRule type="containsText" dxfId="660" priority="518" operator="containsText" text="Lib Dem">
      <formula>NOT(ISERROR(SEARCH("Lib Dem",Q30)))</formula>
    </cfRule>
    <cfRule type="containsText" dxfId="659" priority="519" operator="containsText" text="Green">
      <formula>NOT(ISERROR(SEARCH("Green",Q30)))</formula>
    </cfRule>
    <cfRule type="containsText" dxfId="658" priority="520" operator="containsText" text="Conservative">
      <formula>NOT(ISERROR(SEARCH("Conservative",Q30)))</formula>
    </cfRule>
    <cfRule type="containsText" dxfId="657" priority="521" operator="containsText" text="SNP">
      <formula>NOT(ISERROR(SEARCH("SNP",Q30)))</formula>
    </cfRule>
    <cfRule type="containsText" dxfId="656" priority="522" operator="containsText" text="Labour">
      <formula>NOT(ISERROR(SEARCH("Labour",Q30)))</formula>
    </cfRule>
  </conditionalFormatting>
  <conditionalFormatting sqref="Q31">
    <cfRule type="containsText" dxfId="655" priority="507" operator="containsText" text="Family">
      <formula>NOT(ISERROR(SEARCH("Family",Q31)))</formula>
    </cfRule>
    <cfRule type="containsText" dxfId="654" priority="508" operator="containsText" text="Alba">
      <formula>NOT(ISERROR(SEARCH("Alba",Q31)))</formula>
    </cfRule>
    <cfRule type="containsText" dxfId="653" priority="509" operator="containsText" text="Ind">
      <formula>NOT(ISERROR(SEARCH("Ind",Q31)))</formula>
    </cfRule>
    <cfRule type="containsText" dxfId="652" priority="510" operator="containsText" text="Lib Dem">
      <formula>NOT(ISERROR(SEARCH("Lib Dem",Q31)))</formula>
    </cfRule>
    <cfRule type="containsText" dxfId="651" priority="511" operator="containsText" text="Green">
      <formula>NOT(ISERROR(SEARCH("Green",Q31)))</formula>
    </cfRule>
    <cfRule type="containsText" dxfId="650" priority="512" operator="containsText" text="Conservative">
      <formula>NOT(ISERROR(SEARCH("Conservative",Q31)))</formula>
    </cfRule>
    <cfRule type="containsText" dxfId="649" priority="513" operator="containsText" text="SNP">
      <formula>NOT(ISERROR(SEARCH("SNP",Q31)))</formula>
    </cfRule>
    <cfRule type="containsText" dxfId="648" priority="514" operator="containsText" text="Labour">
      <formula>NOT(ISERROR(SEARCH("Labour",Q31)))</formula>
    </cfRule>
  </conditionalFormatting>
  <conditionalFormatting sqref="Q32">
    <cfRule type="containsText" dxfId="647" priority="499" operator="containsText" text="Family">
      <formula>NOT(ISERROR(SEARCH("Family",Q32)))</formula>
    </cfRule>
    <cfRule type="containsText" dxfId="646" priority="500" operator="containsText" text="Alba">
      <formula>NOT(ISERROR(SEARCH("Alba",Q32)))</formula>
    </cfRule>
    <cfRule type="containsText" dxfId="645" priority="501" operator="containsText" text="Ind">
      <formula>NOT(ISERROR(SEARCH("Ind",Q32)))</formula>
    </cfRule>
    <cfRule type="containsText" dxfId="644" priority="502" operator="containsText" text="Lib Dem">
      <formula>NOT(ISERROR(SEARCH("Lib Dem",Q32)))</formula>
    </cfRule>
    <cfRule type="containsText" dxfId="643" priority="503" operator="containsText" text="Green">
      <formula>NOT(ISERROR(SEARCH("Green",Q32)))</formula>
    </cfRule>
    <cfRule type="containsText" dxfId="642" priority="504" operator="containsText" text="Conservative">
      <formula>NOT(ISERROR(SEARCH("Conservative",Q32)))</formula>
    </cfRule>
    <cfRule type="containsText" dxfId="641" priority="505" operator="containsText" text="SNP">
      <formula>NOT(ISERROR(SEARCH("SNP",Q32)))</formula>
    </cfRule>
    <cfRule type="containsText" dxfId="640" priority="506" operator="containsText" text="Labour">
      <formula>NOT(ISERROR(SEARCH("Labour",Q32)))</formula>
    </cfRule>
  </conditionalFormatting>
  <conditionalFormatting sqref="C37:N37">
    <cfRule type="top10" dxfId="639" priority="497" bottom="1" rank="1"/>
    <cfRule type="top10" dxfId="638" priority="498" rank="1"/>
  </conditionalFormatting>
  <conditionalFormatting sqref="C38:N38">
    <cfRule type="top10" dxfId="637" priority="495" bottom="1" rank="1"/>
    <cfRule type="top10" dxfId="636" priority="496" rank="1"/>
  </conditionalFormatting>
  <conditionalFormatting sqref="C39:N39">
    <cfRule type="top10" dxfId="635" priority="493" bottom="1" rank="1"/>
    <cfRule type="top10" dxfId="634" priority="494" rank="1"/>
  </conditionalFormatting>
  <conditionalFormatting sqref="C40:N40">
    <cfRule type="top10" dxfId="633" priority="491" bottom="1" rank="1"/>
    <cfRule type="top10" dxfId="632" priority="492" rank="1"/>
  </conditionalFormatting>
  <conditionalFormatting sqref="C41:N41">
    <cfRule type="top10" dxfId="631" priority="489" bottom="1" rank="1"/>
    <cfRule type="top10" dxfId="630" priority="490" rank="1"/>
  </conditionalFormatting>
  <conditionalFormatting sqref="C42:N42">
    <cfRule type="top10" dxfId="629" priority="487" bottom="1" rank="1"/>
    <cfRule type="top10" dxfId="628" priority="488" rank="1"/>
  </conditionalFormatting>
  <conditionalFormatting sqref="C43:N43">
    <cfRule type="top10" dxfId="627" priority="485" bottom="1" rank="1"/>
    <cfRule type="top10" dxfId="626" priority="486" rank="1"/>
  </conditionalFormatting>
  <conditionalFormatting sqref="C36:I36">
    <cfRule type="containsText" dxfId="625" priority="453" operator="containsText" text="Family">
      <formula>NOT(ISERROR(SEARCH("Family",C36)))</formula>
    </cfRule>
    <cfRule type="containsText" dxfId="624" priority="468" operator="containsText" text="Alba">
      <formula>NOT(ISERROR(SEARCH("Alba",C36)))</formula>
    </cfRule>
    <cfRule type="containsText" dxfId="623" priority="469" operator="containsText" text="Ind">
      <formula>NOT(ISERROR(SEARCH("Ind",C36)))</formula>
    </cfRule>
    <cfRule type="containsText" dxfId="622" priority="470" operator="containsText" text="Lib Dem">
      <formula>NOT(ISERROR(SEARCH("Lib Dem",C36)))</formula>
    </cfRule>
    <cfRule type="containsText" dxfId="621" priority="471" operator="containsText" text="Green">
      <formula>NOT(ISERROR(SEARCH("Green",C36)))</formula>
    </cfRule>
    <cfRule type="containsText" dxfId="620" priority="472" operator="containsText" text="Conservative">
      <formula>NOT(ISERROR(SEARCH("Conservative",C36)))</formula>
    </cfRule>
    <cfRule type="containsText" dxfId="619" priority="473" operator="containsText" text="SNP">
      <formula>NOT(ISERROR(SEARCH("SNP",C36)))</formula>
    </cfRule>
    <cfRule type="containsText" dxfId="618" priority="474" operator="containsText" text="Labour">
      <formula>NOT(ISERROR(SEARCH("Labour",C36)))</formula>
    </cfRule>
  </conditionalFormatting>
  <conditionalFormatting sqref="B37">
    <cfRule type="containsText" dxfId="617" priority="445" operator="containsText" text="Family">
      <formula>NOT(ISERROR(SEARCH("Family",B37)))</formula>
    </cfRule>
    <cfRule type="containsText" dxfId="616" priority="446" operator="containsText" text="Alba">
      <formula>NOT(ISERROR(SEARCH("Alba",B37)))</formula>
    </cfRule>
    <cfRule type="containsText" dxfId="615" priority="447" operator="containsText" text="Ind">
      <formula>NOT(ISERROR(SEARCH("Ind",B37)))</formula>
    </cfRule>
    <cfRule type="containsText" dxfId="614" priority="448" operator="containsText" text="Lib Dem">
      <formula>NOT(ISERROR(SEARCH("Lib Dem",B37)))</formula>
    </cfRule>
    <cfRule type="containsText" dxfId="613" priority="449" operator="containsText" text="Green">
      <formula>NOT(ISERROR(SEARCH("Green",B37)))</formula>
    </cfRule>
    <cfRule type="containsText" dxfId="612" priority="450" operator="containsText" text="Conservative">
      <formula>NOT(ISERROR(SEARCH("Conservative",B37)))</formula>
    </cfRule>
    <cfRule type="containsText" dxfId="611" priority="451" operator="containsText" text="SNP">
      <formula>NOT(ISERROR(SEARCH("SNP",B37)))</formula>
    </cfRule>
    <cfRule type="containsText" dxfId="610" priority="452" operator="containsText" text="Labour">
      <formula>NOT(ISERROR(SEARCH("Labour",B37)))</formula>
    </cfRule>
  </conditionalFormatting>
  <conditionalFormatting sqref="B38">
    <cfRule type="containsText" dxfId="609" priority="437" operator="containsText" text="Family">
      <formula>NOT(ISERROR(SEARCH("Family",B38)))</formula>
    </cfRule>
    <cfRule type="containsText" dxfId="608" priority="438" operator="containsText" text="Alba">
      <formula>NOT(ISERROR(SEARCH("Alba",B38)))</formula>
    </cfRule>
    <cfRule type="containsText" dxfId="607" priority="439" operator="containsText" text="Ind">
      <formula>NOT(ISERROR(SEARCH("Ind",B38)))</formula>
    </cfRule>
    <cfRule type="containsText" dxfId="606" priority="440" operator="containsText" text="Lib Dem">
      <formula>NOT(ISERROR(SEARCH("Lib Dem",B38)))</formula>
    </cfRule>
    <cfRule type="containsText" dxfId="605" priority="441" operator="containsText" text="Green">
      <formula>NOT(ISERROR(SEARCH("Green",B38)))</formula>
    </cfRule>
    <cfRule type="containsText" dxfId="604" priority="442" operator="containsText" text="Conservative">
      <formula>NOT(ISERROR(SEARCH("Conservative",B38)))</formula>
    </cfRule>
    <cfRule type="containsText" dxfId="603" priority="443" operator="containsText" text="SNP">
      <formula>NOT(ISERROR(SEARCH("SNP",B38)))</formula>
    </cfRule>
    <cfRule type="containsText" dxfId="602" priority="444" operator="containsText" text="Labour">
      <formula>NOT(ISERROR(SEARCH("Labour",B38)))</formula>
    </cfRule>
  </conditionalFormatting>
  <conditionalFormatting sqref="B39">
    <cfRule type="containsText" dxfId="601" priority="429" operator="containsText" text="Family">
      <formula>NOT(ISERROR(SEARCH("Family",B39)))</formula>
    </cfRule>
    <cfRule type="containsText" dxfId="600" priority="430" operator="containsText" text="Alba">
      <formula>NOT(ISERROR(SEARCH("Alba",B39)))</formula>
    </cfRule>
    <cfRule type="containsText" dxfId="599" priority="431" operator="containsText" text="Ind">
      <formula>NOT(ISERROR(SEARCH("Ind",B39)))</formula>
    </cfRule>
    <cfRule type="containsText" dxfId="598" priority="432" operator="containsText" text="Lib Dem">
      <formula>NOT(ISERROR(SEARCH("Lib Dem",B39)))</formula>
    </cfRule>
    <cfRule type="containsText" dxfId="597" priority="433" operator="containsText" text="Green">
      <formula>NOT(ISERROR(SEARCH("Green",B39)))</formula>
    </cfRule>
    <cfRule type="containsText" dxfId="596" priority="434" operator="containsText" text="Conservative">
      <formula>NOT(ISERROR(SEARCH("Conservative",B39)))</formula>
    </cfRule>
    <cfRule type="containsText" dxfId="595" priority="435" operator="containsText" text="SNP">
      <formula>NOT(ISERROR(SEARCH("SNP",B39)))</formula>
    </cfRule>
    <cfRule type="containsText" dxfId="594" priority="436" operator="containsText" text="Labour">
      <formula>NOT(ISERROR(SEARCH("Labour",B39)))</formula>
    </cfRule>
  </conditionalFormatting>
  <conditionalFormatting sqref="B40">
    <cfRule type="containsText" dxfId="593" priority="421" operator="containsText" text="Family">
      <formula>NOT(ISERROR(SEARCH("Family",B40)))</formula>
    </cfRule>
    <cfRule type="containsText" dxfId="592" priority="422" operator="containsText" text="Alba">
      <formula>NOT(ISERROR(SEARCH("Alba",B40)))</formula>
    </cfRule>
    <cfRule type="containsText" dxfId="591" priority="423" operator="containsText" text="Ind">
      <formula>NOT(ISERROR(SEARCH("Ind",B40)))</formula>
    </cfRule>
    <cfRule type="containsText" dxfId="590" priority="424" operator="containsText" text="Lib Dem">
      <formula>NOT(ISERROR(SEARCH("Lib Dem",B40)))</formula>
    </cfRule>
    <cfRule type="containsText" dxfId="589" priority="425" operator="containsText" text="Green">
      <formula>NOT(ISERROR(SEARCH("Green",B40)))</formula>
    </cfRule>
    <cfRule type="containsText" dxfId="588" priority="426" operator="containsText" text="Conservative">
      <formula>NOT(ISERROR(SEARCH("Conservative",B40)))</formula>
    </cfRule>
    <cfRule type="containsText" dxfId="587" priority="427" operator="containsText" text="SNP">
      <formula>NOT(ISERROR(SEARCH("SNP",B40)))</formula>
    </cfRule>
    <cfRule type="containsText" dxfId="586" priority="428" operator="containsText" text="Labour">
      <formula>NOT(ISERROR(SEARCH("Labour",B40)))</formula>
    </cfRule>
  </conditionalFormatting>
  <conditionalFormatting sqref="B41">
    <cfRule type="containsText" dxfId="585" priority="413" operator="containsText" text="Family">
      <formula>NOT(ISERROR(SEARCH("Family",B41)))</formula>
    </cfRule>
    <cfRule type="containsText" dxfId="584" priority="414" operator="containsText" text="Alba">
      <formula>NOT(ISERROR(SEARCH("Alba",B41)))</formula>
    </cfRule>
    <cfRule type="containsText" dxfId="583" priority="415" operator="containsText" text="Ind">
      <formula>NOT(ISERROR(SEARCH("Ind",B41)))</formula>
    </cfRule>
    <cfRule type="containsText" dxfId="582" priority="416" operator="containsText" text="Lib Dem">
      <formula>NOT(ISERROR(SEARCH("Lib Dem",B41)))</formula>
    </cfRule>
    <cfRule type="containsText" dxfId="581" priority="417" operator="containsText" text="Green">
      <formula>NOT(ISERROR(SEARCH("Green",B41)))</formula>
    </cfRule>
    <cfRule type="containsText" dxfId="580" priority="418" operator="containsText" text="Conservative">
      <formula>NOT(ISERROR(SEARCH("Conservative",B41)))</formula>
    </cfRule>
    <cfRule type="containsText" dxfId="579" priority="419" operator="containsText" text="SNP">
      <formula>NOT(ISERROR(SEARCH("SNP",B41)))</formula>
    </cfRule>
    <cfRule type="containsText" dxfId="578" priority="420" operator="containsText" text="Labour">
      <formula>NOT(ISERROR(SEARCH("Labour",B41)))</formula>
    </cfRule>
  </conditionalFormatting>
  <conditionalFormatting sqref="B42">
    <cfRule type="containsText" dxfId="577" priority="405" operator="containsText" text="Family">
      <formula>NOT(ISERROR(SEARCH("Family",B42)))</formula>
    </cfRule>
    <cfRule type="containsText" dxfId="576" priority="406" operator="containsText" text="Alba">
      <formula>NOT(ISERROR(SEARCH("Alba",B42)))</formula>
    </cfRule>
    <cfRule type="containsText" dxfId="575" priority="407" operator="containsText" text="Ind">
      <formula>NOT(ISERROR(SEARCH("Ind",B42)))</formula>
    </cfRule>
    <cfRule type="containsText" dxfId="574" priority="408" operator="containsText" text="Lib Dem">
      <formula>NOT(ISERROR(SEARCH("Lib Dem",B42)))</formula>
    </cfRule>
    <cfRule type="containsText" dxfId="573" priority="409" operator="containsText" text="Green">
      <formula>NOT(ISERROR(SEARCH("Green",B42)))</formula>
    </cfRule>
    <cfRule type="containsText" dxfId="572" priority="410" operator="containsText" text="Conservative">
      <formula>NOT(ISERROR(SEARCH("Conservative",B42)))</formula>
    </cfRule>
    <cfRule type="containsText" dxfId="571" priority="411" operator="containsText" text="SNP">
      <formula>NOT(ISERROR(SEARCH("SNP",B42)))</formula>
    </cfRule>
    <cfRule type="containsText" dxfId="570" priority="412" operator="containsText" text="Labour">
      <formula>NOT(ISERROR(SEARCH("Labour",B42)))</formula>
    </cfRule>
  </conditionalFormatting>
  <conditionalFormatting sqref="B43">
    <cfRule type="containsText" dxfId="569" priority="397" operator="containsText" text="Family">
      <formula>NOT(ISERROR(SEARCH("Family",B43)))</formula>
    </cfRule>
    <cfRule type="containsText" dxfId="568" priority="398" operator="containsText" text="Alba">
      <formula>NOT(ISERROR(SEARCH("Alba",B43)))</formula>
    </cfRule>
    <cfRule type="containsText" dxfId="567" priority="399" operator="containsText" text="Ind">
      <formula>NOT(ISERROR(SEARCH("Ind",B43)))</formula>
    </cfRule>
    <cfRule type="containsText" dxfId="566" priority="400" operator="containsText" text="Lib Dem">
      <formula>NOT(ISERROR(SEARCH("Lib Dem",B43)))</formula>
    </cfRule>
    <cfRule type="containsText" dxfId="565" priority="401" operator="containsText" text="Green">
      <formula>NOT(ISERROR(SEARCH("Green",B43)))</formula>
    </cfRule>
    <cfRule type="containsText" dxfId="564" priority="402" operator="containsText" text="Conservative">
      <formula>NOT(ISERROR(SEARCH("Conservative",B43)))</formula>
    </cfRule>
    <cfRule type="containsText" dxfId="563" priority="403" operator="containsText" text="SNP">
      <formula>NOT(ISERROR(SEARCH("SNP",B43)))</formula>
    </cfRule>
    <cfRule type="containsText" dxfId="562" priority="404" operator="containsText" text="Labour">
      <formula>NOT(ISERROR(SEARCH("Labour",B43)))</formula>
    </cfRule>
  </conditionalFormatting>
  <conditionalFormatting sqref="R36:X36">
    <cfRule type="containsText" dxfId="561" priority="389" operator="containsText" text="Family">
      <formula>NOT(ISERROR(SEARCH("Family",R36)))</formula>
    </cfRule>
    <cfRule type="containsText" dxfId="560" priority="390" operator="containsText" text="Alba">
      <formula>NOT(ISERROR(SEARCH("Alba",R36)))</formula>
    </cfRule>
    <cfRule type="containsText" dxfId="559" priority="391" operator="containsText" text="Ind">
      <formula>NOT(ISERROR(SEARCH("Ind",R36)))</formula>
    </cfRule>
    <cfRule type="containsText" dxfId="558" priority="392" operator="containsText" text="Lib Dem">
      <formula>NOT(ISERROR(SEARCH("Lib Dem",R36)))</formula>
    </cfRule>
    <cfRule type="containsText" dxfId="557" priority="393" operator="containsText" text="Green">
      <formula>NOT(ISERROR(SEARCH("Green",R36)))</formula>
    </cfRule>
    <cfRule type="containsText" dxfId="556" priority="394" operator="containsText" text="Conservative">
      <formula>NOT(ISERROR(SEARCH("Conservative",R36)))</formula>
    </cfRule>
    <cfRule type="containsText" dxfId="555" priority="395" operator="containsText" text="SNP">
      <formula>NOT(ISERROR(SEARCH("SNP",R36)))</formula>
    </cfRule>
    <cfRule type="containsText" dxfId="554" priority="396" operator="containsText" text="Labour">
      <formula>NOT(ISERROR(SEARCH("Labour",R36)))</formula>
    </cfRule>
  </conditionalFormatting>
  <conditionalFormatting sqref="Q37">
    <cfRule type="containsText" dxfId="553" priority="381" operator="containsText" text="Family">
      <formula>NOT(ISERROR(SEARCH("Family",Q37)))</formula>
    </cfRule>
    <cfRule type="containsText" dxfId="552" priority="382" operator="containsText" text="Alba">
      <formula>NOT(ISERROR(SEARCH("Alba",Q37)))</formula>
    </cfRule>
    <cfRule type="containsText" dxfId="551" priority="383" operator="containsText" text="Ind">
      <formula>NOT(ISERROR(SEARCH("Ind",Q37)))</formula>
    </cfRule>
    <cfRule type="containsText" dxfId="550" priority="384" operator="containsText" text="Lib Dem">
      <formula>NOT(ISERROR(SEARCH("Lib Dem",Q37)))</formula>
    </cfRule>
    <cfRule type="containsText" dxfId="549" priority="385" operator="containsText" text="Green">
      <formula>NOT(ISERROR(SEARCH("Green",Q37)))</formula>
    </cfRule>
    <cfRule type="containsText" dxfId="548" priority="386" operator="containsText" text="Conservative">
      <formula>NOT(ISERROR(SEARCH("Conservative",Q37)))</formula>
    </cfRule>
    <cfRule type="containsText" dxfId="547" priority="387" operator="containsText" text="SNP">
      <formula>NOT(ISERROR(SEARCH("SNP",Q37)))</formula>
    </cfRule>
    <cfRule type="containsText" dxfId="546" priority="388" operator="containsText" text="Labour">
      <formula>NOT(ISERROR(SEARCH("Labour",Q37)))</formula>
    </cfRule>
  </conditionalFormatting>
  <conditionalFormatting sqref="Q38">
    <cfRule type="containsText" dxfId="545" priority="373" operator="containsText" text="Family">
      <formula>NOT(ISERROR(SEARCH("Family",Q38)))</formula>
    </cfRule>
    <cfRule type="containsText" dxfId="544" priority="374" operator="containsText" text="Alba">
      <formula>NOT(ISERROR(SEARCH("Alba",Q38)))</formula>
    </cfRule>
    <cfRule type="containsText" dxfId="543" priority="375" operator="containsText" text="Ind">
      <formula>NOT(ISERROR(SEARCH("Ind",Q38)))</formula>
    </cfRule>
    <cfRule type="containsText" dxfId="542" priority="376" operator="containsText" text="Lib Dem">
      <formula>NOT(ISERROR(SEARCH("Lib Dem",Q38)))</formula>
    </cfRule>
    <cfRule type="containsText" dxfId="541" priority="377" operator="containsText" text="Green">
      <formula>NOT(ISERROR(SEARCH("Green",Q38)))</formula>
    </cfRule>
    <cfRule type="containsText" dxfId="540" priority="378" operator="containsText" text="Conservative">
      <formula>NOT(ISERROR(SEARCH("Conservative",Q38)))</formula>
    </cfRule>
    <cfRule type="containsText" dxfId="539" priority="379" operator="containsText" text="SNP">
      <formula>NOT(ISERROR(SEARCH("SNP",Q38)))</formula>
    </cfRule>
    <cfRule type="containsText" dxfId="538" priority="380" operator="containsText" text="Labour">
      <formula>NOT(ISERROR(SEARCH("Labour",Q38)))</formula>
    </cfRule>
  </conditionalFormatting>
  <conditionalFormatting sqref="Q39">
    <cfRule type="containsText" dxfId="537" priority="365" operator="containsText" text="Family">
      <formula>NOT(ISERROR(SEARCH("Family",Q39)))</formula>
    </cfRule>
    <cfRule type="containsText" dxfId="536" priority="366" operator="containsText" text="Alba">
      <formula>NOT(ISERROR(SEARCH("Alba",Q39)))</formula>
    </cfRule>
    <cfRule type="containsText" dxfId="535" priority="367" operator="containsText" text="Ind">
      <formula>NOT(ISERROR(SEARCH("Ind",Q39)))</formula>
    </cfRule>
    <cfRule type="containsText" dxfId="534" priority="368" operator="containsText" text="Lib Dem">
      <formula>NOT(ISERROR(SEARCH("Lib Dem",Q39)))</formula>
    </cfRule>
    <cfRule type="containsText" dxfId="533" priority="369" operator="containsText" text="Green">
      <formula>NOT(ISERROR(SEARCH("Green",Q39)))</formula>
    </cfRule>
    <cfRule type="containsText" dxfId="532" priority="370" operator="containsText" text="Conservative">
      <formula>NOT(ISERROR(SEARCH("Conservative",Q39)))</formula>
    </cfRule>
    <cfRule type="containsText" dxfId="531" priority="371" operator="containsText" text="SNP">
      <formula>NOT(ISERROR(SEARCH("SNP",Q39)))</formula>
    </cfRule>
    <cfRule type="containsText" dxfId="530" priority="372" operator="containsText" text="Labour">
      <formula>NOT(ISERROR(SEARCH("Labour",Q39)))</formula>
    </cfRule>
  </conditionalFormatting>
  <conditionalFormatting sqref="Q40">
    <cfRule type="containsText" dxfId="529" priority="357" operator="containsText" text="Family">
      <formula>NOT(ISERROR(SEARCH("Family",Q40)))</formula>
    </cfRule>
    <cfRule type="containsText" dxfId="528" priority="358" operator="containsText" text="Alba">
      <formula>NOT(ISERROR(SEARCH("Alba",Q40)))</formula>
    </cfRule>
    <cfRule type="containsText" dxfId="527" priority="359" operator="containsText" text="Ind">
      <formula>NOT(ISERROR(SEARCH("Ind",Q40)))</formula>
    </cfRule>
    <cfRule type="containsText" dxfId="526" priority="360" operator="containsText" text="Lib Dem">
      <formula>NOT(ISERROR(SEARCH("Lib Dem",Q40)))</formula>
    </cfRule>
    <cfRule type="containsText" dxfId="525" priority="361" operator="containsText" text="Green">
      <formula>NOT(ISERROR(SEARCH("Green",Q40)))</formula>
    </cfRule>
    <cfRule type="containsText" dxfId="524" priority="362" operator="containsText" text="Conservative">
      <formula>NOT(ISERROR(SEARCH("Conservative",Q40)))</formula>
    </cfRule>
    <cfRule type="containsText" dxfId="523" priority="363" operator="containsText" text="SNP">
      <formula>NOT(ISERROR(SEARCH("SNP",Q40)))</formula>
    </cfRule>
    <cfRule type="containsText" dxfId="522" priority="364" operator="containsText" text="Labour">
      <formula>NOT(ISERROR(SEARCH("Labour",Q40)))</formula>
    </cfRule>
  </conditionalFormatting>
  <conditionalFormatting sqref="Q41">
    <cfRule type="containsText" dxfId="521" priority="349" operator="containsText" text="Family">
      <formula>NOT(ISERROR(SEARCH("Family",Q41)))</formula>
    </cfRule>
    <cfRule type="containsText" dxfId="520" priority="350" operator="containsText" text="Alba">
      <formula>NOT(ISERROR(SEARCH("Alba",Q41)))</formula>
    </cfRule>
    <cfRule type="containsText" dxfId="519" priority="351" operator="containsText" text="Ind">
      <formula>NOT(ISERROR(SEARCH("Ind",Q41)))</formula>
    </cfRule>
    <cfRule type="containsText" dxfId="518" priority="352" operator="containsText" text="Lib Dem">
      <formula>NOT(ISERROR(SEARCH("Lib Dem",Q41)))</formula>
    </cfRule>
    <cfRule type="containsText" dxfId="517" priority="353" operator="containsText" text="Green">
      <formula>NOT(ISERROR(SEARCH("Green",Q41)))</formula>
    </cfRule>
    <cfRule type="containsText" dxfId="516" priority="354" operator="containsText" text="Conservative">
      <formula>NOT(ISERROR(SEARCH("Conservative",Q41)))</formula>
    </cfRule>
    <cfRule type="containsText" dxfId="515" priority="355" operator="containsText" text="SNP">
      <formula>NOT(ISERROR(SEARCH("SNP",Q41)))</formula>
    </cfRule>
    <cfRule type="containsText" dxfId="514" priority="356" operator="containsText" text="Labour">
      <formula>NOT(ISERROR(SEARCH("Labour",Q41)))</formula>
    </cfRule>
  </conditionalFormatting>
  <conditionalFormatting sqref="Q42">
    <cfRule type="containsText" dxfId="513" priority="341" operator="containsText" text="Family">
      <formula>NOT(ISERROR(SEARCH("Family",Q42)))</formula>
    </cfRule>
    <cfRule type="containsText" dxfId="512" priority="342" operator="containsText" text="Alba">
      <formula>NOT(ISERROR(SEARCH("Alba",Q42)))</formula>
    </cfRule>
    <cfRule type="containsText" dxfId="511" priority="343" operator="containsText" text="Ind">
      <formula>NOT(ISERROR(SEARCH("Ind",Q42)))</formula>
    </cfRule>
    <cfRule type="containsText" dxfId="510" priority="344" operator="containsText" text="Lib Dem">
      <formula>NOT(ISERROR(SEARCH("Lib Dem",Q42)))</formula>
    </cfRule>
    <cfRule type="containsText" dxfId="509" priority="345" operator="containsText" text="Green">
      <formula>NOT(ISERROR(SEARCH("Green",Q42)))</formula>
    </cfRule>
    <cfRule type="containsText" dxfId="508" priority="346" operator="containsText" text="Conservative">
      <formula>NOT(ISERROR(SEARCH("Conservative",Q42)))</formula>
    </cfRule>
    <cfRule type="containsText" dxfId="507" priority="347" operator="containsText" text="SNP">
      <formula>NOT(ISERROR(SEARCH("SNP",Q42)))</formula>
    </cfRule>
    <cfRule type="containsText" dxfId="506" priority="348" operator="containsText" text="Labour">
      <formula>NOT(ISERROR(SEARCH("Labour",Q42)))</formula>
    </cfRule>
  </conditionalFormatting>
  <conditionalFormatting sqref="Q43">
    <cfRule type="containsText" dxfId="505" priority="333" operator="containsText" text="Family">
      <formula>NOT(ISERROR(SEARCH("Family",Q43)))</formula>
    </cfRule>
    <cfRule type="containsText" dxfId="504" priority="334" operator="containsText" text="Alba">
      <formula>NOT(ISERROR(SEARCH("Alba",Q43)))</formula>
    </cfRule>
    <cfRule type="containsText" dxfId="503" priority="335" operator="containsText" text="Ind">
      <formula>NOT(ISERROR(SEARCH("Ind",Q43)))</formula>
    </cfRule>
    <cfRule type="containsText" dxfId="502" priority="336" operator="containsText" text="Lib Dem">
      <formula>NOT(ISERROR(SEARCH("Lib Dem",Q43)))</formula>
    </cfRule>
    <cfRule type="containsText" dxfId="501" priority="337" operator="containsText" text="Green">
      <formula>NOT(ISERROR(SEARCH("Green",Q43)))</formula>
    </cfRule>
    <cfRule type="containsText" dxfId="500" priority="338" operator="containsText" text="Conservative">
      <formula>NOT(ISERROR(SEARCH("Conservative",Q43)))</formula>
    </cfRule>
    <cfRule type="containsText" dxfId="499" priority="339" operator="containsText" text="SNP">
      <formula>NOT(ISERROR(SEARCH("SNP",Q43)))</formula>
    </cfRule>
    <cfRule type="containsText" dxfId="498" priority="340" operator="containsText" text="Labour">
      <formula>NOT(ISERROR(SEARCH("Labour",Q43)))</formula>
    </cfRule>
  </conditionalFormatting>
  <conditionalFormatting sqref="C48:N48">
    <cfRule type="top10" dxfId="497" priority="331" bottom="1" rank="1"/>
    <cfRule type="top10" dxfId="496" priority="332" rank="1"/>
  </conditionalFormatting>
  <conditionalFormatting sqref="C49:N49">
    <cfRule type="top10" dxfId="495" priority="329" bottom="1" rank="1"/>
    <cfRule type="top10" dxfId="494" priority="330" rank="1"/>
  </conditionalFormatting>
  <conditionalFormatting sqref="C50:N50">
    <cfRule type="top10" dxfId="493" priority="327" bottom="1" rank="1"/>
    <cfRule type="top10" dxfId="492" priority="328" rank="1"/>
  </conditionalFormatting>
  <conditionalFormatting sqref="C51:N51">
    <cfRule type="top10" dxfId="491" priority="325" bottom="1" rank="1"/>
    <cfRule type="top10" dxfId="490" priority="326" rank="1"/>
  </conditionalFormatting>
  <conditionalFormatting sqref="C52:N52">
    <cfRule type="top10" dxfId="489" priority="323" bottom="1" rank="1"/>
    <cfRule type="top10" dxfId="488" priority="324" rank="1"/>
  </conditionalFormatting>
  <conditionalFormatting sqref="C53:N53">
    <cfRule type="top10" dxfId="487" priority="321" bottom="1" rank="1"/>
    <cfRule type="top10" dxfId="486" priority="322" rank="1"/>
  </conditionalFormatting>
  <conditionalFormatting sqref="C54:N54">
    <cfRule type="top10" dxfId="485" priority="319" bottom="1" rank="1"/>
    <cfRule type="top10" dxfId="484" priority="320" rank="1"/>
  </conditionalFormatting>
  <conditionalFormatting sqref="C47:I47">
    <cfRule type="containsText" dxfId="483" priority="287" operator="containsText" text="Family">
      <formula>NOT(ISERROR(SEARCH("Family",C47)))</formula>
    </cfRule>
    <cfRule type="containsText" dxfId="482" priority="302" operator="containsText" text="Alba">
      <formula>NOT(ISERROR(SEARCH("Alba",C47)))</formula>
    </cfRule>
    <cfRule type="containsText" dxfId="481" priority="303" operator="containsText" text="Ind">
      <formula>NOT(ISERROR(SEARCH("Ind",C47)))</formula>
    </cfRule>
    <cfRule type="containsText" dxfId="480" priority="304" operator="containsText" text="Lib Dem">
      <formula>NOT(ISERROR(SEARCH("Lib Dem",C47)))</formula>
    </cfRule>
    <cfRule type="containsText" dxfId="479" priority="305" operator="containsText" text="Green">
      <formula>NOT(ISERROR(SEARCH("Green",C47)))</formula>
    </cfRule>
    <cfRule type="containsText" dxfId="478" priority="306" operator="containsText" text="Conservative">
      <formula>NOT(ISERROR(SEARCH("Conservative",C47)))</formula>
    </cfRule>
    <cfRule type="containsText" dxfId="477" priority="307" operator="containsText" text="SNP">
      <formula>NOT(ISERROR(SEARCH("SNP",C47)))</formula>
    </cfRule>
    <cfRule type="containsText" dxfId="476" priority="308" operator="containsText" text="Labour">
      <formula>NOT(ISERROR(SEARCH("Labour",C47)))</formula>
    </cfRule>
  </conditionalFormatting>
  <conditionalFormatting sqref="B48">
    <cfRule type="containsText" dxfId="475" priority="279" operator="containsText" text="Family">
      <formula>NOT(ISERROR(SEARCH("Family",B48)))</formula>
    </cfRule>
    <cfRule type="containsText" dxfId="474" priority="280" operator="containsText" text="Alba">
      <formula>NOT(ISERROR(SEARCH("Alba",B48)))</formula>
    </cfRule>
    <cfRule type="containsText" dxfId="473" priority="281" operator="containsText" text="Ind">
      <formula>NOT(ISERROR(SEARCH("Ind",B48)))</formula>
    </cfRule>
    <cfRule type="containsText" dxfId="472" priority="282" operator="containsText" text="Lib Dem">
      <formula>NOT(ISERROR(SEARCH("Lib Dem",B48)))</formula>
    </cfRule>
    <cfRule type="containsText" dxfId="471" priority="283" operator="containsText" text="Green">
      <formula>NOT(ISERROR(SEARCH("Green",B48)))</formula>
    </cfRule>
    <cfRule type="containsText" dxfId="470" priority="284" operator="containsText" text="Conservative">
      <formula>NOT(ISERROR(SEARCH("Conservative",B48)))</formula>
    </cfRule>
    <cfRule type="containsText" dxfId="469" priority="285" operator="containsText" text="SNP">
      <formula>NOT(ISERROR(SEARCH("SNP",B48)))</formula>
    </cfRule>
    <cfRule type="containsText" dxfId="468" priority="286" operator="containsText" text="Labour">
      <formula>NOT(ISERROR(SEARCH("Labour",B48)))</formula>
    </cfRule>
  </conditionalFormatting>
  <conditionalFormatting sqref="B49">
    <cfRule type="containsText" dxfId="467" priority="271" operator="containsText" text="Family">
      <formula>NOT(ISERROR(SEARCH("Family",B49)))</formula>
    </cfRule>
    <cfRule type="containsText" dxfId="466" priority="272" operator="containsText" text="Alba">
      <formula>NOT(ISERROR(SEARCH("Alba",B49)))</formula>
    </cfRule>
    <cfRule type="containsText" dxfId="465" priority="273" operator="containsText" text="Ind">
      <formula>NOT(ISERROR(SEARCH("Ind",B49)))</formula>
    </cfRule>
    <cfRule type="containsText" dxfId="464" priority="274" operator="containsText" text="Lib Dem">
      <formula>NOT(ISERROR(SEARCH("Lib Dem",B49)))</formula>
    </cfRule>
    <cfRule type="containsText" dxfId="463" priority="275" operator="containsText" text="Green">
      <formula>NOT(ISERROR(SEARCH("Green",B49)))</formula>
    </cfRule>
    <cfRule type="containsText" dxfId="462" priority="276" operator="containsText" text="Conservative">
      <formula>NOT(ISERROR(SEARCH("Conservative",B49)))</formula>
    </cfRule>
    <cfRule type="containsText" dxfId="461" priority="277" operator="containsText" text="SNP">
      <formula>NOT(ISERROR(SEARCH("SNP",B49)))</formula>
    </cfRule>
    <cfRule type="containsText" dxfId="460" priority="278" operator="containsText" text="Labour">
      <formula>NOT(ISERROR(SEARCH("Labour",B49)))</formula>
    </cfRule>
  </conditionalFormatting>
  <conditionalFormatting sqref="B50">
    <cfRule type="containsText" dxfId="459" priority="263" operator="containsText" text="Family">
      <formula>NOT(ISERROR(SEARCH("Family",B50)))</formula>
    </cfRule>
    <cfRule type="containsText" dxfId="458" priority="264" operator="containsText" text="Alba">
      <formula>NOT(ISERROR(SEARCH("Alba",B50)))</formula>
    </cfRule>
    <cfRule type="containsText" dxfId="457" priority="265" operator="containsText" text="Ind">
      <formula>NOT(ISERROR(SEARCH("Ind",B50)))</formula>
    </cfRule>
    <cfRule type="containsText" dxfId="456" priority="266" operator="containsText" text="Lib Dem">
      <formula>NOT(ISERROR(SEARCH("Lib Dem",B50)))</formula>
    </cfRule>
    <cfRule type="containsText" dxfId="455" priority="267" operator="containsText" text="Green">
      <formula>NOT(ISERROR(SEARCH("Green",B50)))</formula>
    </cfRule>
    <cfRule type="containsText" dxfId="454" priority="268" operator="containsText" text="Conservative">
      <formula>NOT(ISERROR(SEARCH("Conservative",B50)))</formula>
    </cfRule>
    <cfRule type="containsText" dxfId="453" priority="269" operator="containsText" text="SNP">
      <formula>NOT(ISERROR(SEARCH("SNP",B50)))</formula>
    </cfRule>
    <cfRule type="containsText" dxfId="452" priority="270" operator="containsText" text="Labour">
      <formula>NOT(ISERROR(SEARCH("Labour",B50)))</formula>
    </cfRule>
  </conditionalFormatting>
  <conditionalFormatting sqref="B51">
    <cfRule type="containsText" dxfId="451" priority="255" operator="containsText" text="Family">
      <formula>NOT(ISERROR(SEARCH("Family",B51)))</formula>
    </cfRule>
    <cfRule type="containsText" dxfId="450" priority="256" operator="containsText" text="Alba">
      <formula>NOT(ISERROR(SEARCH("Alba",B51)))</formula>
    </cfRule>
    <cfRule type="containsText" dxfId="449" priority="257" operator="containsText" text="Ind">
      <formula>NOT(ISERROR(SEARCH("Ind",B51)))</formula>
    </cfRule>
    <cfRule type="containsText" dxfId="448" priority="258" operator="containsText" text="Lib Dem">
      <formula>NOT(ISERROR(SEARCH("Lib Dem",B51)))</formula>
    </cfRule>
    <cfRule type="containsText" dxfId="447" priority="259" operator="containsText" text="Green">
      <formula>NOT(ISERROR(SEARCH("Green",B51)))</formula>
    </cfRule>
    <cfRule type="containsText" dxfId="446" priority="260" operator="containsText" text="Conservative">
      <formula>NOT(ISERROR(SEARCH("Conservative",B51)))</formula>
    </cfRule>
    <cfRule type="containsText" dxfId="445" priority="261" operator="containsText" text="SNP">
      <formula>NOT(ISERROR(SEARCH("SNP",B51)))</formula>
    </cfRule>
    <cfRule type="containsText" dxfId="444" priority="262" operator="containsText" text="Labour">
      <formula>NOT(ISERROR(SEARCH("Labour",B51)))</formula>
    </cfRule>
  </conditionalFormatting>
  <conditionalFormatting sqref="B52">
    <cfRule type="containsText" dxfId="443" priority="247" operator="containsText" text="Family">
      <formula>NOT(ISERROR(SEARCH("Family",B52)))</formula>
    </cfRule>
    <cfRule type="containsText" dxfId="442" priority="248" operator="containsText" text="Alba">
      <formula>NOT(ISERROR(SEARCH("Alba",B52)))</formula>
    </cfRule>
    <cfRule type="containsText" dxfId="441" priority="249" operator="containsText" text="Ind">
      <formula>NOT(ISERROR(SEARCH("Ind",B52)))</formula>
    </cfRule>
    <cfRule type="containsText" dxfId="440" priority="250" operator="containsText" text="Lib Dem">
      <formula>NOT(ISERROR(SEARCH("Lib Dem",B52)))</formula>
    </cfRule>
    <cfRule type="containsText" dxfId="439" priority="251" operator="containsText" text="Green">
      <formula>NOT(ISERROR(SEARCH("Green",B52)))</formula>
    </cfRule>
    <cfRule type="containsText" dxfId="438" priority="252" operator="containsText" text="Conservative">
      <formula>NOT(ISERROR(SEARCH("Conservative",B52)))</formula>
    </cfRule>
    <cfRule type="containsText" dxfId="437" priority="253" operator="containsText" text="SNP">
      <formula>NOT(ISERROR(SEARCH("SNP",B52)))</formula>
    </cfRule>
    <cfRule type="containsText" dxfId="436" priority="254" operator="containsText" text="Labour">
      <formula>NOT(ISERROR(SEARCH("Labour",B52)))</formula>
    </cfRule>
  </conditionalFormatting>
  <conditionalFormatting sqref="B53">
    <cfRule type="containsText" dxfId="435" priority="239" operator="containsText" text="Family">
      <formula>NOT(ISERROR(SEARCH("Family",B53)))</formula>
    </cfRule>
    <cfRule type="containsText" dxfId="434" priority="240" operator="containsText" text="Alba">
      <formula>NOT(ISERROR(SEARCH("Alba",B53)))</formula>
    </cfRule>
    <cfRule type="containsText" dxfId="433" priority="241" operator="containsText" text="Ind">
      <formula>NOT(ISERROR(SEARCH("Ind",B53)))</formula>
    </cfRule>
    <cfRule type="containsText" dxfId="432" priority="242" operator="containsText" text="Lib Dem">
      <formula>NOT(ISERROR(SEARCH("Lib Dem",B53)))</formula>
    </cfRule>
    <cfRule type="containsText" dxfId="431" priority="243" operator="containsText" text="Green">
      <formula>NOT(ISERROR(SEARCH("Green",B53)))</formula>
    </cfRule>
    <cfRule type="containsText" dxfId="430" priority="244" operator="containsText" text="Conservative">
      <formula>NOT(ISERROR(SEARCH("Conservative",B53)))</formula>
    </cfRule>
    <cfRule type="containsText" dxfId="429" priority="245" operator="containsText" text="SNP">
      <formula>NOT(ISERROR(SEARCH("SNP",B53)))</formula>
    </cfRule>
    <cfRule type="containsText" dxfId="428" priority="246" operator="containsText" text="Labour">
      <formula>NOT(ISERROR(SEARCH("Labour",B53)))</formula>
    </cfRule>
  </conditionalFormatting>
  <conditionalFormatting sqref="B54">
    <cfRule type="containsText" dxfId="427" priority="231" operator="containsText" text="Family">
      <formula>NOT(ISERROR(SEARCH("Family",B54)))</formula>
    </cfRule>
    <cfRule type="containsText" dxfId="426" priority="232" operator="containsText" text="Alba">
      <formula>NOT(ISERROR(SEARCH("Alba",B54)))</formula>
    </cfRule>
    <cfRule type="containsText" dxfId="425" priority="233" operator="containsText" text="Ind">
      <formula>NOT(ISERROR(SEARCH("Ind",B54)))</formula>
    </cfRule>
    <cfRule type="containsText" dxfId="424" priority="234" operator="containsText" text="Lib Dem">
      <formula>NOT(ISERROR(SEARCH("Lib Dem",B54)))</formula>
    </cfRule>
    <cfRule type="containsText" dxfId="423" priority="235" operator="containsText" text="Green">
      <formula>NOT(ISERROR(SEARCH("Green",B54)))</formula>
    </cfRule>
    <cfRule type="containsText" dxfId="422" priority="236" operator="containsText" text="Conservative">
      <formula>NOT(ISERROR(SEARCH("Conservative",B54)))</formula>
    </cfRule>
    <cfRule type="containsText" dxfId="421" priority="237" operator="containsText" text="SNP">
      <formula>NOT(ISERROR(SEARCH("SNP",B54)))</formula>
    </cfRule>
    <cfRule type="containsText" dxfId="420" priority="238" operator="containsText" text="Labour">
      <formula>NOT(ISERROR(SEARCH("Labour",B54)))</formula>
    </cfRule>
  </conditionalFormatting>
  <conditionalFormatting sqref="R47:X47">
    <cfRule type="containsText" dxfId="419" priority="223" operator="containsText" text="Family">
      <formula>NOT(ISERROR(SEARCH("Family",R47)))</formula>
    </cfRule>
    <cfRule type="containsText" dxfId="418" priority="224" operator="containsText" text="Alba">
      <formula>NOT(ISERROR(SEARCH("Alba",R47)))</formula>
    </cfRule>
    <cfRule type="containsText" dxfId="417" priority="225" operator="containsText" text="Ind">
      <formula>NOT(ISERROR(SEARCH("Ind",R47)))</formula>
    </cfRule>
    <cfRule type="containsText" dxfId="416" priority="226" operator="containsText" text="Lib Dem">
      <formula>NOT(ISERROR(SEARCH("Lib Dem",R47)))</formula>
    </cfRule>
    <cfRule type="containsText" dxfId="415" priority="227" operator="containsText" text="Green">
      <formula>NOT(ISERROR(SEARCH("Green",R47)))</formula>
    </cfRule>
    <cfRule type="containsText" dxfId="414" priority="228" operator="containsText" text="Conservative">
      <formula>NOT(ISERROR(SEARCH("Conservative",R47)))</formula>
    </cfRule>
    <cfRule type="containsText" dxfId="413" priority="229" operator="containsText" text="SNP">
      <formula>NOT(ISERROR(SEARCH("SNP",R47)))</formula>
    </cfRule>
    <cfRule type="containsText" dxfId="412" priority="230" operator="containsText" text="Labour">
      <formula>NOT(ISERROR(SEARCH("Labour",R47)))</formula>
    </cfRule>
  </conditionalFormatting>
  <conditionalFormatting sqref="Q48">
    <cfRule type="containsText" dxfId="411" priority="215" operator="containsText" text="Family">
      <formula>NOT(ISERROR(SEARCH("Family",Q48)))</formula>
    </cfRule>
    <cfRule type="containsText" dxfId="410" priority="216" operator="containsText" text="Alba">
      <formula>NOT(ISERROR(SEARCH("Alba",Q48)))</formula>
    </cfRule>
    <cfRule type="containsText" dxfId="409" priority="217" operator="containsText" text="Ind">
      <formula>NOT(ISERROR(SEARCH("Ind",Q48)))</formula>
    </cfRule>
    <cfRule type="containsText" dxfId="408" priority="218" operator="containsText" text="Lib Dem">
      <formula>NOT(ISERROR(SEARCH("Lib Dem",Q48)))</formula>
    </cfRule>
    <cfRule type="containsText" dxfId="407" priority="219" operator="containsText" text="Green">
      <formula>NOT(ISERROR(SEARCH("Green",Q48)))</formula>
    </cfRule>
    <cfRule type="containsText" dxfId="406" priority="220" operator="containsText" text="Conservative">
      <formula>NOT(ISERROR(SEARCH("Conservative",Q48)))</formula>
    </cfRule>
    <cfRule type="containsText" dxfId="405" priority="221" operator="containsText" text="SNP">
      <formula>NOT(ISERROR(SEARCH("SNP",Q48)))</formula>
    </cfRule>
    <cfRule type="containsText" dxfId="404" priority="222" operator="containsText" text="Labour">
      <formula>NOT(ISERROR(SEARCH("Labour",Q48)))</formula>
    </cfRule>
  </conditionalFormatting>
  <conditionalFormatting sqref="Q49">
    <cfRule type="containsText" dxfId="403" priority="207" operator="containsText" text="Family">
      <formula>NOT(ISERROR(SEARCH("Family",Q49)))</formula>
    </cfRule>
    <cfRule type="containsText" dxfId="402" priority="208" operator="containsText" text="Alba">
      <formula>NOT(ISERROR(SEARCH("Alba",Q49)))</formula>
    </cfRule>
    <cfRule type="containsText" dxfId="401" priority="209" operator="containsText" text="Ind">
      <formula>NOT(ISERROR(SEARCH("Ind",Q49)))</formula>
    </cfRule>
    <cfRule type="containsText" dxfId="400" priority="210" operator="containsText" text="Lib Dem">
      <formula>NOT(ISERROR(SEARCH("Lib Dem",Q49)))</formula>
    </cfRule>
    <cfRule type="containsText" dxfId="399" priority="211" operator="containsText" text="Green">
      <formula>NOT(ISERROR(SEARCH("Green",Q49)))</formula>
    </cfRule>
    <cfRule type="containsText" dxfId="398" priority="212" operator="containsText" text="Conservative">
      <formula>NOT(ISERROR(SEARCH("Conservative",Q49)))</formula>
    </cfRule>
    <cfRule type="containsText" dxfId="397" priority="213" operator="containsText" text="SNP">
      <formula>NOT(ISERROR(SEARCH("SNP",Q49)))</formula>
    </cfRule>
    <cfRule type="containsText" dxfId="396" priority="214" operator="containsText" text="Labour">
      <formula>NOT(ISERROR(SEARCH("Labour",Q49)))</formula>
    </cfRule>
  </conditionalFormatting>
  <conditionalFormatting sqref="Q50">
    <cfRule type="containsText" dxfId="395" priority="199" operator="containsText" text="Family">
      <formula>NOT(ISERROR(SEARCH("Family",Q50)))</formula>
    </cfRule>
    <cfRule type="containsText" dxfId="394" priority="200" operator="containsText" text="Alba">
      <formula>NOT(ISERROR(SEARCH("Alba",Q50)))</formula>
    </cfRule>
    <cfRule type="containsText" dxfId="393" priority="201" operator="containsText" text="Ind">
      <formula>NOT(ISERROR(SEARCH("Ind",Q50)))</formula>
    </cfRule>
    <cfRule type="containsText" dxfId="392" priority="202" operator="containsText" text="Lib Dem">
      <formula>NOT(ISERROR(SEARCH("Lib Dem",Q50)))</formula>
    </cfRule>
    <cfRule type="containsText" dxfId="391" priority="203" operator="containsText" text="Green">
      <formula>NOT(ISERROR(SEARCH("Green",Q50)))</formula>
    </cfRule>
    <cfRule type="containsText" dxfId="390" priority="204" operator="containsText" text="Conservative">
      <formula>NOT(ISERROR(SEARCH("Conservative",Q50)))</formula>
    </cfRule>
    <cfRule type="containsText" dxfId="389" priority="205" operator="containsText" text="SNP">
      <formula>NOT(ISERROR(SEARCH("SNP",Q50)))</formula>
    </cfRule>
    <cfRule type="containsText" dxfId="388" priority="206" operator="containsText" text="Labour">
      <formula>NOT(ISERROR(SEARCH("Labour",Q50)))</formula>
    </cfRule>
  </conditionalFormatting>
  <conditionalFormatting sqref="Q51">
    <cfRule type="containsText" dxfId="387" priority="191" operator="containsText" text="Family">
      <formula>NOT(ISERROR(SEARCH("Family",Q51)))</formula>
    </cfRule>
    <cfRule type="containsText" dxfId="386" priority="192" operator="containsText" text="Alba">
      <formula>NOT(ISERROR(SEARCH("Alba",Q51)))</formula>
    </cfRule>
    <cfRule type="containsText" dxfId="385" priority="193" operator="containsText" text="Ind">
      <formula>NOT(ISERROR(SEARCH("Ind",Q51)))</formula>
    </cfRule>
    <cfRule type="containsText" dxfId="384" priority="194" operator="containsText" text="Lib Dem">
      <formula>NOT(ISERROR(SEARCH("Lib Dem",Q51)))</formula>
    </cfRule>
    <cfRule type="containsText" dxfId="383" priority="195" operator="containsText" text="Green">
      <formula>NOT(ISERROR(SEARCH("Green",Q51)))</formula>
    </cfRule>
    <cfRule type="containsText" dxfId="382" priority="196" operator="containsText" text="Conservative">
      <formula>NOT(ISERROR(SEARCH("Conservative",Q51)))</formula>
    </cfRule>
    <cfRule type="containsText" dxfId="381" priority="197" operator="containsText" text="SNP">
      <formula>NOT(ISERROR(SEARCH("SNP",Q51)))</formula>
    </cfRule>
    <cfRule type="containsText" dxfId="380" priority="198" operator="containsText" text="Labour">
      <formula>NOT(ISERROR(SEARCH("Labour",Q51)))</formula>
    </cfRule>
  </conditionalFormatting>
  <conditionalFormatting sqref="Q52">
    <cfRule type="containsText" dxfId="379" priority="183" operator="containsText" text="Family">
      <formula>NOT(ISERROR(SEARCH("Family",Q52)))</formula>
    </cfRule>
    <cfRule type="containsText" dxfId="378" priority="184" operator="containsText" text="Alba">
      <formula>NOT(ISERROR(SEARCH("Alba",Q52)))</formula>
    </cfRule>
    <cfRule type="containsText" dxfId="377" priority="185" operator="containsText" text="Ind">
      <formula>NOT(ISERROR(SEARCH("Ind",Q52)))</formula>
    </cfRule>
    <cfRule type="containsText" dxfId="376" priority="186" operator="containsText" text="Lib Dem">
      <formula>NOT(ISERROR(SEARCH("Lib Dem",Q52)))</formula>
    </cfRule>
    <cfRule type="containsText" dxfId="375" priority="187" operator="containsText" text="Green">
      <formula>NOT(ISERROR(SEARCH("Green",Q52)))</formula>
    </cfRule>
    <cfRule type="containsText" dxfId="374" priority="188" operator="containsText" text="Conservative">
      <formula>NOT(ISERROR(SEARCH("Conservative",Q52)))</formula>
    </cfRule>
    <cfRule type="containsText" dxfId="373" priority="189" operator="containsText" text="SNP">
      <formula>NOT(ISERROR(SEARCH("SNP",Q52)))</formula>
    </cfRule>
    <cfRule type="containsText" dxfId="372" priority="190" operator="containsText" text="Labour">
      <formula>NOT(ISERROR(SEARCH("Labour",Q52)))</formula>
    </cfRule>
  </conditionalFormatting>
  <conditionalFormatting sqref="Q53">
    <cfRule type="containsText" dxfId="371" priority="175" operator="containsText" text="Family">
      <formula>NOT(ISERROR(SEARCH("Family",Q53)))</formula>
    </cfRule>
    <cfRule type="containsText" dxfId="370" priority="176" operator="containsText" text="Alba">
      <formula>NOT(ISERROR(SEARCH("Alba",Q53)))</formula>
    </cfRule>
    <cfRule type="containsText" dxfId="369" priority="177" operator="containsText" text="Ind">
      <formula>NOT(ISERROR(SEARCH("Ind",Q53)))</formula>
    </cfRule>
    <cfRule type="containsText" dxfId="368" priority="178" operator="containsText" text="Lib Dem">
      <formula>NOT(ISERROR(SEARCH("Lib Dem",Q53)))</formula>
    </cfRule>
    <cfRule type="containsText" dxfId="367" priority="179" operator="containsText" text="Green">
      <formula>NOT(ISERROR(SEARCH("Green",Q53)))</formula>
    </cfRule>
    <cfRule type="containsText" dxfId="366" priority="180" operator="containsText" text="Conservative">
      <formula>NOT(ISERROR(SEARCH("Conservative",Q53)))</formula>
    </cfRule>
    <cfRule type="containsText" dxfId="365" priority="181" operator="containsText" text="SNP">
      <formula>NOT(ISERROR(SEARCH("SNP",Q53)))</formula>
    </cfRule>
    <cfRule type="containsText" dxfId="364" priority="182" operator="containsText" text="Labour">
      <formula>NOT(ISERROR(SEARCH("Labour",Q53)))</formula>
    </cfRule>
  </conditionalFormatting>
  <conditionalFormatting sqref="Q54">
    <cfRule type="containsText" dxfId="363" priority="167" operator="containsText" text="Family">
      <formula>NOT(ISERROR(SEARCH("Family",Q54)))</formula>
    </cfRule>
    <cfRule type="containsText" dxfId="362" priority="168" operator="containsText" text="Alba">
      <formula>NOT(ISERROR(SEARCH("Alba",Q54)))</formula>
    </cfRule>
    <cfRule type="containsText" dxfId="361" priority="169" operator="containsText" text="Ind">
      <formula>NOT(ISERROR(SEARCH("Ind",Q54)))</formula>
    </cfRule>
    <cfRule type="containsText" dxfId="360" priority="170" operator="containsText" text="Lib Dem">
      <formula>NOT(ISERROR(SEARCH("Lib Dem",Q54)))</formula>
    </cfRule>
    <cfRule type="containsText" dxfId="359" priority="171" operator="containsText" text="Green">
      <formula>NOT(ISERROR(SEARCH("Green",Q54)))</formula>
    </cfRule>
    <cfRule type="containsText" dxfId="358" priority="172" operator="containsText" text="Conservative">
      <formula>NOT(ISERROR(SEARCH("Conservative",Q54)))</formula>
    </cfRule>
    <cfRule type="containsText" dxfId="357" priority="173" operator="containsText" text="SNP">
      <formula>NOT(ISERROR(SEARCH("SNP",Q54)))</formula>
    </cfRule>
    <cfRule type="containsText" dxfId="356" priority="174" operator="containsText" text="Labour">
      <formula>NOT(ISERROR(SEARCH("Labour",Q54)))</formula>
    </cfRule>
  </conditionalFormatting>
  <conditionalFormatting sqref="C59:N59">
    <cfRule type="top10" dxfId="355" priority="165" bottom="1" rank="1"/>
    <cfRule type="top10" dxfId="354" priority="166" rank="1"/>
  </conditionalFormatting>
  <conditionalFormatting sqref="C60:N60">
    <cfRule type="top10" dxfId="353" priority="163" bottom="1" rank="1"/>
    <cfRule type="top10" dxfId="352" priority="164" rank="1"/>
  </conditionalFormatting>
  <conditionalFormatting sqref="C61:N61">
    <cfRule type="top10" dxfId="351" priority="161" bottom="1" rank="1"/>
    <cfRule type="top10" dxfId="350" priority="162" rank="1"/>
  </conditionalFormatting>
  <conditionalFormatting sqref="C62:N62">
    <cfRule type="top10" dxfId="349" priority="159" bottom="1" rank="1"/>
    <cfRule type="top10" dxfId="348" priority="160" rank="1"/>
  </conditionalFormatting>
  <conditionalFormatting sqref="C63:N63">
    <cfRule type="top10" dxfId="347" priority="157" bottom="1" rank="1"/>
    <cfRule type="top10" dxfId="346" priority="158" rank="1"/>
  </conditionalFormatting>
  <conditionalFormatting sqref="C64:N64">
    <cfRule type="top10" dxfId="345" priority="155" bottom="1" rank="1"/>
    <cfRule type="top10" dxfId="344" priority="156" rank="1"/>
  </conditionalFormatting>
  <conditionalFormatting sqref="C65:N65">
    <cfRule type="top10" dxfId="343" priority="153" bottom="1" rank="1"/>
    <cfRule type="top10" dxfId="342" priority="154" rank="1"/>
  </conditionalFormatting>
  <conditionalFormatting sqref="C58:I58">
    <cfRule type="containsText" dxfId="341" priority="121" operator="containsText" text="Family">
      <formula>NOT(ISERROR(SEARCH("Family",C58)))</formula>
    </cfRule>
    <cfRule type="containsText" dxfId="340" priority="136" operator="containsText" text="Alba">
      <formula>NOT(ISERROR(SEARCH("Alba",C58)))</formula>
    </cfRule>
    <cfRule type="containsText" dxfId="339" priority="137" operator="containsText" text="Ind">
      <formula>NOT(ISERROR(SEARCH("Ind",C58)))</formula>
    </cfRule>
    <cfRule type="containsText" dxfId="338" priority="138" operator="containsText" text="Lib Dem">
      <formula>NOT(ISERROR(SEARCH("Lib Dem",C58)))</formula>
    </cfRule>
    <cfRule type="containsText" dxfId="337" priority="139" operator="containsText" text="Green">
      <formula>NOT(ISERROR(SEARCH("Green",C58)))</formula>
    </cfRule>
    <cfRule type="containsText" dxfId="336" priority="140" operator="containsText" text="Conservative">
      <formula>NOT(ISERROR(SEARCH("Conservative",C58)))</formula>
    </cfRule>
    <cfRule type="containsText" dxfId="335" priority="141" operator="containsText" text="SNP">
      <formula>NOT(ISERROR(SEARCH("SNP",C58)))</formula>
    </cfRule>
    <cfRule type="containsText" dxfId="334" priority="142" operator="containsText" text="Labour">
      <formula>NOT(ISERROR(SEARCH("Labour",C58)))</formula>
    </cfRule>
  </conditionalFormatting>
  <conditionalFormatting sqref="B59">
    <cfRule type="containsText" dxfId="333" priority="113" operator="containsText" text="Family">
      <formula>NOT(ISERROR(SEARCH("Family",B59)))</formula>
    </cfRule>
    <cfRule type="containsText" dxfId="332" priority="114" operator="containsText" text="Alba">
      <formula>NOT(ISERROR(SEARCH("Alba",B59)))</formula>
    </cfRule>
    <cfRule type="containsText" dxfId="331" priority="115" operator="containsText" text="Ind">
      <formula>NOT(ISERROR(SEARCH("Ind",B59)))</formula>
    </cfRule>
    <cfRule type="containsText" dxfId="330" priority="116" operator="containsText" text="Lib Dem">
      <formula>NOT(ISERROR(SEARCH("Lib Dem",B59)))</formula>
    </cfRule>
    <cfRule type="containsText" dxfId="329" priority="117" operator="containsText" text="Green">
      <formula>NOT(ISERROR(SEARCH("Green",B59)))</formula>
    </cfRule>
    <cfRule type="containsText" dxfId="328" priority="118" operator="containsText" text="Conservative">
      <formula>NOT(ISERROR(SEARCH("Conservative",B59)))</formula>
    </cfRule>
    <cfRule type="containsText" dxfId="327" priority="119" operator="containsText" text="SNP">
      <formula>NOT(ISERROR(SEARCH("SNP",B59)))</formula>
    </cfRule>
    <cfRule type="containsText" dxfId="326" priority="120" operator="containsText" text="Labour">
      <formula>NOT(ISERROR(SEARCH("Labour",B59)))</formula>
    </cfRule>
  </conditionalFormatting>
  <conditionalFormatting sqref="B60">
    <cfRule type="containsText" dxfId="325" priority="105" operator="containsText" text="Family">
      <formula>NOT(ISERROR(SEARCH("Family",B60)))</formula>
    </cfRule>
    <cfRule type="containsText" dxfId="324" priority="106" operator="containsText" text="Alba">
      <formula>NOT(ISERROR(SEARCH("Alba",B60)))</formula>
    </cfRule>
    <cfRule type="containsText" dxfId="323" priority="107" operator="containsText" text="Ind">
      <formula>NOT(ISERROR(SEARCH("Ind",B60)))</formula>
    </cfRule>
    <cfRule type="containsText" dxfId="322" priority="108" operator="containsText" text="Lib Dem">
      <formula>NOT(ISERROR(SEARCH("Lib Dem",B60)))</formula>
    </cfRule>
    <cfRule type="containsText" dxfId="321" priority="109" operator="containsText" text="Green">
      <formula>NOT(ISERROR(SEARCH("Green",B60)))</formula>
    </cfRule>
    <cfRule type="containsText" dxfId="320" priority="110" operator="containsText" text="Conservative">
      <formula>NOT(ISERROR(SEARCH("Conservative",B60)))</formula>
    </cfRule>
    <cfRule type="containsText" dxfId="319" priority="111" operator="containsText" text="SNP">
      <formula>NOT(ISERROR(SEARCH("SNP",B60)))</formula>
    </cfRule>
    <cfRule type="containsText" dxfId="318" priority="112" operator="containsText" text="Labour">
      <formula>NOT(ISERROR(SEARCH("Labour",B60)))</formula>
    </cfRule>
  </conditionalFormatting>
  <conditionalFormatting sqref="B61">
    <cfRule type="containsText" dxfId="317" priority="97" operator="containsText" text="Family">
      <formula>NOT(ISERROR(SEARCH("Family",B61)))</formula>
    </cfRule>
    <cfRule type="containsText" dxfId="316" priority="98" operator="containsText" text="Alba">
      <formula>NOT(ISERROR(SEARCH("Alba",B61)))</formula>
    </cfRule>
    <cfRule type="containsText" dxfId="315" priority="99" operator="containsText" text="Ind">
      <formula>NOT(ISERROR(SEARCH("Ind",B61)))</formula>
    </cfRule>
    <cfRule type="containsText" dxfId="314" priority="100" operator="containsText" text="Lib Dem">
      <formula>NOT(ISERROR(SEARCH("Lib Dem",B61)))</formula>
    </cfRule>
    <cfRule type="containsText" dxfId="313" priority="101" operator="containsText" text="Green">
      <formula>NOT(ISERROR(SEARCH("Green",B61)))</formula>
    </cfRule>
    <cfRule type="containsText" dxfId="312" priority="102" operator="containsText" text="Conservative">
      <formula>NOT(ISERROR(SEARCH("Conservative",B61)))</formula>
    </cfRule>
    <cfRule type="containsText" dxfId="311" priority="103" operator="containsText" text="SNP">
      <formula>NOT(ISERROR(SEARCH("SNP",B61)))</formula>
    </cfRule>
    <cfRule type="containsText" dxfId="310" priority="104" operator="containsText" text="Labour">
      <formula>NOT(ISERROR(SEARCH("Labour",B61)))</formula>
    </cfRule>
  </conditionalFormatting>
  <conditionalFormatting sqref="B62">
    <cfRule type="containsText" dxfId="309" priority="89" operator="containsText" text="Family">
      <formula>NOT(ISERROR(SEARCH("Family",B62)))</formula>
    </cfRule>
    <cfRule type="containsText" dxfId="308" priority="90" operator="containsText" text="Alba">
      <formula>NOT(ISERROR(SEARCH("Alba",B62)))</formula>
    </cfRule>
    <cfRule type="containsText" dxfId="307" priority="91" operator="containsText" text="Ind">
      <formula>NOT(ISERROR(SEARCH("Ind",B62)))</formula>
    </cfRule>
    <cfRule type="containsText" dxfId="306" priority="92" operator="containsText" text="Lib Dem">
      <formula>NOT(ISERROR(SEARCH("Lib Dem",B62)))</formula>
    </cfRule>
    <cfRule type="containsText" dxfId="305" priority="93" operator="containsText" text="Green">
      <formula>NOT(ISERROR(SEARCH("Green",B62)))</formula>
    </cfRule>
    <cfRule type="containsText" dxfId="304" priority="94" operator="containsText" text="Conservative">
      <formula>NOT(ISERROR(SEARCH("Conservative",B62)))</formula>
    </cfRule>
    <cfRule type="containsText" dxfId="303" priority="95" operator="containsText" text="SNP">
      <formula>NOT(ISERROR(SEARCH("SNP",B62)))</formula>
    </cfRule>
    <cfRule type="containsText" dxfId="302" priority="96" operator="containsText" text="Labour">
      <formula>NOT(ISERROR(SEARCH("Labour",B62)))</formula>
    </cfRule>
  </conditionalFormatting>
  <conditionalFormatting sqref="B63">
    <cfRule type="containsText" dxfId="301" priority="81" operator="containsText" text="Family">
      <formula>NOT(ISERROR(SEARCH("Family",B63)))</formula>
    </cfRule>
    <cfRule type="containsText" dxfId="300" priority="82" operator="containsText" text="Alba">
      <formula>NOT(ISERROR(SEARCH("Alba",B63)))</formula>
    </cfRule>
    <cfRule type="containsText" dxfId="299" priority="83" operator="containsText" text="Ind">
      <formula>NOT(ISERROR(SEARCH("Ind",B63)))</formula>
    </cfRule>
    <cfRule type="containsText" dxfId="298" priority="84" operator="containsText" text="Lib Dem">
      <formula>NOT(ISERROR(SEARCH("Lib Dem",B63)))</formula>
    </cfRule>
    <cfRule type="containsText" dxfId="297" priority="85" operator="containsText" text="Green">
      <formula>NOT(ISERROR(SEARCH("Green",B63)))</formula>
    </cfRule>
    <cfRule type="containsText" dxfId="296" priority="86" operator="containsText" text="Conservative">
      <formula>NOT(ISERROR(SEARCH("Conservative",B63)))</formula>
    </cfRule>
    <cfRule type="containsText" dxfId="295" priority="87" operator="containsText" text="SNP">
      <formula>NOT(ISERROR(SEARCH("SNP",B63)))</formula>
    </cfRule>
    <cfRule type="containsText" dxfId="294" priority="88" operator="containsText" text="Labour">
      <formula>NOT(ISERROR(SEARCH("Labour",B63)))</formula>
    </cfRule>
  </conditionalFormatting>
  <conditionalFormatting sqref="B64">
    <cfRule type="containsText" dxfId="293" priority="73" operator="containsText" text="Family">
      <formula>NOT(ISERROR(SEARCH("Family",B64)))</formula>
    </cfRule>
    <cfRule type="containsText" dxfId="292" priority="74" operator="containsText" text="Alba">
      <formula>NOT(ISERROR(SEARCH("Alba",B64)))</formula>
    </cfRule>
    <cfRule type="containsText" dxfId="291" priority="75" operator="containsText" text="Ind">
      <formula>NOT(ISERROR(SEARCH("Ind",B64)))</formula>
    </cfRule>
    <cfRule type="containsText" dxfId="290" priority="76" operator="containsText" text="Lib Dem">
      <formula>NOT(ISERROR(SEARCH("Lib Dem",B64)))</formula>
    </cfRule>
    <cfRule type="containsText" dxfId="289" priority="77" operator="containsText" text="Green">
      <formula>NOT(ISERROR(SEARCH("Green",B64)))</formula>
    </cfRule>
    <cfRule type="containsText" dxfId="288" priority="78" operator="containsText" text="Conservative">
      <formula>NOT(ISERROR(SEARCH("Conservative",B64)))</formula>
    </cfRule>
    <cfRule type="containsText" dxfId="287" priority="79" operator="containsText" text="SNP">
      <formula>NOT(ISERROR(SEARCH("SNP",B64)))</formula>
    </cfRule>
    <cfRule type="containsText" dxfId="286" priority="80" operator="containsText" text="Labour">
      <formula>NOT(ISERROR(SEARCH("Labour",B64)))</formula>
    </cfRule>
  </conditionalFormatting>
  <conditionalFormatting sqref="B65">
    <cfRule type="containsText" dxfId="285" priority="65" operator="containsText" text="Family">
      <formula>NOT(ISERROR(SEARCH("Family",B65)))</formula>
    </cfRule>
    <cfRule type="containsText" dxfId="284" priority="66" operator="containsText" text="Alba">
      <formula>NOT(ISERROR(SEARCH("Alba",B65)))</formula>
    </cfRule>
    <cfRule type="containsText" dxfId="283" priority="67" operator="containsText" text="Ind">
      <formula>NOT(ISERROR(SEARCH("Ind",B65)))</formula>
    </cfRule>
    <cfRule type="containsText" dxfId="282" priority="68" operator="containsText" text="Lib Dem">
      <formula>NOT(ISERROR(SEARCH("Lib Dem",B65)))</formula>
    </cfRule>
    <cfRule type="containsText" dxfId="281" priority="69" operator="containsText" text="Green">
      <formula>NOT(ISERROR(SEARCH("Green",B65)))</formula>
    </cfRule>
    <cfRule type="containsText" dxfId="280" priority="70" operator="containsText" text="Conservative">
      <formula>NOT(ISERROR(SEARCH("Conservative",B65)))</formula>
    </cfRule>
    <cfRule type="containsText" dxfId="279" priority="71" operator="containsText" text="SNP">
      <formula>NOT(ISERROR(SEARCH("SNP",B65)))</formula>
    </cfRule>
    <cfRule type="containsText" dxfId="278" priority="72" operator="containsText" text="Labour">
      <formula>NOT(ISERROR(SEARCH("Labour",B65)))</formula>
    </cfRule>
  </conditionalFormatting>
  <conditionalFormatting sqref="R58:X58">
    <cfRule type="containsText" dxfId="277" priority="57" operator="containsText" text="Family">
      <formula>NOT(ISERROR(SEARCH("Family",R58)))</formula>
    </cfRule>
    <cfRule type="containsText" dxfId="276" priority="58" operator="containsText" text="Alba">
      <formula>NOT(ISERROR(SEARCH("Alba",R58)))</formula>
    </cfRule>
    <cfRule type="containsText" dxfId="275" priority="59" operator="containsText" text="Ind">
      <formula>NOT(ISERROR(SEARCH("Ind",R58)))</formula>
    </cfRule>
    <cfRule type="containsText" dxfId="274" priority="60" operator="containsText" text="Lib Dem">
      <formula>NOT(ISERROR(SEARCH("Lib Dem",R58)))</formula>
    </cfRule>
    <cfRule type="containsText" dxfId="273" priority="61" operator="containsText" text="Green">
      <formula>NOT(ISERROR(SEARCH("Green",R58)))</formula>
    </cfRule>
    <cfRule type="containsText" dxfId="272" priority="62" operator="containsText" text="Conservative">
      <formula>NOT(ISERROR(SEARCH("Conservative",R58)))</formula>
    </cfRule>
    <cfRule type="containsText" dxfId="271" priority="63" operator="containsText" text="SNP">
      <formula>NOT(ISERROR(SEARCH("SNP",R58)))</formula>
    </cfRule>
    <cfRule type="containsText" dxfId="270" priority="64" operator="containsText" text="Labour">
      <formula>NOT(ISERROR(SEARCH("Labour",R58)))</formula>
    </cfRule>
  </conditionalFormatting>
  <conditionalFormatting sqref="Q59">
    <cfRule type="containsText" dxfId="269" priority="49" operator="containsText" text="Family">
      <formula>NOT(ISERROR(SEARCH("Family",Q59)))</formula>
    </cfRule>
    <cfRule type="containsText" dxfId="268" priority="50" operator="containsText" text="Alba">
      <formula>NOT(ISERROR(SEARCH("Alba",Q59)))</formula>
    </cfRule>
    <cfRule type="containsText" dxfId="267" priority="51" operator="containsText" text="Ind">
      <formula>NOT(ISERROR(SEARCH("Ind",Q59)))</formula>
    </cfRule>
    <cfRule type="containsText" dxfId="266" priority="52" operator="containsText" text="Lib Dem">
      <formula>NOT(ISERROR(SEARCH("Lib Dem",Q59)))</formula>
    </cfRule>
    <cfRule type="containsText" dxfId="265" priority="53" operator="containsText" text="Green">
      <formula>NOT(ISERROR(SEARCH("Green",Q59)))</formula>
    </cfRule>
    <cfRule type="containsText" dxfId="264" priority="54" operator="containsText" text="Conservative">
      <formula>NOT(ISERROR(SEARCH("Conservative",Q59)))</formula>
    </cfRule>
    <cfRule type="containsText" dxfId="263" priority="55" operator="containsText" text="SNP">
      <formula>NOT(ISERROR(SEARCH("SNP",Q59)))</formula>
    </cfRule>
    <cfRule type="containsText" dxfId="262" priority="56" operator="containsText" text="Labour">
      <formula>NOT(ISERROR(SEARCH("Labour",Q59)))</formula>
    </cfRule>
  </conditionalFormatting>
  <conditionalFormatting sqref="Q60">
    <cfRule type="containsText" dxfId="261" priority="41" operator="containsText" text="Family">
      <formula>NOT(ISERROR(SEARCH("Family",Q60)))</formula>
    </cfRule>
    <cfRule type="containsText" dxfId="260" priority="42" operator="containsText" text="Alba">
      <formula>NOT(ISERROR(SEARCH("Alba",Q60)))</formula>
    </cfRule>
    <cfRule type="containsText" dxfId="259" priority="43" operator="containsText" text="Ind">
      <formula>NOT(ISERROR(SEARCH("Ind",Q60)))</formula>
    </cfRule>
    <cfRule type="containsText" dxfId="258" priority="44" operator="containsText" text="Lib Dem">
      <formula>NOT(ISERROR(SEARCH("Lib Dem",Q60)))</formula>
    </cfRule>
    <cfRule type="containsText" dxfId="257" priority="45" operator="containsText" text="Green">
      <formula>NOT(ISERROR(SEARCH("Green",Q60)))</formula>
    </cfRule>
    <cfRule type="containsText" dxfId="256" priority="46" operator="containsText" text="Conservative">
      <formula>NOT(ISERROR(SEARCH("Conservative",Q60)))</formula>
    </cfRule>
    <cfRule type="containsText" dxfId="255" priority="47" operator="containsText" text="SNP">
      <formula>NOT(ISERROR(SEARCH("SNP",Q60)))</formula>
    </cfRule>
    <cfRule type="containsText" dxfId="254" priority="48" operator="containsText" text="Labour">
      <formula>NOT(ISERROR(SEARCH("Labour",Q60)))</formula>
    </cfRule>
  </conditionalFormatting>
  <conditionalFormatting sqref="Q61">
    <cfRule type="containsText" dxfId="253" priority="33" operator="containsText" text="Family">
      <formula>NOT(ISERROR(SEARCH("Family",Q61)))</formula>
    </cfRule>
    <cfRule type="containsText" dxfId="252" priority="34" operator="containsText" text="Alba">
      <formula>NOT(ISERROR(SEARCH("Alba",Q61)))</formula>
    </cfRule>
    <cfRule type="containsText" dxfId="251" priority="35" operator="containsText" text="Ind">
      <formula>NOT(ISERROR(SEARCH("Ind",Q61)))</formula>
    </cfRule>
    <cfRule type="containsText" dxfId="250" priority="36" operator="containsText" text="Lib Dem">
      <formula>NOT(ISERROR(SEARCH("Lib Dem",Q61)))</formula>
    </cfRule>
    <cfRule type="containsText" dxfId="249" priority="37" operator="containsText" text="Green">
      <formula>NOT(ISERROR(SEARCH("Green",Q61)))</formula>
    </cfRule>
    <cfRule type="containsText" dxfId="248" priority="38" operator="containsText" text="Conservative">
      <formula>NOT(ISERROR(SEARCH("Conservative",Q61)))</formula>
    </cfRule>
    <cfRule type="containsText" dxfId="247" priority="39" operator="containsText" text="SNP">
      <formula>NOT(ISERROR(SEARCH("SNP",Q61)))</formula>
    </cfRule>
    <cfRule type="containsText" dxfId="246" priority="40" operator="containsText" text="Labour">
      <formula>NOT(ISERROR(SEARCH("Labour",Q61)))</formula>
    </cfRule>
  </conditionalFormatting>
  <conditionalFormatting sqref="Q62">
    <cfRule type="containsText" dxfId="245" priority="25" operator="containsText" text="Family">
      <formula>NOT(ISERROR(SEARCH("Family",Q62)))</formula>
    </cfRule>
    <cfRule type="containsText" dxfId="244" priority="26" operator="containsText" text="Alba">
      <formula>NOT(ISERROR(SEARCH("Alba",Q62)))</formula>
    </cfRule>
    <cfRule type="containsText" dxfId="243" priority="27" operator="containsText" text="Ind">
      <formula>NOT(ISERROR(SEARCH("Ind",Q62)))</formula>
    </cfRule>
    <cfRule type="containsText" dxfId="242" priority="28" operator="containsText" text="Lib Dem">
      <formula>NOT(ISERROR(SEARCH("Lib Dem",Q62)))</formula>
    </cfRule>
    <cfRule type="containsText" dxfId="241" priority="29" operator="containsText" text="Green">
      <formula>NOT(ISERROR(SEARCH("Green",Q62)))</formula>
    </cfRule>
    <cfRule type="containsText" dxfId="240" priority="30" operator="containsText" text="Conservative">
      <formula>NOT(ISERROR(SEARCH("Conservative",Q62)))</formula>
    </cfRule>
    <cfRule type="containsText" dxfId="239" priority="31" operator="containsText" text="SNP">
      <formula>NOT(ISERROR(SEARCH("SNP",Q62)))</formula>
    </cfRule>
    <cfRule type="containsText" dxfId="238" priority="32" operator="containsText" text="Labour">
      <formula>NOT(ISERROR(SEARCH("Labour",Q62)))</formula>
    </cfRule>
  </conditionalFormatting>
  <conditionalFormatting sqref="Q63">
    <cfRule type="containsText" dxfId="237" priority="17" operator="containsText" text="Family">
      <formula>NOT(ISERROR(SEARCH("Family",Q63)))</formula>
    </cfRule>
    <cfRule type="containsText" dxfId="236" priority="18" operator="containsText" text="Alba">
      <formula>NOT(ISERROR(SEARCH("Alba",Q63)))</formula>
    </cfRule>
    <cfRule type="containsText" dxfId="235" priority="19" operator="containsText" text="Ind">
      <formula>NOT(ISERROR(SEARCH("Ind",Q63)))</formula>
    </cfRule>
    <cfRule type="containsText" dxfId="234" priority="20" operator="containsText" text="Lib Dem">
      <formula>NOT(ISERROR(SEARCH("Lib Dem",Q63)))</formula>
    </cfRule>
    <cfRule type="containsText" dxfId="233" priority="21" operator="containsText" text="Green">
      <formula>NOT(ISERROR(SEARCH("Green",Q63)))</formula>
    </cfRule>
    <cfRule type="containsText" dxfId="232" priority="22" operator="containsText" text="Conservative">
      <formula>NOT(ISERROR(SEARCH("Conservative",Q63)))</formula>
    </cfRule>
    <cfRule type="containsText" dxfId="231" priority="23" operator="containsText" text="SNP">
      <formula>NOT(ISERROR(SEARCH("SNP",Q63)))</formula>
    </cfRule>
    <cfRule type="containsText" dxfId="230" priority="24" operator="containsText" text="Labour">
      <formula>NOT(ISERROR(SEARCH("Labour",Q63)))</formula>
    </cfRule>
  </conditionalFormatting>
  <conditionalFormatting sqref="Q64">
    <cfRule type="containsText" dxfId="229" priority="9" operator="containsText" text="Family">
      <formula>NOT(ISERROR(SEARCH("Family",Q64)))</formula>
    </cfRule>
    <cfRule type="containsText" dxfId="228" priority="10" operator="containsText" text="Alba">
      <formula>NOT(ISERROR(SEARCH("Alba",Q64)))</formula>
    </cfRule>
    <cfRule type="containsText" dxfId="227" priority="11" operator="containsText" text="Ind">
      <formula>NOT(ISERROR(SEARCH("Ind",Q64)))</formula>
    </cfRule>
    <cfRule type="containsText" dxfId="226" priority="12" operator="containsText" text="Lib Dem">
      <formula>NOT(ISERROR(SEARCH("Lib Dem",Q64)))</formula>
    </cfRule>
    <cfRule type="containsText" dxfId="225" priority="13" operator="containsText" text="Green">
      <formula>NOT(ISERROR(SEARCH("Green",Q64)))</formula>
    </cfRule>
    <cfRule type="containsText" dxfId="224" priority="14" operator="containsText" text="Conservative">
      <formula>NOT(ISERROR(SEARCH("Conservative",Q64)))</formula>
    </cfRule>
    <cfRule type="containsText" dxfId="223" priority="15" operator="containsText" text="SNP">
      <formula>NOT(ISERROR(SEARCH("SNP",Q64)))</formula>
    </cfRule>
    <cfRule type="containsText" dxfId="222" priority="16" operator="containsText" text="Labour">
      <formula>NOT(ISERROR(SEARCH("Labour",Q64)))</formula>
    </cfRule>
  </conditionalFormatting>
  <conditionalFormatting sqref="Q65">
    <cfRule type="containsText" dxfId="221" priority="1" operator="containsText" text="Family">
      <formula>NOT(ISERROR(SEARCH("Family",Q65)))</formula>
    </cfRule>
    <cfRule type="containsText" dxfId="220" priority="2" operator="containsText" text="Alba">
      <formula>NOT(ISERROR(SEARCH("Alba",Q65)))</formula>
    </cfRule>
    <cfRule type="containsText" dxfId="219" priority="3" operator="containsText" text="Ind">
      <formula>NOT(ISERROR(SEARCH("Ind",Q65)))</formula>
    </cfRule>
    <cfRule type="containsText" dxfId="218" priority="4" operator="containsText" text="Lib Dem">
      <formula>NOT(ISERROR(SEARCH("Lib Dem",Q65)))</formula>
    </cfRule>
    <cfRule type="containsText" dxfId="217" priority="5" operator="containsText" text="Green">
      <formula>NOT(ISERROR(SEARCH("Green",Q65)))</formula>
    </cfRule>
    <cfRule type="containsText" dxfId="216" priority="6" operator="containsText" text="Conservative">
      <formula>NOT(ISERROR(SEARCH("Conservative",Q65)))</formula>
    </cfRule>
    <cfRule type="containsText" dxfId="215" priority="7" operator="containsText" text="SNP">
      <formula>NOT(ISERROR(SEARCH("SNP",Q65)))</formula>
    </cfRule>
    <cfRule type="containsText" dxfId="214" priority="8" operator="containsText" text="Labour">
      <formula>NOT(ISERROR(SEARCH("Labour",Q65)))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A9D3-D13A-4AA5-A707-93C69BCA8C0B}">
  <dimension ref="B1:K24"/>
  <sheetViews>
    <sheetView workbookViewId="0">
      <selection activeCell="F41" sqref="F41"/>
    </sheetView>
  </sheetViews>
  <sheetFormatPr defaultRowHeight="13.8" x14ac:dyDescent="0.25"/>
  <cols>
    <col min="2" max="2" width="10" bestFit="1" customWidth="1"/>
    <col min="5" max="5" width="10.1640625" bestFit="1" customWidth="1"/>
    <col min="10" max="10" width="12.08203125" bestFit="1" customWidth="1"/>
    <col min="12" max="12" width="4" customWidth="1"/>
  </cols>
  <sheetData>
    <row r="1" spans="2:11" ht="14.4" thickBot="1" x14ac:dyDescent="0.3"/>
    <row r="2" spans="2:11" ht="14.4" thickBot="1" x14ac:dyDescent="0.3">
      <c r="B2" s="88" t="s">
        <v>39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x14ac:dyDescent="0.25">
      <c r="B3" s="4" t="s">
        <v>33</v>
      </c>
      <c r="C3" s="5" t="s">
        <v>31</v>
      </c>
      <c r="D3" s="6" t="s">
        <v>32</v>
      </c>
      <c r="E3" s="4" t="s">
        <v>34</v>
      </c>
      <c r="F3" s="5" t="s">
        <v>31</v>
      </c>
      <c r="G3" s="6" t="s">
        <v>32</v>
      </c>
      <c r="H3" s="10" t="s">
        <v>35</v>
      </c>
      <c r="I3" s="6" t="s">
        <v>36</v>
      </c>
      <c r="J3" s="1" t="s">
        <v>22</v>
      </c>
      <c r="K3" s="6" t="s">
        <v>32</v>
      </c>
    </row>
    <row r="4" spans="2:11" ht="14.4" thickBot="1" x14ac:dyDescent="0.3">
      <c r="B4" s="7" t="s">
        <v>17</v>
      </c>
      <c r="C4" s="8">
        <v>3108</v>
      </c>
      <c r="D4" s="9">
        <f>C4/($C4+$F4+$J4)</f>
        <v>0.42251223491027734</v>
      </c>
      <c r="E4" s="7" t="s">
        <v>18</v>
      </c>
      <c r="F4" s="8">
        <v>3001</v>
      </c>
      <c r="G4" s="9">
        <f>F4/($C4+$F4+$J4)</f>
        <v>0.40796628602501361</v>
      </c>
      <c r="H4" s="11">
        <f>C4-F4</f>
        <v>107</v>
      </c>
      <c r="I4" s="3">
        <f>D4-G4</f>
        <v>1.4545948885263726E-2</v>
      </c>
      <c r="J4" s="2">
        <v>1247</v>
      </c>
      <c r="K4" s="3">
        <f>J4/($C4+$F4+$J4)</f>
        <v>0.16952147906470907</v>
      </c>
    </row>
    <row r="5" spans="2:11" ht="14.4" thickBot="1" x14ac:dyDescent="0.3"/>
    <row r="6" spans="2:11" ht="14.4" thickBot="1" x14ac:dyDescent="0.3">
      <c r="B6" s="88" t="s">
        <v>74</v>
      </c>
      <c r="C6" s="89"/>
      <c r="D6" s="89"/>
      <c r="E6" s="89"/>
      <c r="F6" s="89"/>
      <c r="G6" s="89"/>
      <c r="H6" s="89"/>
      <c r="I6" s="89"/>
      <c r="J6" s="89"/>
      <c r="K6" s="90"/>
    </row>
    <row r="7" spans="2:11" x14ac:dyDescent="0.25">
      <c r="B7" s="4" t="s">
        <v>33</v>
      </c>
      <c r="C7" s="5" t="s">
        <v>31</v>
      </c>
      <c r="D7" s="6" t="s">
        <v>32</v>
      </c>
      <c r="E7" s="4" t="s">
        <v>34</v>
      </c>
      <c r="F7" s="5" t="s">
        <v>31</v>
      </c>
      <c r="G7" s="6" t="s">
        <v>32</v>
      </c>
      <c r="H7" s="10" t="s">
        <v>35</v>
      </c>
      <c r="I7" s="6" t="s">
        <v>36</v>
      </c>
      <c r="J7" s="1" t="s">
        <v>22</v>
      </c>
      <c r="K7" s="6" t="s">
        <v>32</v>
      </c>
    </row>
    <row r="8" spans="2:11" ht="14.4" thickBot="1" x14ac:dyDescent="0.3">
      <c r="B8" s="7" t="s">
        <v>18</v>
      </c>
      <c r="C8" s="8">
        <v>3222</v>
      </c>
      <c r="D8" s="9">
        <f>C8/($C8+$F8+$J8)</f>
        <v>0.50179099828687124</v>
      </c>
      <c r="E8" s="7" t="s">
        <v>17</v>
      </c>
      <c r="F8" s="8">
        <v>2123</v>
      </c>
      <c r="G8" s="9">
        <f>F8/($C8+$F8+$J8)</f>
        <v>0.33063385765457093</v>
      </c>
      <c r="H8" s="11">
        <f>C8-F8</f>
        <v>1099</v>
      </c>
      <c r="I8" s="3">
        <f>D8-G8</f>
        <v>0.17115714063230031</v>
      </c>
      <c r="J8" s="2">
        <v>1076</v>
      </c>
      <c r="K8" s="3">
        <f>J8/($C8+$F8+$J8)</f>
        <v>0.16757514405855786</v>
      </c>
    </row>
    <row r="9" spans="2:11" ht="14.4" thickBot="1" x14ac:dyDescent="0.3"/>
    <row r="10" spans="2:11" ht="14.4" thickBot="1" x14ac:dyDescent="0.3">
      <c r="B10" s="88" t="s">
        <v>89</v>
      </c>
      <c r="C10" s="89"/>
      <c r="D10" s="89"/>
      <c r="E10" s="89"/>
      <c r="F10" s="89"/>
      <c r="G10" s="89"/>
      <c r="H10" s="89"/>
      <c r="I10" s="89"/>
      <c r="J10" s="89"/>
      <c r="K10" s="90"/>
    </row>
    <row r="11" spans="2:11" x14ac:dyDescent="0.25">
      <c r="B11" s="4" t="s">
        <v>33</v>
      </c>
      <c r="C11" s="5" t="s">
        <v>31</v>
      </c>
      <c r="D11" s="6" t="s">
        <v>32</v>
      </c>
      <c r="E11" s="4" t="s">
        <v>34</v>
      </c>
      <c r="F11" s="5" t="s">
        <v>31</v>
      </c>
      <c r="G11" s="6" t="s">
        <v>32</v>
      </c>
      <c r="H11" s="10" t="s">
        <v>35</v>
      </c>
      <c r="I11" s="6" t="s">
        <v>36</v>
      </c>
      <c r="J11" s="1" t="s">
        <v>22</v>
      </c>
      <c r="K11" s="6" t="s">
        <v>32</v>
      </c>
    </row>
    <row r="12" spans="2:11" ht="14.4" thickBot="1" x14ac:dyDescent="0.3">
      <c r="B12" s="7" t="s">
        <v>18</v>
      </c>
      <c r="C12" s="8">
        <v>2986</v>
      </c>
      <c r="D12" s="9">
        <f>C12/($C12+$F12+$J12)</f>
        <v>0.49899732620320858</v>
      </c>
      <c r="E12" s="7" t="s">
        <v>17</v>
      </c>
      <c r="F12" s="8">
        <v>2252</v>
      </c>
      <c r="G12" s="9">
        <f>F12/($C12+$F12+$J12)</f>
        <v>0.37633689839572193</v>
      </c>
      <c r="H12" s="11">
        <f>C12-F12</f>
        <v>734</v>
      </c>
      <c r="I12" s="3">
        <f>D12-G12</f>
        <v>0.12266042780748665</v>
      </c>
      <c r="J12" s="2">
        <v>746</v>
      </c>
      <c r="K12" s="3">
        <f>J12/($C12+$F12+$J12)</f>
        <v>0.12466577540106952</v>
      </c>
    </row>
    <row r="13" spans="2:11" ht="14.4" thickBot="1" x14ac:dyDescent="0.3"/>
    <row r="14" spans="2:11" ht="14.4" thickBot="1" x14ac:dyDescent="0.3">
      <c r="B14" s="88" t="s">
        <v>103</v>
      </c>
      <c r="C14" s="89"/>
      <c r="D14" s="89"/>
      <c r="E14" s="89"/>
      <c r="F14" s="89"/>
      <c r="G14" s="89"/>
      <c r="H14" s="89"/>
      <c r="I14" s="89"/>
      <c r="J14" s="89"/>
      <c r="K14" s="90"/>
    </row>
    <row r="15" spans="2:11" x14ac:dyDescent="0.25">
      <c r="B15" s="4" t="s">
        <v>33</v>
      </c>
      <c r="C15" s="5" t="s">
        <v>31</v>
      </c>
      <c r="D15" s="6" t="s">
        <v>32</v>
      </c>
      <c r="E15" s="4" t="s">
        <v>34</v>
      </c>
      <c r="F15" s="5" t="s">
        <v>31</v>
      </c>
      <c r="G15" s="6" t="s">
        <v>32</v>
      </c>
      <c r="H15" s="10" t="s">
        <v>35</v>
      </c>
      <c r="I15" s="6" t="s">
        <v>36</v>
      </c>
      <c r="J15" s="1" t="s">
        <v>22</v>
      </c>
      <c r="K15" s="6" t="s">
        <v>32</v>
      </c>
    </row>
    <row r="16" spans="2:11" ht="14.4" thickBot="1" x14ac:dyDescent="0.3">
      <c r="B16" s="7" t="s">
        <v>18</v>
      </c>
      <c r="C16" s="8">
        <v>3014</v>
      </c>
      <c r="D16" s="9">
        <f>C16/($C16+$F16+$J16)</f>
        <v>0.44006424295517593</v>
      </c>
      <c r="E16" s="7" t="s">
        <v>19</v>
      </c>
      <c r="F16" s="8">
        <v>2642</v>
      </c>
      <c r="G16" s="9">
        <f>F16/($C16+$F16+$J16)</f>
        <v>0.38574974448824645</v>
      </c>
      <c r="H16" s="11">
        <f>C16-F16</f>
        <v>372</v>
      </c>
      <c r="I16" s="3">
        <f>D16-G16</f>
        <v>5.4314498466929484E-2</v>
      </c>
      <c r="J16" s="2">
        <v>1193</v>
      </c>
      <c r="K16" s="3">
        <f>J16/($C16+$F16+$J16)</f>
        <v>0.17418601255657759</v>
      </c>
    </row>
    <row r="17" spans="2:11" ht="14.4" thickBot="1" x14ac:dyDescent="0.3"/>
    <row r="18" spans="2:11" ht="14.4" thickBot="1" x14ac:dyDescent="0.3">
      <c r="B18" s="88" t="s">
        <v>120</v>
      </c>
      <c r="C18" s="89"/>
      <c r="D18" s="89"/>
      <c r="E18" s="89"/>
      <c r="F18" s="89"/>
      <c r="G18" s="89"/>
      <c r="H18" s="89"/>
      <c r="I18" s="89"/>
      <c r="J18" s="89"/>
      <c r="K18" s="90"/>
    </row>
    <row r="19" spans="2:11" x14ac:dyDescent="0.25">
      <c r="B19" s="4" t="s">
        <v>33</v>
      </c>
      <c r="C19" s="5" t="s">
        <v>31</v>
      </c>
      <c r="D19" s="6" t="s">
        <v>32</v>
      </c>
      <c r="E19" s="4" t="s">
        <v>34</v>
      </c>
      <c r="F19" s="5" t="s">
        <v>31</v>
      </c>
      <c r="G19" s="6" t="s">
        <v>32</v>
      </c>
      <c r="H19" s="10" t="s">
        <v>35</v>
      </c>
      <c r="I19" s="6" t="s">
        <v>36</v>
      </c>
      <c r="J19" s="1" t="s">
        <v>22</v>
      </c>
      <c r="K19" s="6" t="s">
        <v>32</v>
      </c>
    </row>
    <row r="20" spans="2:11" ht="14.4" thickBot="1" x14ac:dyDescent="0.3">
      <c r="B20" s="7" t="s">
        <v>18</v>
      </c>
      <c r="C20" s="8">
        <v>3721</v>
      </c>
      <c r="D20" s="9">
        <f>C20/($C20+$F20+$J20)</f>
        <v>0.47522349936143038</v>
      </c>
      <c r="E20" s="7" t="s">
        <v>17</v>
      </c>
      <c r="F20" s="8">
        <v>2418</v>
      </c>
      <c r="G20" s="9">
        <f>F20/($C20+$F20+$J20)</f>
        <v>0.30881226053639849</v>
      </c>
      <c r="H20" s="11">
        <f>C20-F20</f>
        <v>1303</v>
      </c>
      <c r="I20" s="3">
        <f>D20-G20</f>
        <v>0.16641123882503189</v>
      </c>
      <c r="J20" s="2">
        <v>1691</v>
      </c>
      <c r="K20" s="3">
        <f>J20/($C20+$F20+$J20)</f>
        <v>0.21596424010217113</v>
      </c>
    </row>
    <row r="21" spans="2:11" ht="14.4" thickBot="1" x14ac:dyDescent="0.3"/>
    <row r="22" spans="2:11" ht="14.4" thickBot="1" x14ac:dyDescent="0.3">
      <c r="B22" s="88" t="s">
        <v>121</v>
      </c>
      <c r="C22" s="89"/>
      <c r="D22" s="89"/>
      <c r="E22" s="89"/>
      <c r="F22" s="89"/>
      <c r="G22" s="89"/>
      <c r="H22" s="89"/>
      <c r="I22" s="89"/>
      <c r="J22" s="89"/>
      <c r="K22" s="90"/>
    </row>
    <row r="23" spans="2:11" x14ac:dyDescent="0.25">
      <c r="B23" s="4" t="s">
        <v>33</v>
      </c>
      <c r="C23" s="5" t="s">
        <v>31</v>
      </c>
      <c r="D23" s="6" t="s">
        <v>32</v>
      </c>
      <c r="E23" s="4" t="s">
        <v>34</v>
      </c>
      <c r="F23" s="5" t="s">
        <v>31</v>
      </c>
      <c r="G23" s="6" t="s">
        <v>32</v>
      </c>
      <c r="H23" s="10" t="s">
        <v>35</v>
      </c>
      <c r="I23" s="6" t="s">
        <v>36</v>
      </c>
      <c r="J23" s="1" t="s">
        <v>22</v>
      </c>
      <c r="K23" s="6" t="s">
        <v>32</v>
      </c>
    </row>
    <row r="24" spans="2:11" ht="14.4" thickBot="1" x14ac:dyDescent="0.3">
      <c r="B24" s="7" t="s">
        <v>18</v>
      </c>
      <c r="C24" s="8">
        <v>2912</v>
      </c>
      <c r="D24" s="9">
        <f>C24/($C24+$F24+$J24)</f>
        <v>0.44765564950038433</v>
      </c>
      <c r="E24" s="7" t="s">
        <v>17</v>
      </c>
      <c r="F24" s="8">
        <v>2463</v>
      </c>
      <c r="G24" s="9">
        <f>F24/($C24+$F24+$J24)</f>
        <v>0.37863182167563414</v>
      </c>
      <c r="H24" s="11">
        <f>C24-F24</f>
        <v>449</v>
      </c>
      <c r="I24" s="3">
        <f>D24-G24</f>
        <v>6.9023827824750195E-2</v>
      </c>
      <c r="J24" s="2">
        <v>1130</v>
      </c>
      <c r="K24" s="3">
        <f>J24/($C24+$F24+$J24)</f>
        <v>0.17371252882398155</v>
      </c>
    </row>
  </sheetData>
  <mergeCells count="6">
    <mergeCell ref="B22:K22"/>
    <mergeCell ref="B2:K2"/>
    <mergeCell ref="B6:K6"/>
    <mergeCell ref="B10:K10"/>
    <mergeCell ref="B14:K14"/>
    <mergeCell ref="B18:K18"/>
  </mergeCells>
  <conditionalFormatting sqref="B4:D4">
    <cfRule type="expression" dxfId="213" priority="781">
      <formula>IF($B4="SNP",1,0)</formula>
    </cfRule>
    <cfRule type="expression" dxfId="212" priority="782">
      <formula>IF($B4="Lib Dem",1,0)</formula>
    </cfRule>
    <cfRule type="expression" dxfId="211" priority="783">
      <formula>IF($B4="Independent",1,0)</formula>
    </cfRule>
    <cfRule type="expression" dxfId="210" priority="784">
      <formula>IF($B4="Green",1,0)</formula>
    </cfRule>
    <cfRule type="expression" dxfId="209" priority="785">
      <formula>IF($B4="Conservative",1,0)</formula>
    </cfRule>
    <cfRule type="expression" dxfId="208" priority="786">
      <formula>IF($B4="Labour",1,0)</formula>
    </cfRule>
  </conditionalFormatting>
  <conditionalFormatting sqref="E4:G4">
    <cfRule type="expression" dxfId="207" priority="775">
      <formula>IF($E4="Conservative",1,0)</formula>
    </cfRule>
    <cfRule type="expression" dxfId="206" priority="776">
      <formula>IF($E4="Labour",1,0)</formula>
    </cfRule>
    <cfRule type="expression" dxfId="205" priority="777">
      <formula>IF($E4="Green",1,0)</formula>
    </cfRule>
    <cfRule type="expression" dxfId="204" priority="778">
      <formula>IF($E4="Independent",1,0)</formula>
    </cfRule>
    <cfRule type="expression" dxfId="203" priority="779">
      <formula>IF($E4="Lib Dem",1,0)</formula>
    </cfRule>
    <cfRule type="expression" dxfId="202" priority="780">
      <formula>IF($E4="SNP",1,0)</formula>
    </cfRule>
  </conditionalFormatting>
  <conditionalFormatting sqref="B12:D12">
    <cfRule type="expression" dxfId="201" priority="493">
      <formula>IF($B12="SNP",1,0)</formula>
    </cfRule>
    <cfRule type="expression" dxfId="200" priority="494">
      <formula>IF($B12="Lib Dem",1,0)</formula>
    </cfRule>
    <cfRule type="expression" dxfId="199" priority="495">
      <formula>IF($B12="Independent",1,0)</formula>
    </cfRule>
    <cfRule type="expression" dxfId="198" priority="496">
      <formula>IF($B12="Green",1,0)</formula>
    </cfRule>
    <cfRule type="expression" dxfId="197" priority="497">
      <formula>IF($B12="Conservative",1,0)</formula>
    </cfRule>
    <cfRule type="expression" dxfId="196" priority="498">
      <formula>IF($B12="Labour",1,0)</formula>
    </cfRule>
  </conditionalFormatting>
  <conditionalFormatting sqref="E12:G12">
    <cfRule type="expression" dxfId="195" priority="487">
      <formula>IF($E12="Conservative",1,0)</formula>
    </cfRule>
    <cfRule type="expression" dxfId="194" priority="488">
      <formula>IF($E12="Labour",1,0)</formula>
    </cfRule>
    <cfRule type="expression" dxfId="193" priority="489">
      <formula>IF($E12="Green",1,0)</formula>
    </cfRule>
    <cfRule type="expression" dxfId="192" priority="490">
      <formula>IF($E12="Independent",1,0)</formula>
    </cfRule>
    <cfRule type="expression" dxfId="191" priority="491">
      <formula>IF($E12="Lib Dem",1,0)</formula>
    </cfRule>
    <cfRule type="expression" dxfId="190" priority="492">
      <formula>IF($E12="SNP",1,0)</formula>
    </cfRule>
  </conditionalFormatting>
  <conditionalFormatting sqref="B8:D8">
    <cfRule type="expression" dxfId="189" priority="103">
      <formula>IF($B8="SNP",1,0)</formula>
    </cfRule>
    <cfRule type="expression" dxfId="188" priority="104">
      <formula>IF($B8="Lib Dem",1,0)</formula>
    </cfRule>
    <cfRule type="expression" dxfId="187" priority="105">
      <formula>IF($B8="Independent",1,0)</formula>
    </cfRule>
    <cfRule type="expression" dxfId="186" priority="106">
      <formula>IF($B8="Green",1,0)</formula>
    </cfRule>
    <cfRule type="expression" dxfId="185" priority="107">
      <formula>IF($B8="Conservative",1,0)</formula>
    </cfRule>
    <cfRule type="expression" dxfId="184" priority="108">
      <formula>IF($B8="Labour",1,0)</formula>
    </cfRule>
  </conditionalFormatting>
  <conditionalFormatting sqref="E8:G8">
    <cfRule type="expression" dxfId="183" priority="97">
      <formula>IF($E8="Conservative",1,0)</formula>
    </cfRule>
    <cfRule type="expression" dxfId="182" priority="98">
      <formula>IF($E8="Labour",1,0)</formula>
    </cfRule>
    <cfRule type="expression" dxfId="181" priority="99">
      <formula>IF($E8="Green",1,0)</formula>
    </cfRule>
    <cfRule type="expression" dxfId="180" priority="100">
      <formula>IF($E8="Independent",1,0)</formula>
    </cfRule>
    <cfRule type="expression" dxfId="179" priority="101">
      <formula>IF($E8="Lib Dem",1,0)</formula>
    </cfRule>
    <cfRule type="expression" dxfId="178" priority="102">
      <formula>IF($E8="SNP",1,0)</formula>
    </cfRule>
  </conditionalFormatting>
  <conditionalFormatting sqref="B16:D16">
    <cfRule type="expression" dxfId="177" priority="91">
      <formula>IF($B16="SNP",1,0)</formula>
    </cfRule>
    <cfRule type="expression" dxfId="176" priority="92">
      <formula>IF($B16="Lib Dem",1,0)</formula>
    </cfRule>
    <cfRule type="expression" dxfId="175" priority="93">
      <formula>IF($B16="Independent",1,0)</formula>
    </cfRule>
    <cfRule type="expression" dxfId="174" priority="94">
      <formula>IF($B16="Green",1,0)</formula>
    </cfRule>
    <cfRule type="expression" dxfId="173" priority="95">
      <formula>IF($B16="Conservative",1,0)</formula>
    </cfRule>
    <cfRule type="expression" dxfId="172" priority="96">
      <formula>IF($B16="Labour",1,0)</formula>
    </cfRule>
  </conditionalFormatting>
  <conditionalFormatting sqref="E16:G16">
    <cfRule type="expression" dxfId="171" priority="85">
      <formula>IF($E16="Conservative",1,0)</formula>
    </cfRule>
    <cfRule type="expression" dxfId="170" priority="86">
      <formula>IF($E16="Labour",1,0)</formula>
    </cfRule>
    <cfRule type="expression" dxfId="169" priority="87">
      <formula>IF($E16="Green",1,0)</formula>
    </cfRule>
    <cfRule type="expression" dxfId="168" priority="88">
      <formula>IF($E16="Independent",1,0)</formula>
    </cfRule>
    <cfRule type="expression" dxfId="167" priority="89">
      <formula>IF($E16="Lib Dem",1,0)</formula>
    </cfRule>
    <cfRule type="expression" dxfId="166" priority="90">
      <formula>IF($E16="SNP",1,0)</formula>
    </cfRule>
  </conditionalFormatting>
  <conditionalFormatting sqref="B20:D20">
    <cfRule type="expression" dxfId="165" priority="79">
      <formula>IF($B20="SNP",1,0)</formula>
    </cfRule>
    <cfRule type="expression" dxfId="164" priority="80">
      <formula>IF($B20="Lib Dem",1,0)</formula>
    </cfRule>
    <cfRule type="expression" dxfId="163" priority="81">
      <formula>IF($B20="Independent",1,0)</formula>
    </cfRule>
    <cfRule type="expression" dxfId="162" priority="82">
      <formula>IF($B20="Green",1,0)</formula>
    </cfRule>
    <cfRule type="expression" dxfId="161" priority="83">
      <formula>IF($B20="Conservative",1,0)</formula>
    </cfRule>
    <cfRule type="expression" dxfId="160" priority="84">
      <formula>IF($B20="Labour",1,0)</formula>
    </cfRule>
  </conditionalFormatting>
  <conditionalFormatting sqref="E20:G20">
    <cfRule type="expression" dxfId="159" priority="73">
      <formula>IF($E20="Conservative",1,0)</formula>
    </cfRule>
    <cfRule type="expression" dxfId="158" priority="74">
      <formula>IF($E20="Labour",1,0)</formula>
    </cfRule>
    <cfRule type="expression" dxfId="157" priority="75">
      <formula>IF($E20="Green",1,0)</formula>
    </cfRule>
    <cfRule type="expression" dxfId="156" priority="76">
      <formula>IF($E20="Independent",1,0)</formula>
    </cfRule>
    <cfRule type="expression" dxfId="155" priority="77">
      <formula>IF($E20="Lib Dem",1,0)</formula>
    </cfRule>
    <cfRule type="expression" dxfId="154" priority="78">
      <formula>IF($E20="SNP",1,0)</formula>
    </cfRule>
  </conditionalFormatting>
  <conditionalFormatting sqref="B24:D24">
    <cfRule type="expression" dxfId="153" priority="19">
      <formula>IF($B24="SNP",1,0)</formula>
    </cfRule>
    <cfRule type="expression" dxfId="152" priority="20">
      <formula>IF($B24="Lib Dem",1,0)</formula>
    </cfRule>
    <cfRule type="expression" dxfId="151" priority="21">
      <formula>IF($B24="Independent",1,0)</formula>
    </cfRule>
    <cfRule type="expression" dxfId="150" priority="22">
      <formula>IF($B24="Green",1,0)</formula>
    </cfRule>
    <cfRule type="expression" dxfId="149" priority="23">
      <formula>IF($B24="Conservative",1,0)</formula>
    </cfRule>
    <cfRule type="expression" dxfId="148" priority="24">
      <formula>IF($B24="Labour",1,0)</formula>
    </cfRule>
  </conditionalFormatting>
  <conditionalFormatting sqref="E24:G24">
    <cfRule type="expression" dxfId="147" priority="13">
      <formula>IF($E24="Conservative",1,0)</formula>
    </cfRule>
    <cfRule type="expression" dxfId="146" priority="14">
      <formula>IF($E24="Labour",1,0)</formula>
    </cfRule>
    <cfRule type="expression" dxfId="145" priority="15">
      <formula>IF($E24="Green",1,0)</formula>
    </cfRule>
    <cfRule type="expression" dxfId="144" priority="16">
      <formula>IF($E24="Independent",1,0)</formula>
    </cfRule>
    <cfRule type="expression" dxfId="143" priority="17">
      <formula>IF($E24="Lib Dem",1,0)</formula>
    </cfRule>
    <cfRule type="expression" dxfId="142" priority="18">
      <formula>IF($E24="SNP",1,0)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D98A-9F54-4C61-ADA6-D525FE9ABE2C}">
  <dimension ref="B1:AC76"/>
  <sheetViews>
    <sheetView zoomScale="70" zoomScaleNormal="70" workbookViewId="0">
      <selection activeCell="K73" sqref="K73"/>
    </sheetView>
  </sheetViews>
  <sheetFormatPr defaultRowHeight="13.8" x14ac:dyDescent="0.25"/>
  <cols>
    <col min="2" max="2" width="13.08203125" bestFit="1" customWidth="1"/>
    <col min="16" max="16" width="13.08203125" bestFit="1" customWidth="1"/>
  </cols>
  <sheetData>
    <row r="1" spans="2:29" ht="14.4" thickBot="1" x14ac:dyDescent="0.3"/>
    <row r="2" spans="2:29" ht="18" thickBot="1" x14ac:dyDescent="0.35">
      <c r="B2" s="94" t="s">
        <v>39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6"/>
    </row>
    <row r="3" spans="2:29" ht="18" thickBot="1" x14ac:dyDescent="0.35">
      <c r="B3" s="97" t="s">
        <v>55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81"/>
      <c r="P3" s="97" t="s">
        <v>56</v>
      </c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81"/>
    </row>
    <row r="4" spans="2:29" ht="16.2" thickBot="1" x14ac:dyDescent="0.35">
      <c r="B4" s="60" t="s">
        <v>57</v>
      </c>
      <c r="C4" s="61" t="s">
        <v>17</v>
      </c>
      <c r="D4" s="61" t="s">
        <v>18</v>
      </c>
      <c r="E4" s="61" t="s">
        <v>19</v>
      </c>
      <c r="F4" s="61" t="s">
        <v>21</v>
      </c>
      <c r="G4" s="61" t="s">
        <v>20</v>
      </c>
      <c r="H4" s="61" t="s">
        <v>47</v>
      </c>
      <c r="I4" s="61" t="s">
        <v>49</v>
      </c>
      <c r="J4" s="61">
        <v>0</v>
      </c>
      <c r="K4" s="61">
        <v>0</v>
      </c>
      <c r="L4" s="61">
        <v>0</v>
      </c>
      <c r="M4" s="61">
        <v>0</v>
      </c>
      <c r="N4" s="61">
        <v>0</v>
      </c>
      <c r="O4" s="62" t="s">
        <v>54</v>
      </c>
      <c r="P4" s="63" t="s">
        <v>57</v>
      </c>
      <c r="Q4" s="61" t="str">
        <f>C4</f>
        <v>SNP</v>
      </c>
      <c r="R4" s="61" t="str">
        <f t="shared" ref="R4:AB4" si="0">D4</f>
        <v>Labour</v>
      </c>
      <c r="S4" s="61" t="str">
        <f t="shared" si="0"/>
        <v>Conservative</v>
      </c>
      <c r="T4" s="61" t="str">
        <f t="shared" si="0"/>
        <v>Green</v>
      </c>
      <c r="U4" s="61" t="str">
        <f t="shared" si="0"/>
        <v>Lib Dem</v>
      </c>
      <c r="V4" s="61" t="str">
        <f t="shared" si="0"/>
        <v>Alba</v>
      </c>
      <c r="W4" s="61" t="str">
        <f t="shared" si="0"/>
        <v>Family</v>
      </c>
      <c r="X4" s="61">
        <f t="shared" si="0"/>
        <v>0</v>
      </c>
      <c r="Y4" s="61">
        <f t="shared" si="0"/>
        <v>0</v>
      </c>
      <c r="Z4" s="61">
        <f t="shared" si="0"/>
        <v>0</v>
      </c>
      <c r="AA4" s="61">
        <f t="shared" si="0"/>
        <v>0</v>
      </c>
      <c r="AB4" s="61">
        <f t="shared" si="0"/>
        <v>0</v>
      </c>
      <c r="AC4" s="64" t="s">
        <v>54</v>
      </c>
    </row>
    <row r="5" spans="2:29" ht="15.6" x14ac:dyDescent="0.3">
      <c r="B5" s="65" t="s">
        <v>58</v>
      </c>
      <c r="C5" s="66">
        <v>2525</v>
      </c>
      <c r="D5" s="66">
        <v>2283</v>
      </c>
      <c r="E5" s="66">
        <v>1082</v>
      </c>
      <c r="F5" s="66">
        <v>991</v>
      </c>
      <c r="G5" s="66">
        <v>312</v>
      </c>
      <c r="H5" s="66">
        <v>84</v>
      </c>
      <c r="I5" s="66">
        <v>79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7">
        <f>SUM(C5:N5)</f>
        <v>7356</v>
      </c>
      <c r="P5" s="68" t="str">
        <f>B5</f>
        <v>Whole Ward</v>
      </c>
      <c r="Q5" s="69">
        <f t="shared" ref="Q5:Q11" si="1">IF(C5&gt;0,C5/O5,0)</f>
        <v>0.34325720500271889</v>
      </c>
      <c r="R5" s="69">
        <f t="shared" ref="R5:R11" si="2">IF(D5&gt;0,D5/O5,0)</f>
        <v>0.31035889070146822</v>
      </c>
      <c r="S5" s="69">
        <f t="shared" ref="S5:S11" si="3">IF(E5&gt;0,E5/O5,0)</f>
        <v>0.14709081022294726</v>
      </c>
      <c r="T5" s="69">
        <f t="shared" ref="T5:T11" si="4">IF(F5&gt;0,F5/O5,0)</f>
        <v>0.13471995649809679</v>
      </c>
      <c r="U5" s="69">
        <f t="shared" ref="U5:U11" si="5">IF(G5&gt;0,G5/O5,0)</f>
        <v>4.2414355628058731E-2</v>
      </c>
      <c r="V5" s="69">
        <f t="shared" ref="V5:V11" si="6">IF(H5&gt;0,H5/O5,0)</f>
        <v>1.1419249592169658E-2</v>
      </c>
      <c r="W5" s="69">
        <f t="shared" ref="W5:W11" si="7">IF(I5&gt;0,I5/O5,0)</f>
        <v>1.0739532354540511E-2</v>
      </c>
      <c r="X5" s="69">
        <f t="shared" ref="X5:X11" si="8">IF(J5&gt;0,J5/O5,0)</f>
        <v>0</v>
      </c>
      <c r="Y5" s="69">
        <f t="shared" ref="Y5:Y11" si="9">IF(K5&gt;0,K5/O5,0)</f>
        <v>0</v>
      </c>
      <c r="Z5" s="69">
        <f t="shared" ref="Z5:Z11" si="10">IF(L5&gt;0,L5/O5,0)</f>
        <v>0</v>
      </c>
      <c r="AA5" s="69">
        <f t="shared" ref="AA5:AA11" si="11">IF(M5&gt;0,M5/O5,0)</f>
        <v>0</v>
      </c>
      <c r="AB5" s="69">
        <f t="shared" ref="AB5:AB11" si="12">IF(N5&gt;0,N5/O5,0)</f>
        <v>0</v>
      </c>
      <c r="AC5" s="70">
        <f>SUM(Q5:AB5)</f>
        <v>1</v>
      </c>
    </row>
    <row r="6" spans="2:29" ht="15.6" x14ac:dyDescent="0.3">
      <c r="B6" s="71" t="s">
        <v>59</v>
      </c>
      <c r="C6" s="72">
        <v>1535</v>
      </c>
      <c r="D6" s="72">
        <v>1204</v>
      </c>
      <c r="E6" s="72">
        <v>509</v>
      </c>
      <c r="F6" s="72">
        <v>679</v>
      </c>
      <c r="G6" s="72">
        <v>133</v>
      </c>
      <c r="H6" s="72">
        <v>48</v>
      </c>
      <c r="I6" s="72">
        <v>54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3">
        <f>SUM(C6:N6)</f>
        <v>4162</v>
      </c>
      <c r="P6" s="71" t="str">
        <f t="shared" ref="P6:P11" si="13">B6</f>
        <v>In Person Total</v>
      </c>
      <c r="Q6" s="74">
        <f t="shared" si="1"/>
        <v>0.36881307063911584</v>
      </c>
      <c r="R6" s="74">
        <f t="shared" si="2"/>
        <v>0.28928399807784722</v>
      </c>
      <c r="S6" s="74">
        <f t="shared" si="3"/>
        <v>0.12229697260932244</v>
      </c>
      <c r="T6" s="74">
        <f t="shared" si="4"/>
        <v>0.16314271984622777</v>
      </c>
      <c r="U6" s="74">
        <f t="shared" si="5"/>
        <v>3.1955790485343583E-2</v>
      </c>
      <c r="V6" s="74">
        <f t="shared" si="6"/>
        <v>1.1532916866890917E-2</v>
      </c>
      <c r="W6" s="74">
        <f t="shared" si="7"/>
        <v>1.2974531475252283E-2</v>
      </c>
      <c r="X6" s="74">
        <f t="shared" si="8"/>
        <v>0</v>
      </c>
      <c r="Y6" s="74">
        <f t="shared" si="9"/>
        <v>0</v>
      </c>
      <c r="Z6" s="74">
        <f t="shared" si="10"/>
        <v>0</v>
      </c>
      <c r="AA6" s="74">
        <f t="shared" si="11"/>
        <v>0</v>
      </c>
      <c r="AB6" s="74">
        <f t="shared" si="12"/>
        <v>0</v>
      </c>
      <c r="AC6" s="75">
        <f t="shared" ref="AC6:AC11" si="14">SUM(Q6:AB6)</f>
        <v>1</v>
      </c>
    </row>
    <row r="7" spans="2:29" ht="15.6" x14ac:dyDescent="0.3">
      <c r="B7" s="68" t="s">
        <v>60</v>
      </c>
      <c r="C7" s="72">
        <v>990</v>
      </c>
      <c r="D7" s="72">
        <v>1079</v>
      </c>
      <c r="E7" s="72">
        <v>573</v>
      </c>
      <c r="F7" s="72">
        <v>312</v>
      </c>
      <c r="G7" s="72">
        <v>179</v>
      </c>
      <c r="H7" s="72">
        <v>36</v>
      </c>
      <c r="I7" s="72">
        <v>25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3">
        <f t="shared" ref="O7:O11" si="15">SUM(C7:N7)</f>
        <v>3194</v>
      </c>
      <c r="P7" s="71" t="str">
        <f t="shared" si="13"/>
        <v>Postal Total</v>
      </c>
      <c r="Q7" s="74">
        <f t="shared" si="1"/>
        <v>0.30995616781465246</v>
      </c>
      <c r="R7" s="74">
        <f t="shared" si="2"/>
        <v>0.33782091421415156</v>
      </c>
      <c r="S7" s="74">
        <f t="shared" si="3"/>
        <v>0.17939887288666248</v>
      </c>
      <c r="T7" s="74">
        <f t="shared" si="4"/>
        <v>9.7683155917345027E-2</v>
      </c>
      <c r="U7" s="74">
        <f t="shared" si="5"/>
        <v>5.6042579837194739E-2</v>
      </c>
      <c r="V7" s="74">
        <f t="shared" si="6"/>
        <v>1.1271133375078271E-2</v>
      </c>
      <c r="W7" s="74">
        <f t="shared" si="7"/>
        <v>7.8271759549154666E-3</v>
      </c>
      <c r="X7" s="74">
        <f t="shared" si="8"/>
        <v>0</v>
      </c>
      <c r="Y7" s="74">
        <f t="shared" si="9"/>
        <v>0</v>
      </c>
      <c r="Z7" s="74">
        <f t="shared" si="10"/>
        <v>0</v>
      </c>
      <c r="AA7" s="74">
        <f t="shared" si="11"/>
        <v>0</v>
      </c>
      <c r="AB7" s="74">
        <f t="shared" si="12"/>
        <v>0</v>
      </c>
      <c r="AC7" s="75">
        <f t="shared" si="14"/>
        <v>0.99999999999999989</v>
      </c>
    </row>
    <row r="8" spans="2:29" ht="15.6" x14ac:dyDescent="0.3">
      <c r="B8" s="76" t="s">
        <v>62</v>
      </c>
      <c r="C8" s="72">
        <v>658</v>
      </c>
      <c r="D8" s="72">
        <v>681</v>
      </c>
      <c r="E8" s="72">
        <v>389</v>
      </c>
      <c r="F8" s="72">
        <v>235</v>
      </c>
      <c r="G8" s="72">
        <v>96</v>
      </c>
      <c r="H8" s="72">
        <v>23</v>
      </c>
      <c r="I8" s="72">
        <v>15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3">
        <f t="shared" si="15"/>
        <v>2097</v>
      </c>
      <c r="P8" s="71" t="str">
        <f t="shared" si="13"/>
        <v>ELMN1A</v>
      </c>
      <c r="Q8" s="74">
        <f t="shared" si="1"/>
        <v>0.31378159275154982</v>
      </c>
      <c r="R8" s="74">
        <f t="shared" si="2"/>
        <v>0.32474964234620884</v>
      </c>
      <c r="S8" s="74">
        <f t="shared" si="3"/>
        <v>0.1855030996661898</v>
      </c>
      <c r="T8" s="74">
        <f t="shared" si="4"/>
        <v>0.11206485455412495</v>
      </c>
      <c r="U8" s="74">
        <f t="shared" si="5"/>
        <v>4.5779685264663805E-2</v>
      </c>
      <c r="V8" s="74">
        <f t="shared" si="6"/>
        <v>1.0968049594659036E-2</v>
      </c>
      <c r="W8" s="74">
        <f t="shared" si="7"/>
        <v>7.1530758226037196E-3</v>
      </c>
      <c r="X8" s="74">
        <f t="shared" si="8"/>
        <v>0</v>
      </c>
      <c r="Y8" s="74">
        <f t="shared" si="9"/>
        <v>0</v>
      </c>
      <c r="Z8" s="74">
        <f t="shared" si="10"/>
        <v>0</v>
      </c>
      <c r="AA8" s="74">
        <f t="shared" si="11"/>
        <v>0</v>
      </c>
      <c r="AB8" s="74">
        <f t="shared" si="12"/>
        <v>0</v>
      </c>
      <c r="AC8" s="75">
        <f t="shared" si="14"/>
        <v>1</v>
      </c>
    </row>
    <row r="9" spans="2:29" ht="15.6" x14ac:dyDescent="0.3">
      <c r="B9" s="76" t="s">
        <v>63</v>
      </c>
      <c r="C9" s="72">
        <v>691</v>
      </c>
      <c r="D9" s="72">
        <v>556</v>
      </c>
      <c r="E9" s="72">
        <v>247</v>
      </c>
      <c r="F9" s="72">
        <v>365</v>
      </c>
      <c r="G9" s="72">
        <v>94</v>
      </c>
      <c r="H9" s="72">
        <v>25</v>
      </c>
      <c r="I9" s="72">
        <v>19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3">
        <f t="shared" si="15"/>
        <v>1997</v>
      </c>
      <c r="P9" s="71" t="str">
        <f t="shared" si="13"/>
        <v>ELMN1B</v>
      </c>
      <c r="Q9" s="74">
        <f t="shared" si="1"/>
        <v>0.34601902854281424</v>
      </c>
      <c r="R9" s="74">
        <f t="shared" si="2"/>
        <v>0.2784176264396595</v>
      </c>
      <c r="S9" s="74">
        <f t="shared" si="3"/>
        <v>0.12368552829243866</v>
      </c>
      <c r="T9" s="74">
        <f t="shared" si="4"/>
        <v>0.1827741612418628</v>
      </c>
      <c r="U9" s="74">
        <f t="shared" si="5"/>
        <v>4.7070605908863292E-2</v>
      </c>
      <c r="V9" s="74">
        <f t="shared" si="6"/>
        <v>1.2518778167250876E-2</v>
      </c>
      <c r="W9" s="74">
        <f t="shared" si="7"/>
        <v>9.5142714071106659E-3</v>
      </c>
      <c r="X9" s="74">
        <f t="shared" si="8"/>
        <v>0</v>
      </c>
      <c r="Y9" s="74">
        <f t="shared" si="9"/>
        <v>0</v>
      </c>
      <c r="Z9" s="74">
        <f t="shared" si="10"/>
        <v>0</v>
      </c>
      <c r="AA9" s="74">
        <f t="shared" si="11"/>
        <v>0</v>
      </c>
      <c r="AB9" s="74">
        <f t="shared" si="12"/>
        <v>0</v>
      </c>
      <c r="AC9" s="75">
        <f t="shared" si="14"/>
        <v>1</v>
      </c>
    </row>
    <row r="10" spans="2:29" ht="15.6" x14ac:dyDescent="0.3">
      <c r="B10" s="76" t="s">
        <v>64</v>
      </c>
      <c r="C10" s="72">
        <v>475</v>
      </c>
      <c r="D10" s="72">
        <v>455</v>
      </c>
      <c r="E10" s="72">
        <v>217</v>
      </c>
      <c r="F10" s="72">
        <v>215</v>
      </c>
      <c r="G10" s="72">
        <v>59</v>
      </c>
      <c r="H10" s="72">
        <v>12</v>
      </c>
      <c r="I10" s="72">
        <v>23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3">
        <f t="shared" si="15"/>
        <v>1456</v>
      </c>
      <c r="P10" s="71" t="str">
        <f t="shared" si="13"/>
        <v>ELMN1C</v>
      </c>
      <c r="Q10" s="74">
        <f t="shared" si="1"/>
        <v>0.32623626373626374</v>
      </c>
      <c r="R10" s="74">
        <f t="shared" si="2"/>
        <v>0.3125</v>
      </c>
      <c r="S10" s="74">
        <f t="shared" si="3"/>
        <v>0.14903846153846154</v>
      </c>
      <c r="T10" s="74">
        <f t="shared" si="4"/>
        <v>0.14766483516483517</v>
      </c>
      <c r="U10" s="74">
        <f t="shared" si="5"/>
        <v>4.0521978021978024E-2</v>
      </c>
      <c r="V10" s="74">
        <f t="shared" si="6"/>
        <v>8.241758241758242E-3</v>
      </c>
      <c r="W10" s="74">
        <f t="shared" si="7"/>
        <v>1.5796703296703296E-2</v>
      </c>
      <c r="X10" s="74">
        <f t="shared" si="8"/>
        <v>0</v>
      </c>
      <c r="Y10" s="74">
        <f t="shared" si="9"/>
        <v>0</v>
      </c>
      <c r="Z10" s="74">
        <f t="shared" si="10"/>
        <v>0</v>
      </c>
      <c r="AA10" s="74">
        <f t="shared" si="11"/>
        <v>0</v>
      </c>
      <c r="AB10" s="74">
        <f t="shared" si="12"/>
        <v>0</v>
      </c>
      <c r="AC10" s="75">
        <f t="shared" si="14"/>
        <v>1</v>
      </c>
    </row>
    <row r="11" spans="2:29" ht="16.2" thickBot="1" x14ac:dyDescent="0.35">
      <c r="B11" s="76" t="s">
        <v>65</v>
      </c>
      <c r="C11" s="72">
        <v>701</v>
      </c>
      <c r="D11" s="72">
        <v>592</v>
      </c>
      <c r="E11" s="72">
        <v>230</v>
      </c>
      <c r="F11" s="72">
        <v>177</v>
      </c>
      <c r="G11" s="72">
        <v>63</v>
      </c>
      <c r="H11" s="72">
        <v>25</v>
      </c>
      <c r="I11" s="72">
        <v>22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3">
        <f t="shared" si="15"/>
        <v>1810</v>
      </c>
      <c r="P11" s="71" t="str">
        <f t="shared" si="13"/>
        <v>ELMN1D</v>
      </c>
      <c r="Q11" s="74">
        <f t="shared" si="1"/>
        <v>0.38729281767955803</v>
      </c>
      <c r="R11" s="74">
        <f t="shared" si="2"/>
        <v>0.32707182320441991</v>
      </c>
      <c r="S11" s="74">
        <f t="shared" si="3"/>
        <v>0.1270718232044199</v>
      </c>
      <c r="T11" s="74">
        <f t="shared" si="4"/>
        <v>9.7790055248618779E-2</v>
      </c>
      <c r="U11" s="74">
        <f t="shared" si="5"/>
        <v>3.4806629834254144E-2</v>
      </c>
      <c r="V11" s="74">
        <f t="shared" si="6"/>
        <v>1.3812154696132596E-2</v>
      </c>
      <c r="W11" s="74">
        <f t="shared" si="7"/>
        <v>1.2154696132596685E-2</v>
      </c>
      <c r="X11" s="74">
        <f t="shared" si="8"/>
        <v>0</v>
      </c>
      <c r="Y11" s="74">
        <f t="shared" si="9"/>
        <v>0</v>
      </c>
      <c r="Z11" s="74">
        <f t="shared" si="10"/>
        <v>0</v>
      </c>
      <c r="AA11" s="74">
        <f t="shared" si="11"/>
        <v>0</v>
      </c>
      <c r="AB11" s="74">
        <f t="shared" si="12"/>
        <v>0</v>
      </c>
      <c r="AC11" s="75">
        <f t="shared" si="14"/>
        <v>1.0000000000000002</v>
      </c>
    </row>
    <row r="12" spans="2:29" ht="16.2" thickBot="1" x14ac:dyDescent="0.35">
      <c r="B12" s="91" t="s">
        <v>61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</row>
    <row r="13" spans="2:29" ht="14.4" thickBot="1" x14ac:dyDescent="0.3"/>
    <row r="14" spans="2:29" ht="18" thickBot="1" x14ac:dyDescent="0.35">
      <c r="B14" s="94" t="s">
        <v>74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6"/>
    </row>
    <row r="15" spans="2:29" ht="18" thickBot="1" x14ac:dyDescent="0.35">
      <c r="B15" s="97" t="s">
        <v>55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81"/>
      <c r="P15" s="97" t="s">
        <v>56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81"/>
    </row>
    <row r="16" spans="2:29" ht="16.2" thickBot="1" x14ac:dyDescent="0.35">
      <c r="B16" s="60" t="s">
        <v>57</v>
      </c>
      <c r="C16" s="61" t="s">
        <v>18</v>
      </c>
      <c r="D16" s="61" t="s">
        <v>17</v>
      </c>
      <c r="E16" s="61" t="s">
        <v>19</v>
      </c>
      <c r="F16" s="61" t="s">
        <v>21</v>
      </c>
      <c r="G16" s="61" t="s">
        <v>20</v>
      </c>
      <c r="H16" s="61" t="s">
        <v>47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2" t="s">
        <v>54</v>
      </c>
      <c r="P16" s="63" t="s">
        <v>57</v>
      </c>
      <c r="Q16" s="61" t="str">
        <f>C16</f>
        <v>Labour</v>
      </c>
      <c r="R16" s="61" t="str">
        <f t="shared" ref="R16:AB16" si="16">D16</f>
        <v>SNP</v>
      </c>
      <c r="S16" s="61" t="str">
        <f t="shared" si="16"/>
        <v>Conservative</v>
      </c>
      <c r="T16" s="61" t="str">
        <f t="shared" si="16"/>
        <v>Green</v>
      </c>
      <c r="U16" s="61" t="str">
        <f t="shared" si="16"/>
        <v>Lib Dem</v>
      </c>
      <c r="V16" s="61" t="str">
        <f t="shared" si="16"/>
        <v>Alba</v>
      </c>
      <c r="W16" s="61">
        <f t="shared" si="16"/>
        <v>0</v>
      </c>
      <c r="X16" s="61">
        <f t="shared" si="16"/>
        <v>0</v>
      </c>
      <c r="Y16" s="61">
        <f t="shared" si="16"/>
        <v>0</v>
      </c>
      <c r="Z16" s="61">
        <f t="shared" si="16"/>
        <v>0</v>
      </c>
      <c r="AA16" s="61">
        <f t="shared" si="16"/>
        <v>0</v>
      </c>
      <c r="AB16" s="61">
        <f t="shared" si="16"/>
        <v>0</v>
      </c>
      <c r="AC16" s="64" t="s">
        <v>54</v>
      </c>
    </row>
    <row r="17" spans="2:29" ht="15.6" x14ac:dyDescent="0.3">
      <c r="B17" s="65" t="s">
        <v>58</v>
      </c>
      <c r="C17" s="66">
        <v>2547</v>
      </c>
      <c r="D17" s="66">
        <v>1912</v>
      </c>
      <c r="E17" s="66">
        <v>1314</v>
      </c>
      <c r="F17" s="66">
        <v>371</v>
      </c>
      <c r="G17" s="66">
        <v>211</v>
      </c>
      <c r="H17" s="66">
        <v>66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7">
        <f>SUM(C17:N17)</f>
        <v>6421</v>
      </c>
      <c r="P17" s="68" t="str">
        <f>B17</f>
        <v>Whole Ward</v>
      </c>
      <c r="Q17" s="69">
        <f t="shared" ref="Q17:Q23" si="17">IF(C17&gt;0,C17/O17,0)</f>
        <v>0.39666718579660487</v>
      </c>
      <c r="R17" s="69">
        <f t="shared" ref="R17:R23" si="18">IF(D17&gt;0,D17/O17,0)</f>
        <v>0.29777293256502102</v>
      </c>
      <c r="S17" s="69">
        <f t="shared" ref="S17:S23" si="19">IF(E17&gt;0,E17/O17,0)</f>
        <v>0.20464102164771841</v>
      </c>
      <c r="T17" s="69">
        <f t="shared" ref="T17:T23" si="20">IF(F17&gt;0,F17/O17,0)</f>
        <v>5.7779162124279707E-2</v>
      </c>
      <c r="U17" s="69">
        <f t="shared" ref="U17:U23" si="21">IF(G17&gt;0,G17/O17,0)</f>
        <v>3.2860925089549915E-2</v>
      </c>
      <c r="V17" s="69">
        <f t="shared" ref="V17:V23" si="22">IF(H17&gt;0,H17/O17,0)</f>
        <v>1.027877277682604E-2</v>
      </c>
      <c r="W17" s="69">
        <f t="shared" ref="W17:W23" si="23">IF(I17&gt;0,I17/O17,0)</f>
        <v>0</v>
      </c>
      <c r="X17" s="69">
        <f t="shared" ref="X17:X23" si="24">IF(J17&gt;0,J17/O17,0)</f>
        <v>0</v>
      </c>
      <c r="Y17" s="69">
        <f t="shared" ref="Y17:Y23" si="25">IF(K17&gt;0,K17/O17,0)</f>
        <v>0</v>
      </c>
      <c r="Z17" s="69">
        <f t="shared" ref="Z17:Z23" si="26">IF(L17&gt;0,L17/O17,0)</f>
        <v>0</v>
      </c>
      <c r="AA17" s="69">
        <f t="shared" ref="AA17:AA23" si="27">IF(M17&gt;0,M17/O17,0)</f>
        <v>0</v>
      </c>
      <c r="AB17" s="69">
        <f t="shared" ref="AB17:AB23" si="28">IF(N17&gt;0,N17/O17,0)</f>
        <v>0</v>
      </c>
      <c r="AC17" s="70">
        <f>SUM(Q17:AB17)</f>
        <v>1</v>
      </c>
    </row>
    <row r="18" spans="2:29" ht="15.6" x14ac:dyDescent="0.3">
      <c r="B18" s="71" t="s">
        <v>59</v>
      </c>
      <c r="C18" s="72">
        <v>1519</v>
      </c>
      <c r="D18" s="72">
        <v>1208</v>
      </c>
      <c r="E18" s="72">
        <v>687</v>
      </c>
      <c r="F18" s="72">
        <v>228</v>
      </c>
      <c r="G18" s="72">
        <v>103</v>
      </c>
      <c r="H18" s="72">
        <v>42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3">
        <f>SUM(C18:N18)</f>
        <v>3787</v>
      </c>
      <c r="P18" s="71" t="str">
        <f t="shared" ref="P18:P23" si="29">B18</f>
        <v>In Person Total</v>
      </c>
      <c r="Q18" s="74">
        <f t="shared" si="17"/>
        <v>0.40110905730129393</v>
      </c>
      <c r="R18" s="74">
        <f t="shared" si="18"/>
        <v>0.31898600475310274</v>
      </c>
      <c r="S18" s="74">
        <f t="shared" si="19"/>
        <v>0.18141008714021653</v>
      </c>
      <c r="T18" s="74">
        <f t="shared" si="20"/>
        <v>6.0205967784526013E-2</v>
      </c>
      <c r="U18" s="74">
        <f t="shared" si="21"/>
        <v>2.7198310007921837E-2</v>
      </c>
      <c r="V18" s="74">
        <f t="shared" si="22"/>
        <v>1.1090573012939002E-2</v>
      </c>
      <c r="W18" s="74">
        <f t="shared" si="23"/>
        <v>0</v>
      </c>
      <c r="X18" s="74">
        <f t="shared" si="24"/>
        <v>0</v>
      </c>
      <c r="Y18" s="74">
        <f t="shared" si="25"/>
        <v>0</v>
      </c>
      <c r="Z18" s="74">
        <f t="shared" si="26"/>
        <v>0</v>
      </c>
      <c r="AA18" s="74">
        <f t="shared" si="27"/>
        <v>0</v>
      </c>
      <c r="AB18" s="74">
        <f t="shared" si="28"/>
        <v>0</v>
      </c>
      <c r="AC18" s="75">
        <f t="shared" ref="AC18:AC23" si="30">SUM(Q18:AB18)</f>
        <v>1</v>
      </c>
    </row>
    <row r="19" spans="2:29" ht="15.6" x14ac:dyDescent="0.3">
      <c r="B19" s="68" t="s">
        <v>60</v>
      </c>
      <c r="C19" s="72">
        <v>1028</v>
      </c>
      <c r="D19" s="72">
        <v>704</v>
      </c>
      <c r="E19" s="72">
        <v>627</v>
      </c>
      <c r="F19" s="72">
        <v>143</v>
      </c>
      <c r="G19" s="72">
        <v>108</v>
      </c>
      <c r="H19" s="72">
        <v>24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3">
        <f t="shared" ref="O19:O23" si="31">SUM(C19:N19)</f>
        <v>2634</v>
      </c>
      <c r="P19" s="71" t="str">
        <f t="shared" si="29"/>
        <v>Postal Total</v>
      </c>
      <c r="Q19" s="74">
        <f t="shared" si="17"/>
        <v>0.39028094153378889</v>
      </c>
      <c r="R19" s="74">
        <f t="shared" si="18"/>
        <v>0.26727410782080485</v>
      </c>
      <c r="S19" s="74">
        <f t="shared" si="19"/>
        <v>0.23804100227790434</v>
      </c>
      <c r="T19" s="74">
        <f t="shared" si="20"/>
        <v>5.4290053151100984E-2</v>
      </c>
      <c r="U19" s="74">
        <f t="shared" si="21"/>
        <v>4.1002277904328019E-2</v>
      </c>
      <c r="V19" s="74">
        <f t="shared" si="22"/>
        <v>9.1116173120728925E-3</v>
      </c>
      <c r="W19" s="74">
        <f t="shared" si="23"/>
        <v>0</v>
      </c>
      <c r="X19" s="74">
        <f t="shared" si="24"/>
        <v>0</v>
      </c>
      <c r="Y19" s="74">
        <f t="shared" si="25"/>
        <v>0</v>
      </c>
      <c r="Z19" s="74">
        <f t="shared" si="26"/>
        <v>0</v>
      </c>
      <c r="AA19" s="74">
        <f t="shared" si="27"/>
        <v>0</v>
      </c>
      <c r="AB19" s="74">
        <f t="shared" si="28"/>
        <v>0</v>
      </c>
      <c r="AC19" s="75">
        <f t="shared" si="30"/>
        <v>1</v>
      </c>
    </row>
    <row r="20" spans="2:29" ht="15.6" x14ac:dyDescent="0.3">
      <c r="B20" s="76" t="s">
        <v>75</v>
      </c>
      <c r="C20" s="72">
        <v>714</v>
      </c>
      <c r="D20" s="72">
        <v>475</v>
      </c>
      <c r="E20" s="72">
        <v>186</v>
      </c>
      <c r="F20" s="72">
        <v>111</v>
      </c>
      <c r="G20" s="72">
        <v>47</v>
      </c>
      <c r="H20" s="72">
        <v>8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3">
        <f t="shared" si="31"/>
        <v>1541</v>
      </c>
      <c r="P20" s="71" t="str">
        <f t="shared" si="29"/>
        <v>EL2A</v>
      </c>
      <c r="Q20" s="74">
        <f t="shared" si="17"/>
        <v>0.46333549643088906</v>
      </c>
      <c r="R20" s="74">
        <f t="shared" si="18"/>
        <v>0.30824140168721609</v>
      </c>
      <c r="S20" s="74">
        <f t="shared" si="19"/>
        <v>0.12070084360804673</v>
      </c>
      <c r="T20" s="74">
        <f t="shared" si="20"/>
        <v>7.2031148604802073E-2</v>
      </c>
      <c r="U20" s="74">
        <f t="shared" si="21"/>
        <v>3.0499675535366644E-2</v>
      </c>
      <c r="V20" s="74">
        <f t="shared" si="22"/>
        <v>5.1914341336794286E-3</v>
      </c>
      <c r="W20" s="74">
        <f t="shared" si="23"/>
        <v>0</v>
      </c>
      <c r="X20" s="74">
        <f t="shared" si="24"/>
        <v>0</v>
      </c>
      <c r="Y20" s="74">
        <f t="shared" si="25"/>
        <v>0</v>
      </c>
      <c r="Z20" s="74">
        <f t="shared" si="26"/>
        <v>0</v>
      </c>
      <c r="AA20" s="74">
        <f t="shared" si="27"/>
        <v>0</v>
      </c>
      <c r="AB20" s="74">
        <f t="shared" si="28"/>
        <v>0</v>
      </c>
      <c r="AC20" s="75">
        <f t="shared" si="30"/>
        <v>1</v>
      </c>
    </row>
    <row r="21" spans="2:29" ht="15.6" x14ac:dyDescent="0.3">
      <c r="B21" s="76" t="s">
        <v>76</v>
      </c>
      <c r="C21" s="72">
        <v>857</v>
      </c>
      <c r="D21" s="72">
        <v>492</v>
      </c>
      <c r="E21" s="72">
        <v>172</v>
      </c>
      <c r="F21" s="72">
        <v>75</v>
      </c>
      <c r="G21" s="72">
        <v>47</v>
      </c>
      <c r="H21" s="72">
        <v>20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3">
        <f t="shared" si="31"/>
        <v>1663</v>
      </c>
      <c r="P21" s="71" t="str">
        <f t="shared" si="29"/>
        <v>EL2B</v>
      </c>
      <c r="Q21" s="74">
        <f t="shared" si="17"/>
        <v>0.51533373421527362</v>
      </c>
      <c r="R21" s="74">
        <f t="shared" si="18"/>
        <v>0.29585087191822007</v>
      </c>
      <c r="S21" s="74">
        <f t="shared" si="19"/>
        <v>0.10342754058929646</v>
      </c>
      <c r="T21" s="74">
        <f t="shared" si="20"/>
        <v>4.5099218280216478E-2</v>
      </c>
      <c r="U21" s="74">
        <f t="shared" si="21"/>
        <v>2.826217678893566E-2</v>
      </c>
      <c r="V21" s="74">
        <f t="shared" si="22"/>
        <v>1.2026458208057728E-2</v>
      </c>
      <c r="W21" s="74">
        <f t="shared" si="23"/>
        <v>0</v>
      </c>
      <c r="X21" s="74">
        <f t="shared" si="24"/>
        <v>0</v>
      </c>
      <c r="Y21" s="74">
        <f t="shared" si="25"/>
        <v>0</v>
      </c>
      <c r="Z21" s="74">
        <f t="shared" si="26"/>
        <v>0</v>
      </c>
      <c r="AA21" s="74">
        <f t="shared" si="27"/>
        <v>0</v>
      </c>
      <c r="AB21" s="74">
        <f t="shared" si="28"/>
        <v>0</v>
      </c>
      <c r="AC21" s="75">
        <f t="shared" si="30"/>
        <v>1</v>
      </c>
    </row>
    <row r="22" spans="2:29" ht="15.6" x14ac:dyDescent="0.3">
      <c r="B22" s="76" t="s">
        <v>77</v>
      </c>
      <c r="C22" s="72">
        <v>639</v>
      </c>
      <c r="D22" s="72">
        <v>651</v>
      </c>
      <c r="E22" s="72">
        <v>467</v>
      </c>
      <c r="F22" s="72">
        <v>89</v>
      </c>
      <c r="G22" s="72">
        <v>47</v>
      </c>
      <c r="H22" s="72">
        <v>27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3">
        <f t="shared" si="31"/>
        <v>1920</v>
      </c>
      <c r="P22" s="71" t="str">
        <f t="shared" si="29"/>
        <v>EL2C</v>
      </c>
      <c r="Q22" s="74">
        <f t="shared" si="17"/>
        <v>0.33281250000000001</v>
      </c>
      <c r="R22" s="74">
        <f t="shared" si="18"/>
        <v>0.33906249999999999</v>
      </c>
      <c r="S22" s="74">
        <f t="shared" si="19"/>
        <v>0.24322916666666666</v>
      </c>
      <c r="T22" s="74">
        <f t="shared" si="20"/>
        <v>4.6354166666666669E-2</v>
      </c>
      <c r="U22" s="74">
        <f t="shared" si="21"/>
        <v>2.4479166666666666E-2</v>
      </c>
      <c r="V22" s="74">
        <f t="shared" si="22"/>
        <v>1.40625E-2</v>
      </c>
      <c r="W22" s="74">
        <f t="shared" si="23"/>
        <v>0</v>
      </c>
      <c r="X22" s="74">
        <f t="shared" si="24"/>
        <v>0</v>
      </c>
      <c r="Y22" s="74">
        <f t="shared" si="25"/>
        <v>0</v>
      </c>
      <c r="Z22" s="74">
        <f t="shared" si="26"/>
        <v>0</v>
      </c>
      <c r="AA22" s="74">
        <f t="shared" si="27"/>
        <v>0</v>
      </c>
      <c r="AB22" s="74">
        <f t="shared" si="28"/>
        <v>0</v>
      </c>
      <c r="AC22" s="75">
        <f t="shared" si="30"/>
        <v>1</v>
      </c>
    </row>
    <row r="23" spans="2:29" ht="16.2" thickBot="1" x14ac:dyDescent="0.35">
      <c r="B23" s="76" t="s">
        <v>78</v>
      </c>
      <c r="C23" s="72">
        <v>337</v>
      </c>
      <c r="D23" s="72">
        <v>294</v>
      </c>
      <c r="E23" s="72">
        <v>490</v>
      </c>
      <c r="F23" s="72">
        <v>96</v>
      </c>
      <c r="G23" s="72">
        <v>70</v>
      </c>
      <c r="H23" s="72">
        <v>11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3">
        <f t="shared" si="31"/>
        <v>1298</v>
      </c>
      <c r="P23" s="71" t="str">
        <f t="shared" si="29"/>
        <v>EL2D</v>
      </c>
      <c r="Q23" s="74">
        <f t="shared" si="17"/>
        <v>0.25963020030816641</v>
      </c>
      <c r="R23" s="74">
        <f t="shared" si="18"/>
        <v>0.22650231124807396</v>
      </c>
      <c r="S23" s="74">
        <f t="shared" si="19"/>
        <v>0.37750385208012327</v>
      </c>
      <c r="T23" s="74">
        <f t="shared" si="20"/>
        <v>7.3959938366718034E-2</v>
      </c>
      <c r="U23" s="74">
        <f t="shared" si="21"/>
        <v>5.3929121725731895E-2</v>
      </c>
      <c r="V23" s="74">
        <f t="shared" si="22"/>
        <v>8.4745762711864406E-3</v>
      </c>
      <c r="W23" s="74">
        <f t="shared" si="23"/>
        <v>0</v>
      </c>
      <c r="X23" s="74">
        <f t="shared" si="24"/>
        <v>0</v>
      </c>
      <c r="Y23" s="74">
        <f t="shared" si="25"/>
        <v>0</v>
      </c>
      <c r="Z23" s="74">
        <f t="shared" si="26"/>
        <v>0</v>
      </c>
      <c r="AA23" s="74">
        <f t="shared" si="27"/>
        <v>0</v>
      </c>
      <c r="AB23" s="74">
        <f t="shared" si="28"/>
        <v>0</v>
      </c>
      <c r="AC23" s="75">
        <f t="shared" si="30"/>
        <v>1</v>
      </c>
    </row>
    <row r="24" spans="2:29" ht="16.2" thickBot="1" x14ac:dyDescent="0.35">
      <c r="B24" s="91" t="s">
        <v>61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3"/>
    </row>
    <row r="25" spans="2:29" ht="14.4" thickBot="1" x14ac:dyDescent="0.3"/>
    <row r="26" spans="2:29" ht="18" thickBot="1" x14ac:dyDescent="0.35">
      <c r="B26" s="94" t="s">
        <v>89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6"/>
    </row>
    <row r="27" spans="2:29" ht="18" thickBot="1" x14ac:dyDescent="0.35">
      <c r="B27" s="97" t="s">
        <v>55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81"/>
      <c r="P27" s="97" t="s">
        <v>56</v>
      </c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81"/>
    </row>
    <row r="28" spans="2:29" ht="16.2" thickBot="1" x14ac:dyDescent="0.35">
      <c r="B28" s="60" t="s">
        <v>57</v>
      </c>
      <c r="C28" s="61" t="s">
        <v>18</v>
      </c>
      <c r="D28" s="61" t="s">
        <v>17</v>
      </c>
      <c r="E28" s="61" t="s">
        <v>19</v>
      </c>
      <c r="F28" s="61" t="s">
        <v>21</v>
      </c>
      <c r="G28" s="61" t="s">
        <v>20</v>
      </c>
      <c r="H28" s="61" t="s">
        <v>86</v>
      </c>
      <c r="I28" s="61" t="s">
        <v>47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2" t="s">
        <v>54</v>
      </c>
      <c r="P28" s="63" t="s">
        <v>57</v>
      </c>
      <c r="Q28" s="61" t="str">
        <f>C28</f>
        <v>Labour</v>
      </c>
      <c r="R28" s="61" t="str">
        <f t="shared" ref="R28:AB28" si="32">D28</f>
        <v>SNP</v>
      </c>
      <c r="S28" s="61" t="str">
        <f t="shared" si="32"/>
        <v>Conservative</v>
      </c>
      <c r="T28" s="61" t="str">
        <f t="shared" si="32"/>
        <v>Green</v>
      </c>
      <c r="U28" s="61" t="str">
        <f t="shared" si="32"/>
        <v>Lib Dem</v>
      </c>
      <c r="V28" s="61" t="str">
        <f t="shared" si="32"/>
        <v>TUSC</v>
      </c>
      <c r="W28" s="61" t="str">
        <f t="shared" si="32"/>
        <v>Alba</v>
      </c>
      <c r="X28" s="61">
        <f t="shared" si="32"/>
        <v>0</v>
      </c>
      <c r="Y28" s="61">
        <f t="shared" si="32"/>
        <v>0</v>
      </c>
      <c r="Z28" s="61">
        <f t="shared" si="32"/>
        <v>0</v>
      </c>
      <c r="AA28" s="61">
        <f t="shared" si="32"/>
        <v>0</v>
      </c>
      <c r="AB28" s="61">
        <f t="shared" si="32"/>
        <v>0</v>
      </c>
      <c r="AC28" s="64" t="s">
        <v>54</v>
      </c>
    </row>
    <row r="29" spans="2:29" ht="15.6" x14ac:dyDescent="0.3">
      <c r="B29" s="65" t="s">
        <v>58</v>
      </c>
      <c r="C29" s="66">
        <v>2727</v>
      </c>
      <c r="D29" s="66">
        <v>1973</v>
      </c>
      <c r="E29" s="66">
        <v>804</v>
      </c>
      <c r="F29" s="66">
        <v>245</v>
      </c>
      <c r="G29" s="66">
        <v>127</v>
      </c>
      <c r="H29" s="66">
        <v>57</v>
      </c>
      <c r="I29" s="66">
        <v>51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7">
        <f>SUM(C29:N29)</f>
        <v>5984</v>
      </c>
      <c r="P29" s="68" t="str">
        <f>B29</f>
        <v>Whole Ward</v>
      </c>
      <c r="Q29" s="69">
        <f t="shared" ref="Q29:Q36" si="33">IF(C29&gt;0,C29/O29,0)</f>
        <v>0.45571524064171121</v>
      </c>
      <c r="R29" s="69">
        <f t="shared" ref="R29:R36" si="34">IF(D29&gt;0,D29/O29,0)</f>
        <v>0.32971256684491979</v>
      </c>
      <c r="S29" s="69">
        <f t="shared" ref="S29:S36" si="35">IF(E29&gt;0,E29/O29,0)</f>
        <v>0.13435828877005349</v>
      </c>
      <c r="T29" s="69">
        <f t="shared" ref="T29:T36" si="36">IF(F29&gt;0,F29/O29,0)</f>
        <v>4.0942513368983954E-2</v>
      </c>
      <c r="U29" s="69">
        <f t="shared" ref="U29:U36" si="37">IF(G29&gt;0,G29/O29,0)</f>
        <v>2.1223262032085563E-2</v>
      </c>
      <c r="V29" s="69">
        <f t="shared" ref="V29:V36" si="38">IF(H29&gt;0,H29/O29,0)</f>
        <v>9.5254010695187165E-3</v>
      </c>
      <c r="W29" s="69">
        <f t="shared" ref="W29:W36" si="39">IF(I29&gt;0,I29/O29,0)</f>
        <v>8.5227272727272721E-3</v>
      </c>
      <c r="X29" s="69">
        <f t="shared" ref="X29:X36" si="40">IF(J29&gt;0,J29/O29,0)</f>
        <v>0</v>
      </c>
      <c r="Y29" s="69">
        <f t="shared" ref="Y29:Y36" si="41">IF(K29&gt;0,K29/O29,0)</f>
        <v>0</v>
      </c>
      <c r="Z29" s="69">
        <f t="shared" ref="Z29:Z36" si="42">IF(L29&gt;0,L29/O29,0)</f>
        <v>0</v>
      </c>
      <c r="AA29" s="69">
        <f t="shared" ref="AA29:AA36" si="43">IF(M29&gt;0,M29/O29,0)</f>
        <v>0</v>
      </c>
      <c r="AB29" s="69">
        <f t="shared" ref="AB29:AB36" si="44">IF(N29&gt;0,N29/O29,0)</f>
        <v>0</v>
      </c>
      <c r="AC29" s="70">
        <f>SUM(Q29:AB29)</f>
        <v>1</v>
      </c>
    </row>
    <row r="30" spans="2:29" ht="15.6" x14ac:dyDescent="0.3">
      <c r="B30" s="71" t="s">
        <v>59</v>
      </c>
      <c r="C30" s="72">
        <v>1682</v>
      </c>
      <c r="D30" s="72">
        <v>1261</v>
      </c>
      <c r="E30" s="72">
        <v>455</v>
      </c>
      <c r="F30" s="72">
        <v>162</v>
      </c>
      <c r="G30" s="72">
        <v>76</v>
      </c>
      <c r="H30" s="72">
        <v>28</v>
      </c>
      <c r="I30" s="72">
        <v>34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3">
        <f>SUM(C30:N30)</f>
        <v>3698</v>
      </c>
      <c r="P30" s="71" t="str">
        <f t="shared" ref="P30:P36" si="45">B30</f>
        <v>In Person Total</v>
      </c>
      <c r="Q30" s="74">
        <f t="shared" si="33"/>
        <v>0.45484045429962144</v>
      </c>
      <c r="R30" s="74">
        <f t="shared" si="34"/>
        <v>0.34099513250405622</v>
      </c>
      <c r="S30" s="74">
        <f t="shared" si="35"/>
        <v>0.12303948080043267</v>
      </c>
      <c r="T30" s="74">
        <f t="shared" si="36"/>
        <v>4.3807463493780424E-2</v>
      </c>
      <c r="U30" s="74">
        <f t="shared" si="37"/>
        <v>2.0551649540292049E-2</v>
      </c>
      <c r="V30" s="74">
        <f t="shared" si="38"/>
        <v>7.5716603569497025E-3</v>
      </c>
      <c r="W30" s="74">
        <f t="shared" si="39"/>
        <v>9.1941590048674957E-3</v>
      </c>
      <c r="X30" s="74">
        <f t="shared" si="40"/>
        <v>0</v>
      </c>
      <c r="Y30" s="74">
        <f t="shared" si="41"/>
        <v>0</v>
      </c>
      <c r="Z30" s="74">
        <f t="shared" si="42"/>
        <v>0</v>
      </c>
      <c r="AA30" s="74">
        <f t="shared" si="43"/>
        <v>0</v>
      </c>
      <c r="AB30" s="74">
        <f t="shared" si="44"/>
        <v>0</v>
      </c>
      <c r="AC30" s="75">
        <f t="shared" ref="AC30:AC36" si="46">SUM(Q30:AB30)</f>
        <v>1</v>
      </c>
    </row>
    <row r="31" spans="2:29" ht="15.6" x14ac:dyDescent="0.3">
      <c r="B31" s="68" t="s">
        <v>60</v>
      </c>
      <c r="C31" s="72">
        <v>1045</v>
      </c>
      <c r="D31" s="72">
        <v>712</v>
      </c>
      <c r="E31" s="72">
        <v>349</v>
      </c>
      <c r="F31" s="72">
        <v>83</v>
      </c>
      <c r="G31" s="72">
        <v>51</v>
      </c>
      <c r="H31" s="72">
        <v>29</v>
      </c>
      <c r="I31" s="72">
        <v>17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3">
        <f t="shared" ref="O31:O36" si="47">SUM(C31:N31)</f>
        <v>2286</v>
      </c>
      <c r="P31" s="71" t="str">
        <f t="shared" si="45"/>
        <v>Postal Total</v>
      </c>
      <c r="Q31" s="74">
        <f t="shared" si="33"/>
        <v>0.45713035870516183</v>
      </c>
      <c r="R31" s="74">
        <f t="shared" si="34"/>
        <v>0.31146106736657919</v>
      </c>
      <c r="S31" s="74">
        <f t="shared" si="35"/>
        <v>0.15266841644794402</v>
      </c>
      <c r="T31" s="74">
        <f t="shared" si="36"/>
        <v>3.63079615048119E-2</v>
      </c>
      <c r="U31" s="74">
        <f t="shared" si="37"/>
        <v>2.2309711286089239E-2</v>
      </c>
      <c r="V31" s="74">
        <f t="shared" si="38"/>
        <v>1.2685914260717411E-2</v>
      </c>
      <c r="W31" s="74">
        <f t="shared" si="39"/>
        <v>7.4365704286964126E-3</v>
      </c>
      <c r="X31" s="74">
        <f t="shared" si="40"/>
        <v>0</v>
      </c>
      <c r="Y31" s="74">
        <f t="shared" si="41"/>
        <v>0</v>
      </c>
      <c r="Z31" s="74">
        <f t="shared" si="42"/>
        <v>0</v>
      </c>
      <c r="AA31" s="74">
        <f t="shared" si="43"/>
        <v>0</v>
      </c>
      <c r="AB31" s="74">
        <f t="shared" si="44"/>
        <v>0</v>
      </c>
      <c r="AC31" s="75">
        <f t="shared" si="46"/>
        <v>1</v>
      </c>
    </row>
    <row r="32" spans="2:29" ht="15.6" x14ac:dyDescent="0.3">
      <c r="B32" s="76" t="s">
        <v>90</v>
      </c>
      <c r="C32" s="72">
        <v>494</v>
      </c>
      <c r="D32" s="72">
        <v>399</v>
      </c>
      <c r="E32" s="72">
        <v>178</v>
      </c>
      <c r="F32" s="72">
        <v>54</v>
      </c>
      <c r="G32" s="72">
        <v>32</v>
      </c>
      <c r="H32" s="72">
        <v>14</v>
      </c>
      <c r="I32" s="72">
        <v>11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3">
        <f t="shared" si="47"/>
        <v>1182</v>
      </c>
      <c r="P32" s="71" t="str">
        <f t="shared" si="45"/>
        <v>EL3A</v>
      </c>
      <c r="Q32" s="74">
        <f t="shared" si="33"/>
        <v>0.41793570219966159</v>
      </c>
      <c r="R32" s="74">
        <f t="shared" si="34"/>
        <v>0.33756345177664976</v>
      </c>
      <c r="S32" s="74">
        <f t="shared" si="35"/>
        <v>0.15059221658206429</v>
      </c>
      <c r="T32" s="74">
        <f t="shared" si="36"/>
        <v>4.5685279187817257E-2</v>
      </c>
      <c r="U32" s="74">
        <f t="shared" si="37"/>
        <v>2.7072758037225041E-2</v>
      </c>
      <c r="V32" s="74">
        <f t="shared" si="38"/>
        <v>1.1844331641285956E-2</v>
      </c>
      <c r="W32" s="74">
        <f t="shared" si="39"/>
        <v>9.3062605752961079E-3</v>
      </c>
      <c r="X32" s="74">
        <f t="shared" si="40"/>
        <v>0</v>
      </c>
      <c r="Y32" s="74">
        <f t="shared" si="41"/>
        <v>0</v>
      </c>
      <c r="Z32" s="74">
        <f t="shared" si="42"/>
        <v>0</v>
      </c>
      <c r="AA32" s="74">
        <f t="shared" si="43"/>
        <v>0</v>
      </c>
      <c r="AB32" s="74">
        <f t="shared" si="44"/>
        <v>0</v>
      </c>
      <c r="AC32" s="75">
        <f t="shared" si="46"/>
        <v>1.0000000000000002</v>
      </c>
    </row>
    <row r="33" spans="2:29" ht="15.6" x14ac:dyDescent="0.3">
      <c r="B33" s="76" t="s">
        <v>91</v>
      </c>
      <c r="C33" s="72">
        <v>1260</v>
      </c>
      <c r="D33" s="72">
        <v>742</v>
      </c>
      <c r="E33" s="72">
        <v>262</v>
      </c>
      <c r="F33" s="72">
        <v>83</v>
      </c>
      <c r="G33" s="72">
        <v>47</v>
      </c>
      <c r="H33" s="72">
        <v>29</v>
      </c>
      <c r="I33" s="72">
        <v>20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3">
        <f t="shared" si="47"/>
        <v>2443</v>
      </c>
      <c r="P33" s="71" t="str">
        <f t="shared" si="45"/>
        <v>EL3B</v>
      </c>
      <c r="Q33" s="74">
        <f t="shared" si="33"/>
        <v>0.51575931232091687</v>
      </c>
      <c r="R33" s="74">
        <f t="shared" si="34"/>
        <v>0.30372492836676218</v>
      </c>
      <c r="S33" s="74">
        <f t="shared" si="35"/>
        <v>0.10724519033974621</v>
      </c>
      <c r="T33" s="74">
        <f t="shared" si="36"/>
        <v>3.3974621367171512E-2</v>
      </c>
      <c r="U33" s="74">
        <f t="shared" si="37"/>
        <v>1.9238641015145313E-2</v>
      </c>
      <c r="V33" s="74">
        <f t="shared" si="38"/>
        <v>1.1870650839132215E-2</v>
      </c>
      <c r="W33" s="74">
        <f t="shared" si="39"/>
        <v>8.1866557511256644E-3</v>
      </c>
      <c r="X33" s="74">
        <f t="shared" si="40"/>
        <v>0</v>
      </c>
      <c r="Y33" s="74">
        <f t="shared" si="41"/>
        <v>0</v>
      </c>
      <c r="Z33" s="74">
        <f t="shared" si="42"/>
        <v>0</v>
      </c>
      <c r="AA33" s="74">
        <f t="shared" si="43"/>
        <v>0</v>
      </c>
      <c r="AB33" s="74">
        <f t="shared" si="44"/>
        <v>0</v>
      </c>
      <c r="AC33" s="75">
        <f t="shared" si="46"/>
        <v>0.99999999999999989</v>
      </c>
    </row>
    <row r="34" spans="2:29" ht="15.6" x14ac:dyDescent="0.3">
      <c r="B34" s="76" t="s">
        <v>92</v>
      </c>
      <c r="C34" s="72">
        <v>410</v>
      </c>
      <c r="D34" s="72">
        <v>268</v>
      </c>
      <c r="E34" s="72">
        <v>186</v>
      </c>
      <c r="F34" s="72">
        <v>30</v>
      </c>
      <c r="G34" s="72">
        <v>15</v>
      </c>
      <c r="H34" s="72">
        <v>0</v>
      </c>
      <c r="I34" s="72">
        <v>9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3">
        <f t="shared" si="47"/>
        <v>918</v>
      </c>
      <c r="P34" s="71" t="str">
        <f t="shared" si="45"/>
        <v>EL3C &amp; EL3D</v>
      </c>
      <c r="Q34" s="74">
        <f t="shared" si="33"/>
        <v>0.44662309368191722</v>
      </c>
      <c r="R34" s="74">
        <f t="shared" si="34"/>
        <v>0.29193899782135074</v>
      </c>
      <c r="S34" s="74">
        <f t="shared" si="35"/>
        <v>0.20261437908496732</v>
      </c>
      <c r="T34" s="74">
        <f t="shared" si="36"/>
        <v>3.2679738562091505E-2</v>
      </c>
      <c r="U34" s="74">
        <f t="shared" si="37"/>
        <v>1.6339869281045753E-2</v>
      </c>
      <c r="V34" s="74">
        <f t="shared" si="38"/>
        <v>0</v>
      </c>
      <c r="W34" s="74">
        <f t="shared" si="39"/>
        <v>9.8039215686274508E-3</v>
      </c>
      <c r="X34" s="74">
        <f t="shared" si="40"/>
        <v>0</v>
      </c>
      <c r="Y34" s="74">
        <f t="shared" si="41"/>
        <v>0</v>
      </c>
      <c r="Z34" s="74">
        <f t="shared" si="42"/>
        <v>0</v>
      </c>
      <c r="AA34" s="74">
        <f t="shared" si="43"/>
        <v>0</v>
      </c>
      <c r="AB34" s="74">
        <f t="shared" si="44"/>
        <v>0</v>
      </c>
      <c r="AC34" s="75">
        <f t="shared" si="46"/>
        <v>1</v>
      </c>
    </row>
    <row r="35" spans="2:29" ht="15.6" x14ac:dyDescent="0.3">
      <c r="B35" s="76" t="s">
        <v>93</v>
      </c>
      <c r="C35" s="72">
        <v>131</v>
      </c>
      <c r="D35" s="72">
        <v>169</v>
      </c>
      <c r="E35" s="72">
        <v>44</v>
      </c>
      <c r="F35" s="72">
        <v>17</v>
      </c>
      <c r="G35" s="72">
        <v>3</v>
      </c>
      <c r="H35" s="72">
        <v>2</v>
      </c>
      <c r="I35" s="72">
        <v>9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3">
        <f t="shared" si="47"/>
        <v>375</v>
      </c>
      <c r="P35" s="71" t="str">
        <f t="shared" si="45"/>
        <v>ELMN3E</v>
      </c>
      <c r="Q35" s="74">
        <f t="shared" si="33"/>
        <v>0.34933333333333333</v>
      </c>
      <c r="R35" s="74">
        <f t="shared" si="34"/>
        <v>0.45066666666666666</v>
      </c>
      <c r="S35" s="74">
        <f t="shared" si="35"/>
        <v>0.11733333333333333</v>
      </c>
      <c r="T35" s="74">
        <f t="shared" si="36"/>
        <v>4.5333333333333337E-2</v>
      </c>
      <c r="U35" s="74">
        <f t="shared" si="37"/>
        <v>8.0000000000000002E-3</v>
      </c>
      <c r="V35" s="74">
        <f t="shared" si="38"/>
        <v>5.3333333333333332E-3</v>
      </c>
      <c r="W35" s="74">
        <f t="shared" si="39"/>
        <v>2.4E-2</v>
      </c>
      <c r="X35" s="74">
        <f t="shared" si="40"/>
        <v>0</v>
      </c>
      <c r="Y35" s="74">
        <f t="shared" si="41"/>
        <v>0</v>
      </c>
      <c r="Z35" s="74">
        <f t="shared" si="42"/>
        <v>0</v>
      </c>
      <c r="AA35" s="74">
        <f t="shared" si="43"/>
        <v>0</v>
      </c>
      <c r="AB35" s="74">
        <f t="shared" si="44"/>
        <v>0</v>
      </c>
      <c r="AC35" s="75">
        <f t="shared" si="46"/>
        <v>1</v>
      </c>
    </row>
    <row r="36" spans="2:29" ht="16.2" thickBot="1" x14ac:dyDescent="0.35">
      <c r="B36" s="76" t="s">
        <v>94</v>
      </c>
      <c r="C36" s="72">
        <v>431</v>
      </c>
      <c r="D36" s="72">
        <v>396</v>
      </c>
      <c r="E36" s="72">
        <v>134</v>
      </c>
      <c r="F36" s="72">
        <v>60</v>
      </c>
      <c r="G36" s="72">
        <v>30</v>
      </c>
      <c r="H36" s="72">
        <v>12</v>
      </c>
      <c r="I36" s="72">
        <v>3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3">
        <f t="shared" si="47"/>
        <v>1066</v>
      </c>
      <c r="P36" s="71" t="str">
        <f t="shared" si="45"/>
        <v>ELMNEF</v>
      </c>
      <c r="Q36" s="74">
        <f t="shared" si="33"/>
        <v>0.40431519699812385</v>
      </c>
      <c r="R36" s="74">
        <f t="shared" si="34"/>
        <v>0.37148217636022512</v>
      </c>
      <c r="S36" s="74">
        <f t="shared" si="35"/>
        <v>0.12570356472795496</v>
      </c>
      <c r="T36" s="74">
        <f t="shared" si="36"/>
        <v>5.6285178236397747E-2</v>
      </c>
      <c r="U36" s="74">
        <f t="shared" si="37"/>
        <v>2.8142589118198873E-2</v>
      </c>
      <c r="V36" s="74">
        <f t="shared" si="38"/>
        <v>1.125703564727955E-2</v>
      </c>
      <c r="W36" s="74">
        <f t="shared" si="39"/>
        <v>2.8142589118198874E-3</v>
      </c>
      <c r="X36" s="74">
        <f t="shared" si="40"/>
        <v>0</v>
      </c>
      <c r="Y36" s="74">
        <f t="shared" si="41"/>
        <v>0</v>
      </c>
      <c r="Z36" s="74">
        <f t="shared" si="42"/>
        <v>0</v>
      </c>
      <c r="AA36" s="74">
        <f t="shared" si="43"/>
        <v>0</v>
      </c>
      <c r="AB36" s="74">
        <f t="shared" si="44"/>
        <v>0</v>
      </c>
      <c r="AC36" s="75">
        <f t="shared" si="46"/>
        <v>1</v>
      </c>
    </row>
    <row r="37" spans="2:29" ht="16.2" thickBot="1" x14ac:dyDescent="0.35">
      <c r="B37" s="91" t="s">
        <v>61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3"/>
    </row>
    <row r="38" spans="2:29" ht="14.4" thickBot="1" x14ac:dyDescent="0.3"/>
    <row r="39" spans="2:29" ht="18" thickBot="1" x14ac:dyDescent="0.35">
      <c r="B39" s="94" t="s">
        <v>103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</row>
    <row r="40" spans="2:29" ht="18" thickBot="1" x14ac:dyDescent="0.35">
      <c r="B40" s="97" t="s">
        <v>55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81"/>
      <c r="P40" s="97" t="s">
        <v>56</v>
      </c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81"/>
    </row>
    <row r="41" spans="2:29" ht="16.2" thickBot="1" x14ac:dyDescent="0.35">
      <c r="B41" s="60" t="s">
        <v>57</v>
      </c>
      <c r="C41" s="61" t="s">
        <v>19</v>
      </c>
      <c r="D41" s="61" t="s">
        <v>18</v>
      </c>
      <c r="E41" s="61" t="s">
        <v>17</v>
      </c>
      <c r="F41" s="61" t="s">
        <v>21</v>
      </c>
      <c r="G41" s="61" t="s">
        <v>20</v>
      </c>
      <c r="H41" s="61" t="s">
        <v>49</v>
      </c>
      <c r="I41" s="61" t="s">
        <v>101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2" t="s">
        <v>54</v>
      </c>
      <c r="P41" s="63" t="s">
        <v>57</v>
      </c>
      <c r="Q41" s="61" t="str">
        <f>C41</f>
        <v>Conservative</v>
      </c>
      <c r="R41" s="61" t="str">
        <f t="shared" ref="R41:AB41" si="48">D41</f>
        <v>Labour</v>
      </c>
      <c r="S41" s="61" t="str">
        <f t="shared" si="48"/>
        <v>SNP</v>
      </c>
      <c r="T41" s="61" t="str">
        <f t="shared" si="48"/>
        <v>Green</v>
      </c>
      <c r="U41" s="61" t="str">
        <f t="shared" si="48"/>
        <v>Lib Dem</v>
      </c>
      <c r="V41" s="61" t="str">
        <f t="shared" si="48"/>
        <v>Family</v>
      </c>
      <c r="W41" s="61" t="str">
        <f t="shared" si="48"/>
        <v>UKIP</v>
      </c>
      <c r="X41" s="61">
        <f t="shared" si="48"/>
        <v>0</v>
      </c>
      <c r="Y41" s="61">
        <f t="shared" si="48"/>
        <v>0</v>
      </c>
      <c r="Z41" s="61">
        <f t="shared" si="48"/>
        <v>0</v>
      </c>
      <c r="AA41" s="61">
        <f t="shared" si="48"/>
        <v>0</v>
      </c>
      <c r="AB41" s="61">
        <f t="shared" si="48"/>
        <v>0</v>
      </c>
      <c r="AC41" s="64" t="s">
        <v>54</v>
      </c>
    </row>
    <row r="42" spans="2:29" ht="15.6" x14ac:dyDescent="0.3">
      <c r="B42" s="65" t="s">
        <v>58</v>
      </c>
      <c r="C42" s="66">
        <v>2669</v>
      </c>
      <c r="D42" s="66">
        <v>1447</v>
      </c>
      <c r="E42" s="66">
        <v>1360</v>
      </c>
      <c r="F42" s="66">
        <v>901</v>
      </c>
      <c r="G42" s="66">
        <v>425</v>
      </c>
      <c r="H42" s="66">
        <v>29</v>
      </c>
      <c r="I42" s="66">
        <v>18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7">
        <f>SUM(C42:N42)</f>
        <v>6849</v>
      </c>
      <c r="P42" s="68" t="str">
        <f>B42</f>
        <v>Whole Ward</v>
      </c>
      <c r="Q42" s="69">
        <f t="shared" ref="Q42:Q49" si="49">IF(C42&gt;0,C42/O42,0)</f>
        <v>0.38969192582858814</v>
      </c>
      <c r="R42" s="69">
        <f t="shared" ref="R42:R49" si="50">IF(D42&gt;0,D42/O42,0)</f>
        <v>0.21127171849905096</v>
      </c>
      <c r="S42" s="69">
        <f t="shared" ref="S42:S49" si="51">IF(E42&gt;0,E42/O42,0)</f>
        <v>0.19856913418017227</v>
      </c>
      <c r="T42" s="69">
        <f t="shared" ref="T42:T49" si="52">IF(F42&gt;0,F42/O42,0)</f>
        <v>0.13155205139436413</v>
      </c>
      <c r="U42" s="69">
        <f t="shared" ref="U42:U49" si="53">IF(G42&gt;0,G42/O42,0)</f>
        <v>6.2052854431303837E-2</v>
      </c>
      <c r="V42" s="69">
        <f t="shared" ref="V42:V49" si="54">IF(H42&gt;0,H42/O42,0)</f>
        <v>4.2341947729595559E-3</v>
      </c>
      <c r="W42" s="69">
        <f t="shared" ref="W42:W49" si="55">IF(I42&gt;0,I42/O42,0)</f>
        <v>2.6281208935611039E-3</v>
      </c>
      <c r="X42" s="69">
        <f t="shared" ref="X42:X49" si="56">IF(J42&gt;0,J42/O42,0)</f>
        <v>0</v>
      </c>
      <c r="Y42" s="69">
        <f t="shared" ref="Y42:Y49" si="57">IF(K42&gt;0,K42/O42,0)</f>
        <v>0</v>
      </c>
      <c r="Z42" s="69">
        <f t="shared" ref="Z42:Z49" si="58">IF(L42&gt;0,L42/O42,0)</f>
        <v>0</v>
      </c>
      <c r="AA42" s="69">
        <f t="shared" ref="AA42:AA49" si="59">IF(M42&gt;0,M42/O42,0)</f>
        <v>0</v>
      </c>
      <c r="AB42" s="69">
        <f t="shared" ref="AB42:AB49" si="60">IF(N42&gt;0,N42/O42,0)</f>
        <v>0</v>
      </c>
      <c r="AC42" s="70">
        <f>SUM(Q42:AB42)</f>
        <v>1</v>
      </c>
    </row>
    <row r="43" spans="2:29" ht="15.6" x14ac:dyDescent="0.3">
      <c r="B43" s="71" t="s">
        <v>59</v>
      </c>
      <c r="C43" s="72">
        <v>1277</v>
      </c>
      <c r="D43" s="72">
        <v>903</v>
      </c>
      <c r="E43" s="72">
        <v>844</v>
      </c>
      <c r="F43" s="72">
        <v>643</v>
      </c>
      <c r="G43" s="72">
        <v>230</v>
      </c>
      <c r="H43" s="72">
        <v>14</v>
      </c>
      <c r="I43" s="72">
        <v>10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3">
        <f>SUM(C43:N43)</f>
        <v>3921</v>
      </c>
      <c r="P43" s="71" t="str">
        <f t="shared" ref="P43:P49" si="61">B43</f>
        <v>In Person Total</v>
      </c>
      <c r="Q43" s="74">
        <f t="shared" si="49"/>
        <v>0.32568222392246876</v>
      </c>
      <c r="R43" s="74">
        <f t="shared" si="50"/>
        <v>0.23029839326702373</v>
      </c>
      <c r="S43" s="74">
        <f t="shared" si="51"/>
        <v>0.21525121142565673</v>
      </c>
      <c r="T43" s="74">
        <f t="shared" si="52"/>
        <v>0.16398877837286407</v>
      </c>
      <c r="U43" s="74">
        <f t="shared" si="53"/>
        <v>5.8658505483295077E-2</v>
      </c>
      <c r="V43" s="74">
        <f t="shared" si="54"/>
        <v>3.5705177250701351E-3</v>
      </c>
      <c r="W43" s="74">
        <f t="shared" si="55"/>
        <v>2.550369803621525E-3</v>
      </c>
      <c r="X43" s="74">
        <f t="shared" si="56"/>
        <v>0</v>
      </c>
      <c r="Y43" s="74">
        <f t="shared" si="57"/>
        <v>0</v>
      </c>
      <c r="Z43" s="74">
        <f t="shared" si="58"/>
        <v>0</v>
      </c>
      <c r="AA43" s="74">
        <f t="shared" si="59"/>
        <v>0</v>
      </c>
      <c r="AB43" s="74">
        <f t="shared" si="60"/>
        <v>0</v>
      </c>
      <c r="AC43" s="75">
        <f t="shared" ref="AC43:AC49" si="62">SUM(Q43:AB43)</f>
        <v>1</v>
      </c>
    </row>
    <row r="44" spans="2:29" ht="15.6" x14ac:dyDescent="0.3">
      <c r="B44" s="68" t="s">
        <v>60</v>
      </c>
      <c r="C44" s="72">
        <v>1392</v>
      </c>
      <c r="D44" s="72">
        <v>544</v>
      </c>
      <c r="E44" s="72">
        <v>516</v>
      </c>
      <c r="F44" s="72">
        <v>258</v>
      </c>
      <c r="G44" s="72">
        <v>195</v>
      </c>
      <c r="H44" s="72">
        <v>15</v>
      </c>
      <c r="I44" s="72">
        <v>8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3">
        <f t="shared" ref="O44:O49" si="63">SUM(C44:N44)</f>
        <v>2928</v>
      </c>
      <c r="P44" s="71" t="str">
        <f t="shared" si="61"/>
        <v>Postal Total</v>
      </c>
      <c r="Q44" s="74">
        <f t="shared" si="49"/>
        <v>0.47540983606557374</v>
      </c>
      <c r="R44" s="74">
        <f t="shared" si="50"/>
        <v>0.18579234972677597</v>
      </c>
      <c r="S44" s="74">
        <f t="shared" si="51"/>
        <v>0.17622950819672131</v>
      </c>
      <c r="T44" s="74">
        <f t="shared" si="52"/>
        <v>8.8114754098360656E-2</v>
      </c>
      <c r="U44" s="74">
        <f t="shared" si="53"/>
        <v>6.6598360655737709E-2</v>
      </c>
      <c r="V44" s="74">
        <f t="shared" si="54"/>
        <v>5.1229508196721308E-3</v>
      </c>
      <c r="W44" s="74">
        <f t="shared" si="55"/>
        <v>2.7322404371584699E-3</v>
      </c>
      <c r="X44" s="74">
        <f t="shared" si="56"/>
        <v>0</v>
      </c>
      <c r="Y44" s="74">
        <f t="shared" si="57"/>
        <v>0</v>
      </c>
      <c r="Z44" s="74">
        <f t="shared" si="58"/>
        <v>0</v>
      </c>
      <c r="AA44" s="74">
        <f t="shared" si="59"/>
        <v>0</v>
      </c>
      <c r="AB44" s="74">
        <f t="shared" si="60"/>
        <v>0</v>
      </c>
      <c r="AC44" s="75">
        <f t="shared" si="62"/>
        <v>1</v>
      </c>
    </row>
    <row r="45" spans="2:29" ht="15.6" x14ac:dyDescent="0.3">
      <c r="B45" s="76" t="s">
        <v>105</v>
      </c>
      <c r="C45" s="72">
        <v>230</v>
      </c>
      <c r="D45" s="72">
        <v>165</v>
      </c>
      <c r="E45" s="72">
        <v>221</v>
      </c>
      <c r="F45" s="72">
        <v>102</v>
      </c>
      <c r="G45" s="72">
        <v>55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3">
        <f t="shared" si="63"/>
        <v>773</v>
      </c>
      <c r="P45" s="71" t="str">
        <f t="shared" si="61"/>
        <v>EL4A</v>
      </c>
      <c r="Q45" s="74">
        <f t="shared" si="49"/>
        <v>0.29754204398447609</v>
      </c>
      <c r="R45" s="74">
        <f t="shared" si="50"/>
        <v>0.21345407503234154</v>
      </c>
      <c r="S45" s="74">
        <f t="shared" si="51"/>
        <v>0.28589909443725742</v>
      </c>
      <c r="T45" s="74">
        <f t="shared" si="52"/>
        <v>0.13195342820181113</v>
      </c>
      <c r="U45" s="74">
        <f t="shared" si="53"/>
        <v>7.1151358344113846E-2</v>
      </c>
      <c r="V45" s="74">
        <f t="shared" si="54"/>
        <v>0</v>
      </c>
      <c r="W45" s="74">
        <f t="shared" si="55"/>
        <v>0</v>
      </c>
      <c r="X45" s="74">
        <f t="shared" si="56"/>
        <v>0</v>
      </c>
      <c r="Y45" s="74">
        <f t="shared" si="57"/>
        <v>0</v>
      </c>
      <c r="Z45" s="74">
        <f t="shared" si="58"/>
        <v>0</v>
      </c>
      <c r="AA45" s="74">
        <f t="shared" si="59"/>
        <v>0</v>
      </c>
      <c r="AB45" s="74">
        <f t="shared" si="60"/>
        <v>0</v>
      </c>
      <c r="AC45" s="75">
        <f t="shared" si="62"/>
        <v>1</v>
      </c>
    </row>
    <row r="46" spans="2:29" ht="15.6" x14ac:dyDescent="0.3">
      <c r="B46" s="76" t="s">
        <v>106</v>
      </c>
      <c r="C46" s="72">
        <v>608</v>
      </c>
      <c r="D46" s="72">
        <v>271</v>
      </c>
      <c r="E46" s="72">
        <v>256</v>
      </c>
      <c r="F46" s="72">
        <v>133</v>
      </c>
      <c r="G46" s="72">
        <v>94</v>
      </c>
      <c r="H46" s="72">
        <v>2</v>
      </c>
      <c r="I46" s="72">
        <v>7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3">
        <f t="shared" si="63"/>
        <v>1371</v>
      </c>
      <c r="P46" s="71" t="str">
        <f t="shared" si="61"/>
        <v>EL4B</v>
      </c>
      <c r="Q46" s="74">
        <f t="shared" si="49"/>
        <v>0.44347191830780452</v>
      </c>
      <c r="R46" s="74">
        <f t="shared" si="50"/>
        <v>0.19766593727206419</v>
      </c>
      <c r="S46" s="74">
        <f t="shared" si="51"/>
        <v>0.18672501823486506</v>
      </c>
      <c r="T46" s="74">
        <f t="shared" si="52"/>
        <v>9.7009482129832236E-2</v>
      </c>
      <c r="U46" s="74">
        <f t="shared" si="53"/>
        <v>6.8563092633114511E-2</v>
      </c>
      <c r="V46" s="74">
        <f t="shared" si="54"/>
        <v>1.4587892049598833E-3</v>
      </c>
      <c r="W46" s="74">
        <f t="shared" si="55"/>
        <v>5.1057622173595919E-3</v>
      </c>
      <c r="X46" s="74">
        <f t="shared" si="56"/>
        <v>0</v>
      </c>
      <c r="Y46" s="74">
        <f t="shared" si="57"/>
        <v>0</v>
      </c>
      <c r="Z46" s="74">
        <f t="shared" si="58"/>
        <v>0</v>
      </c>
      <c r="AA46" s="74">
        <f t="shared" si="59"/>
        <v>0</v>
      </c>
      <c r="AB46" s="74">
        <f t="shared" si="60"/>
        <v>0</v>
      </c>
      <c r="AC46" s="75">
        <f t="shared" si="62"/>
        <v>1</v>
      </c>
    </row>
    <row r="47" spans="2:29" ht="15.6" x14ac:dyDescent="0.3">
      <c r="B47" s="76" t="s">
        <v>107</v>
      </c>
      <c r="C47" s="72">
        <v>215</v>
      </c>
      <c r="D47" s="72">
        <v>114</v>
      </c>
      <c r="E47" s="72">
        <v>77</v>
      </c>
      <c r="F47" s="72">
        <v>60</v>
      </c>
      <c r="G47" s="72">
        <v>22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3">
        <f t="shared" si="63"/>
        <v>488</v>
      </c>
      <c r="P47" s="71" t="str">
        <f t="shared" si="61"/>
        <v>EL4C</v>
      </c>
      <c r="Q47" s="74">
        <f t="shared" si="49"/>
        <v>0.4405737704918033</v>
      </c>
      <c r="R47" s="74">
        <f t="shared" si="50"/>
        <v>0.23360655737704919</v>
      </c>
      <c r="S47" s="74">
        <f t="shared" si="51"/>
        <v>0.15778688524590165</v>
      </c>
      <c r="T47" s="74">
        <f t="shared" si="52"/>
        <v>0.12295081967213115</v>
      </c>
      <c r="U47" s="74">
        <f t="shared" si="53"/>
        <v>4.5081967213114756E-2</v>
      </c>
      <c r="V47" s="74">
        <f t="shared" si="54"/>
        <v>0</v>
      </c>
      <c r="W47" s="74">
        <f t="shared" si="55"/>
        <v>0</v>
      </c>
      <c r="X47" s="74">
        <f t="shared" si="56"/>
        <v>0</v>
      </c>
      <c r="Y47" s="74">
        <f t="shared" si="57"/>
        <v>0</v>
      </c>
      <c r="Z47" s="74">
        <f t="shared" si="58"/>
        <v>0</v>
      </c>
      <c r="AA47" s="74">
        <f t="shared" si="59"/>
        <v>0</v>
      </c>
      <c r="AB47" s="74">
        <f t="shared" si="60"/>
        <v>0</v>
      </c>
      <c r="AC47" s="75">
        <f t="shared" si="62"/>
        <v>1.0000000000000002</v>
      </c>
    </row>
    <row r="48" spans="2:29" ht="15.6" x14ac:dyDescent="0.3">
      <c r="B48" s="76" t="s">
        <v>108</v>
      </c>
      <c r="C48" s="72">
        <v>219</v>
      </c>
      <c r="D48" s="72">
        <v>103</v>
      </c>
      <c r="E48" s="72">
        <v>95</v>
      </c>
      <c r="F48" s="72">
        <v>46</v>
      </c>
      <c r="G48" s="72">
        <v>41</v>
      </c>
      <c r="H48" s="72">
        <v>2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3">
        <f t="shared" si="63"/>
        <v>506</v>
      </c>
      <c r="P48" s="71" t="str">
        <f t="shared" si="61"/>
        <v>EL4D &amp; EL4F</v>
      </c>
      <c r="Q48" s="74">
        <f t="shared" si="49"/>
        <v>0.43280632411067194</v>
      </c>
      <c r="R48" s="74">
        <f t="shared" si="50"/>
        <v>0.20355731225296442</v>
      </c>
      <c r="S48" s="74">
        <f t="shared" si="51"/>
        <v>0.18774703557312253</v>
      </c>
      <c r="T48" s="74">
        <f t="shared" si="52"/>
        <v>9.0909090909090912E-2</v>
      </c>
      <c r="U48" s="74">
        <f t="shared" si="53"/>
        <v>8.1027667984189727E-2</v>
      </c>
      <c r="V48" s="74">
        <f t="shared" si="54"/>
        <v>3.952569169960474E-3</v>
      </c>
      <c r="W48" s="74">
        <f t="shared" si="55"/>
        <v>0</v>
      </c>
      <c r="X48" s="74">
        <f t="shared" si="56"/>
        <v>0</v>
      </c>
      <c r="Y48" s="74">
        <f t="shared" si="57"/>
        <v>0</v>
      </c>
      <c r="Z48" s="74">
        <f t="shared" si="58"/>
        <v>0</v>
      </c>
      <c r="AA48" s="74">
        <f t="shared" si="59"/>
        <v>0</v>
      </c>
      <c r="AB48" s="74">
        <f t="shared" si="60"/>
        <v>0</v>
      </c>
      <c r="AC48" s="75">
        <f t="shared" si="62"/>
        <v>1</v>
      </c>
    </row>
    <row r="49" spans="2:29" ht="16.2" thickBot="1" x14ac:dyDescent="0.35">
      <c r="B49" s="76" t="s">
        <v>109</v>
      </c>
      <c r="C49" s="72">
        <v>1396</v>
      </c>
      <c r="D49" s="72">
        <v>795</v>
      </c>
      <c r="E49" s="72">
        <v>711</v>
      </c>
      <c r="F49" s="72">
        <v>559</v>
      </c>
      <c r="G49" s="72">
        <v>213</v>
      </c>
      <c r="H49" s="72">
        <v>25</v>
      </c>
      <c r="I49" s="72">
        <v>11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3">
        <f t="shared" si="63"/>
        <v>3710</v>
      </c>
      <c r="P49" s="71" t="str">
        <f t="shared" si="61"/>
        <v>EL4E</v>
      </c>
      <c r="Q49" s="74">
        <f t="shared" si="49"/>
        <v>0.37628032345013479</v>
      </c>
      <c r="R49" s="74">
        <f t="shared" si="50"/>
        <v>0.21428571428571427</v>
      </c>
      <c r="S49" s="74">
        <f t="shared" si="51"/>
        <v>0.19164420485175201</v>
      </c>
      <c r="T49" s="74">
        <f t="shared" si="52"/>
        <v>0.15067385444743936</v>
      </c>
      <c r="U49" s="74">
        <f t="shared" si="53"/>
        <v>5.7412398921832884E-2</v>
      </c>
      <c r="V49" s="74">
        <f t="shared" si="54"/>
        <v>6.7385444743935314E-3</v>
      </c>
      <c r="W49" s="74">
        <f t="shared" si="55"/>
        <v>2.9649595687331535E-3</v>
      </c>
      <c r="X49" s="74">
        <f t="shared" si="56"/>
        <v>0</v>
      </c>
      <c r="Y49" s="74">
        <f t="shared" si="57"/>
        <v>0</v>
      </c>
      <c r="Z49" s="74">
        <f t="shared" si="58"/>
        <v>0</v>
      </c>
      <c r="AA49" s="74">
        <f t="shared" si="59"/>
        <v>0</v>
      </c>
      <c r="AB49" s="74">
        <f t="shared" si="60"/>
        <v>0</v>
      </c>
      <c r="AC49" s="75">
        <f t="shared" si="62"/>
        <v>1</v>
      </c>
    </row>
    <row r="50" spans="2:29" ht="16.2" thickBot="1" x14ac:dyDescent="0.35">
      <c r="B50" s="91" t="s">
        <v>61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/>
    </row>
    <row r="51" spans="2:29" ht="14.4" thickBot="1" x14ac:dyDescent="0.3"/>
    <row r="52" spans="2:29" ht="18" thickBot="1" x14ac:dyDescent="0.35">
      <c r="B52" s="94" t="s">
        <v>120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6"/>
    </row>
    <row r="53" spans="2:29" ht="18" thickBot="1" x14ac:dyDescent="0.35">
      <c r="B53" s="97" t="s">
        <v>55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81"/>
      <c r="P53" s="97" t="s">
        <v>56</v>
      </c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81"/>
    </row>
    <row r="54" spans="2:29" ht="16.2" thickBot="1" x14ac:dyDescent="0.35">
      <c r="B54" s="60" t="s">
        <v>57</v>
      </c>
      <c r="C54" s="61" t="s">
        <v>18</v>
      </c>
      <c r="D54" s="61" t="s">
        <v>17</v>
      </c>
      <c r="E54" s="61" t="s">
        <v>19</v>
      </c>
      <c r="F54" s="61" t="s">
        <v>21</v>
      </c>
      <c r="G54" s="61" t="s">
        <v>20</v>
      </c>
      <c r="H54" s="61" t="s">
        <v>117</v>
      </c>
      <c r="I54" s="61" t="s">
        <v>47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2" t="s">
        <v>54</v>
      </c>
      <c r="P54" s="63" t="s">
        <v>57</v>
      </c>
      <c r="Q54" s="61" t="str">
        <f>C54</f>
        <v>Labour</v>
      </c>
      <c r="R54" s="61" t="str">
        <f t="shared" ref="R54:AB54" si="64">D54</f>
        <v>SNP</v>
      </c>
      <c r="S54" s="61" t="str">
        <f t="shared" si="64"/>
        <v>Conservative</v>
      </c>
      <c r="T54" s="61" t="str">
        <f t="shared" si="64"/>
        <v>Green</v>
      </c>
      <c r="U54" s="61" t="str">
        <f t="shared" si="64"/>
        <v>Lib Dem</v>
      </c>
      <c r="V54" s="61" t="str">
        <f t="shared" si="64"/>
        <v>Independent</v>
      </c>
      <c r="W54" s="61" t="str">
        <f t="shared" si="64"/>
        <v>Alba</v>
      </c>
      <c r="X54" s="61">
        <f t="shared" si="64"/>
        <v>0</v>
      </c>
      <c r="Y54" s="61">
        <f t="shared" si="64"/>
        <v>0</v>
      </c>
      <c r="Z54" s="61">
        <f t="shared" si="64"/>
        <v>0</v>
      </c>
      <c r="AA54" s="61">
        <f t="shared" si="64"/>
        <v>0</v>
      </c>
      <c r="AB54" s="61">
        <f t="shared" si="64"/>
        <v>0</v>
      </c>
      <c r="AC54" s="64" t="s">
        <v>54</v>
      </c>
    </row>
    <row r="55" spans="2:29" ht="15.6" x14ac:dyDescent="0.3">
      <c r="B55" s="65" t="s">
        <v>58</v>
      </c>
      <c r="C55" s="66">
        <v>2853</v>
      </c>
      <c r="D55" s="66">
        <v>2051</v>
      </c>
      <c r="E55" s="66">
        <v>1714</v>
      </c>
      <c r="F55" s="66">
        <v>577</v>
      </c>
      <c r="G55" s="66">
        <v>432</v>
      </c>
      <c r="H55" s="66">
        <v>118</v>
      </c>
      <c r="I55" s="66">
        <v>85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7">
        <f>SUM(C55:N55)</f>
        <v>7830</v>
      </c>
      <c r="P55" s="68" t="str">
        <f>B55</f>
        <v>Whole Ward</v>
      </c>
      <c r="Q55" s="69">
        <f t="shared" ref="Q55:Q63" si="65">IF(C55&gt;0,C55/O55,0)</f>
        <v>0.36436781609195401</v>
      </c>
      <c r="R55" s="69">
        <f t="shared" ref="R55:R63" si="66">IF(D55&gt;0,D55/O55,0)</f>
        <v>0.26194125159642401</v>
      </c>
      <c r="S55" s="69">
        <f t="shared" ref="S55:S63" si="67">IF(E55&gt;0,E55/O55,0)</f>
        <v>0.21890166028097063</v>
      </c>
      <c r="T55" s="69">
        <f t="shared" ref="T55:T63" si="68">IF(F55&gt;0,F55/O55,0)</f>
        <v>7.3690932311621965E-2</v>
      </c>
      <c r="U55" s="69">
        <f t="shared" ref="U55:U63" si="69">IF(G55&gt;0,G55/O55,0)</f>
        <v>5.5172413793103448E-2</v>
      </c>
      <c r="V55" s="69">
        <f t="shared" ref="V55:V63" si="70">IF(H55&gt;0,H55/O55,0)</f>
        <v>1.5070242656449554E-2</v>
      </c>
      <c r="W55" s="69">
        <f t="shared" ref="W55:W63" si="71">IF(I55&gt;0,I55/O55,0)</f>
        <v>1.0855683269476373E-2</v>
      </c>
      <c r="X55" s="69">
        <f t="shared" ref="X55:X63" si="72">IF(J55&gt;0,J55/O55,0)</f>
        <v>0</v>
      </c>
      <c r="Y55" s="69">
        <f t="shared" ref="Y55:Y63" si="73">IF(K55&gt;0,K55/O55,0)</f>
        <v>0</v>
      </c>
      <c r="Z55" s="69">
        <f t="shared" ref="Z55:Z63" si="74">IF(L55&gt;0,L55/O55,0)</f>
        <v>0</v>
      </c>
      <c r="AA55" s="69">
        <f t="shared" ref="AA55:AA63" si="75">IF(M55&gt;0,M55/O55,0)</f>
        <v>0</v>
      </c>
      <c r="AB55" s="69">
        <f t="shared" ref="AB55:AB63" si="76">IF(N55&gt;0,N55/O55,0)</f>
        <v>0</v>
      </c>
      <c r="AC55" s="70">
        <f>SUM(Q55:AB55)</f>
        <v>0.99999999999999989</v>
      </c>
    </row>
    <row r="56" spans="2:29" ht="15.6" x14ac:dyDescent="0.3">
      <c r="B56" s="71" t="s">
        <v>59</v>
      </c>
      <c r="C56" s="72">
        <v>1709</v>
      </c>
      <c r="D56" s="72">
        <v>1299</v>
      </c>
      <c r="E56" s="72">
        <v>915</v>
      </c>
      <c r="F56" s="72">
        <v>376</v>
      </c>
      <c r="G56" s="72">
        <v>211</v>
      </c>
      <c r="H56" s="72">
        <v>71</v>
      </c>
      <c r="I56" s="72">
        <v>58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3">
        <f>SUM(C56:N56)</f>
        <v>4639</v>
      </c>
      <c r="P56" s="71" t="str">
        <f t="shared" ref="P56:P63" si="77">B56</f>
        <v>In Person Total</v>
      </c>
      <c r="Q56" s="74">
        <f t="shared" si="65"/>
        <v>0.36839836171588702</v>
      </c>
      <c r="R56" s="74">
        <f t="shared" si="66"/>
        <v>0.28001724509592585</v>
      </c>
      <c r="S56" s="74">
        <f t="shared" si="67"/>
        <v>0.19724078465186462</v>
      </c>
      <c r="T56" s="74">
        <f t="shared" si="68"/>
        <v>8.1051950851476609E-2</v>
      </c>
      <c r="U56" s="74">
        <f t="shared" si="69"/>
        <v>4.5483940504419056E-2</v>
      </c>
      <c r="V56" s="74">
        <f t="shared" si="70"/>
        <v>1.5305022634188403E-2</v>
      </c>
      <c r="W56" s="74">
        <f t="shared" si="71"/>
        <v>1.2502694546238414E-2</v>
      </c>
      <c r="X56" s="74">
        <f t="shared" si="72"/>
        <v>0</v>
      </c>
      <c r="Y56" s="74">
        <f t="shared" si="73"/>
        <v>0</v>
      </c>
      <c r="Z56" s="74">
        <f t="shared" si="74"/>
        <v>0</v>
      </c>
      <c r="AA56" s="74">
        <f t="shared" si="75"/>
        <v>0</v>
      </c>
      <c r="AB56" s="74">
        <f t="shared" si="76"/>
        <v>0</v>
      </c>
      <c r="AC56" s="75">
        <f t="shared" ref="AC56:AC63" si="78">SUM(Q56:AB56)</f>
        <v>1</v>
      </c>
    </row>
    <row r="57" spans="2:29" ht="15.6" x14ac:dyDescent="0.3">
      <c r="B57" s="68" t="s">
        <v>60</v>
      </c>
      <c r="C57" s="72">
        <v>1144</v>
      </c>
      <c r="D57" s="72">
        <v>752</v>
      </c>
      <c r="E57" s="72">
        <v>799</v>
      </c>
      <c r="F57" s="72">
        <v>201</v>
      </c>
      <c r="G57" s="72">
        <v>221</v>
      </c>
      <c r="H57" s="72">
        <v>47</v>
      </c>
      <c r="I57" s="72">
        <v>27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3">
        <f t="shared" ref="O57:O63" si="79">SUM(C57:N57)</f>
        <v>3191</v>
      </c>
      <c r="P57" s="71" t="str">
        <f t="shared" si="77"/>
        <v>Postal Total</v>
      </c>
      <c r="Q57" s="74">
        <f t="shared" si="65"/>
        <v>0.35850830460670635</v>
      </c>
      <c r="R57" s="74">
        <f t="shared" si="66"/>
        <v>0.2356628016295832</v>
      </c>
      <c r="S57" s="74">
        <f t="shared" si="67"/>
        <v>0.25039172673143217</v>
      </c>
      <c r="T57" s="74">
        <f t="shared" si="68"/>
        <v>6.2989658414290189E-2</v>
      </c>
      <c r="U57" s="74">
        <f t="shared" si="69"/>
        <v>6.9257286117204636E-2</v>
      </c>
      <c r="V57" s="74">
        <f t="shared" si="70"/>
        <v>1.472892510184895E-2</v>
      </c>
      <c r="W57" s="74">
        <f t="shared" si="71"/>
        <v>8.4612973989345031E-3</v>
      </c>
      <c r="X57" s="74">
        <f t="shared" si="72"/>
        <v>0</v>
      </c>
      <c r="Y57" s="74">
        <f t="shared" si="73"/>
        <v>0</v>
      </c>
      <c r="Z57" s="74">
        <f t="shared" si="74"/>
        <v>0</v>
      </c>
      <c r="AA57" s="74">
        <f t="shared" si="75"/>
        <v>0</v>
      </c>
      <c r="AB57" s="74">
        <f t="shared" si="76"/>
        <v>0</v>
      </c>
      <c r="AC57" s="75">
        <f t="shared" si="78"/>
        <v>1</v>
      </c>
    </row>
    <row r="58" spans="2:29" ht="15.6" x14ac:dyDescent="0.3">
      <c r="B58" s="76" t="s">
        <v>122</v>
      </c>
      <c r="C58" s="72">
        <v>194</v>
      </c>
      <c r="D58" s="72">
        <v>161</v>
      </c>
      <c r="E58" s="72">
        <v>225</v>
      </c>
      <c r="F58" s="72">
        <v>61</v>
      </c>
      <c r="G58" s="72">
        <v>61</v>
      </c>
      <c r="H58" s="72">
        <v>5</v>
      </c>
      <c r="I58" s="72">
        <v>6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3">
        <f t="shared" si="79"/>
        <v>713</v>
      </c>
      <c r="P58" s="71" t="str">
        <f t="shared" si="77"/>
        <v>EL5A, B &amp; C</v>
      </c>
      <c r="Q58" s="74">
        <f t="shared" si="65"/>
        <v>0.27208976157082748</v>
      </c>
      <c r="R58" s="74">
        <f t="shared" si="66"/>
        <v>0.22580645161290322</v>
      </c>
      <c r="S58" s="74">
        <f t="shared" si="67"/>
        <v>0.31556802244039273</v>
      </c>
      <c r="T58" s="74">
        <f t="shared" si="68"/>
        <v>8.5553997194950909E-2</v>
      </c>
      <c r="U58" s="74">
        <f t="shared" si="69"/>
        <v>8.5553997194950909E-2</v>
      </c>
      <c r="V58" s="74">
        <f t="shared" si="70"/>
        <v>7.0126227208976155E-3</v>
      </c>
      <c r="W58" s="74">
        <f t="shared" si="71"/>
        <v>8.4151472650771386E-3</v>
      </c>
      <c r="X58" s="74">
        <f t="shared" si="72"/>
        <v>0</v>
      </c>
      <c r="Y58" s="74">
        <f t="shared" si="73"/>
        <v>0</v>
      </c>
      <c r="Z58" s="74">
        <f t="shared" si="74"/>
        <v>0</v>
      </c>
      <c r="AA58" s="74">
        <f t="shared" si="75"/>
        <v>0</v>
      </c>
      <c r="AB58" s="74">
        <f t="shared" si="76"/>
        <v>0</v>
      </c>
      <c r="AC58" s="75">
        <f t="shared" si="78"/>
        <v>1</v>
      </c>
    </row>
    <row r="59" spans="2:29" ht="15.6" x14ac:dyDescent="0.3">
      <c r="B59" s="76" t="s">
        <v>123</v>
      </c>
      <c r="C59" s="72">
        <v>1309</v>
      </c>
      <c r="D59" s="72">
        <v>1173</v>
      </c>
      <c r="E59" s="72">
        <v>864</v>
      </c>
      <c r="F59" s="72">
        <v>318</v>
      </c>
      <c r="G59" s="72">
        <v>172</v>
      </c>
      <c r="H59" s="72">
        <v>66</v>
      </c>
      <c r="I59" s="72">
        <v>47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3">
        <f t="shared" si="79"/>
        <v>3949</v>
      </c>
      <c r="P59" s="71" t="str">
        <f t="shared" si="77"/>
        <v>EL5D</v>
      </c>
      <c r="Q59" s="74">
        <f t="shared" si="65"/>
        <v>0.33147632311977715</v>
      </c>
      <c r="R59" s="74">
        <f t="shared" si="66"/>
        <v>0.29703722461382631</v>
      </c>
      <c r="S59" s="74">
        <f t="shared" si="67"/>
        <v>0.21878956697898203</v>
      </c>
      <c r="T59" s="74">
        <f t="shared" si="68"/>
        <v>8.0526715624208656E-2</v>
      </c>
      <c r="U59" s="74">
        <f t="shared" si="69"/>
        <v>4.3555330463408461E-2</v>
      </c>
      <c r="V59" s="74">
        <f t="shared" si="70"/>
        <v>1.6713091922005572E-2</v>
      </c>
      <c r="W59" s="74">
        <f t="shared" si="71"/>
        <v>1.1901747277791846E-2</v>
      </c>
      <c r="X59" s="74">
        <f t="shared" si="72"/>
        <v>0</v>
      </c>
      <c r="Y59" s="74">
        <f t="shared" si="73"/>
        <v>0</v>
      </c>
      <c r="Z59" s="74">
        <f t="shared" si="74"/>
        <v>0</v>
      </c>
      <c r="AA59" s="74">
        <f t="shared" si="75"/>
        <v>0</v>
      </c>
      <c r="AB59" s="74">
        <f t="shared" si="76"/>
        <v>0</v>
      </c>
      <c r="AC59" s="75">
        <f t="shared" si="78"/>
        <v>0.99999999999999989</v>
      </c>
    </row>
    <row r="60" spans="2:29" ht="15.6" x14ac:dyDescent="0.3">
      <c r="B60" s="76" t="s">
        <v>124</v>
      </c>
      <c r="C60" s="72">
        <v>105</v>
      </c>
      <c r="D60" s="72">
        <v>88</v>
      </c>
      <c r="E60" s="72">
        <v>111</v>
      </c>
      <c r="F60" s="72">
        <v>38</v>
      </c>
      <c r="G60" s="72">
        <v>29</v>
      </c>
      <c r="H60" s="72">
        <v>13</v>
      </c>
      <c r="I60" s="72">
        <v>7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3">
        <f t="shared" si="79"/>
        <v>391</v>
      </c>
      <c r="P60" s="71" t="str">
        <f t="shared" si="77"/>
        <v>EL5E &amp; EL5F</v>
      </c>
      <c r="Q60" s="74">
        <f t="shared" si="65"/>
        <v>0.26854219948849106</v>
      </c>
      <c r="R60" s="74">
        <f t="shared" si="66"/>
        <v>0.22506393861892582</v>
      </c>
      <c r="S60" s="74">
        <f t="shared" si="67"/>
        <v>0.28388746803069054</v>
      </c>
      <c r="T60" s="74">
        <f t="shared" si="68"/>
        <v>9.718670076726342E-2</v>
      </c>
      <c r="U60" s="74">
        <f t="shared" si="69"/>
        <v>7.4168797953964194E-2</v>
      </c>
      <c r="V60" s="74">
        <f t="shared" si="70"/>
        <v>3.3248081841432228E-2</v>
      </c>
      <c r="W60" s="74">
        <f t="shared" si="71"/>
        <v>1.7902813299232736E-2</v>
      </c>
      <c r="X60" s="74">
        <f t="shared" si="72"/>
        <v>0</v>
      </c>
      <c r="Y60" s="74">
        <f t="shared" si="73"/>
        <v>0</v>
      </c>
      <c r="Z60" s="74">
        <f t="shared" si="74"/>
        <v>0</v>
      </c>
      <c r="AA60" s="74">
        <f t="shared" si="75"/>
        <v>0</v>
      </c>
      <c r="AB60" s="74">
        <f t="shared" si="76"/>
        <v>0</v>
      </c>
      <c r="AC60" s="75">
        <f t="shared" si="78"/>
        <v>1</v>
      </c>
    </row>
    <row r="61" spans="2:29" ht="15.6" x14ac:dyDescent="0.3">
      <c r="B61" s="76" t="s">
        <v>125</v>
      </c>
      <c r="C61" s="72">
        <v>245</v>
      </c>
      <c r="D61" s="72">
        <v>141</v>
      </c>
      <c r="E61" s="72">
        <v>215</v>
      </c>
      <c r="F61" s="72">
        <v>63</v>
      </c>
      <c r="G61" s="72">
        <v>78</v>
      </c>
      <c r="H61" s="72">
        <v>17</v>
      </c>
      <c r="I61" s="72">
        <v>6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3">
        <f t="shared" si="79"/>
        <v>765</v>
      </c>
      <c r="P61" s="71" t="str">
        <f t="shared" si="77"/>
        <v>EL5G &amp; EL5H</v>
      </c>
      <c r="Q61" s="74">
        <f t="shared" si="65"/>
        <v>0.3202614379084967</v>
      </c>
      <c r="R61" s="74">
        <f t="shared" si="66"/>
        <v>0.18431372549019609</v>
      </c>
      <c r="S61" s="74">
        <f t="shared" si="67"/>
        <v>0.28104575163398693</v>
      </c>
      <c r="T61" s="74">
        <f t="shared" si="68"/>
        <v>8.2352941176470587E-2</v>
      </c>
      <c r="U61" s="74">
        <f t="shared" si="69"/>
        <v>0.10196078431372549</v>
      </c>
      <c r="V61" s="74">
        <f t="shared" si="70"/>
        <v>2.2222222222222223E-2</v>
      </c>
      <c r="W61" s="74">
        <f t="shared" si="71"/>
        <v>7.8431372549019607E-3</v>
      </c>
      <c r="X61" s="74">
        <f t="shared" si="72"/>
        <v>0</v>
      </c>
      <c r="Y61" s="74">
        <f t="shared" si="73"/>
        <v>0</v>
      </c>
      <c r="Z61" s="74">
        <f t="shared" si="74"/>
        <v>0</v>
      </c>
      <c r="AA61" s="74">
        <f t="shared" si="75"/>
        <v>0</v>
      </c>
      <c r="AB61" s="74">
        <f t="shared" si="76"/>
        <v>0</v>
      </c>
      <c r="AC61" s="75">
        <f t="shared" si="78"/>
        <v>1</v>
      </c>
    </row>
    <row r="62" spans="2:29" ht="15.6" x14ac:dyDescent="0.3">
      <c r="B62" s="76" t="s">
        <v>126</v>
      </c>
      <c r="C62" s="72">
        <v>514</v>
      </c>
      <c r="D62" s="72">
        <v>261</v>
      </c>
      <c r="E62" s="72">
        <v>116</v>
      </c>
      <c r="F62" s="72">
        <v>38</v>
      </c>
      <c r="G62" s="72">
        <v>27</v>
      </c>
      <c r="H62" s="72">
        <v>5</v>
      </c>
      <c r="I62" s="72">
        <v>6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3">
        <f t="shared" si="79"/>
        <v>967</v>
      </c>
      <c r="P62" s="71" t="str">
        <f t="shared" si="77"/>
        <v>EL5I</v>
      </c>
      <c r="Q62" s="74">
        <f t="shared" si="65"/>
        <v>0.53154084798345402</v>
      </c>
      <c r="R62" s="74">
        <f t="shared" si="66"/>
        <v>0.26990692864529475</v>
      </c>
      <c r="S62" s="74">
        <f t="shared" si="67"/>
        <v>0.11995863495346432</v>
      </c>
      <c r="T62" s="74">
        <f t="shared" si="68"/>
        <v>3.9296794208893482E-2</v>
      </c>
      <c r="U62" s="74">
        <f t="shared" si="69"/>
        <v>2.7921406411582212E-2</v>
      </c>
      <c r="V62" s="74">
        <f t="shared" si="70"/>
        <v>5.170630816959669E-3</v>
      </c>
      <c r="W62" s="74">
        <f t="shared" si="71"/>
        <v>6.2047569803516025E-3</v>
      </c>
      <c r="X62" s="74">
        <f t="shared" si="72"/>
        <v>0</v>
      </c>
      <c r="Y62" s="74">
        <f t="shared" si="73"/>
        <v>0</v>
      </c>
      <c r="Z62" s="74">
        <f t="shared" si="74"/>
        <v>0</v>
      </c>
      <c r="AA62" s="74">
        <f t="shared" si="75"/>
        <v>0</v>
      </c>
      <c r="AB62" s="74">
        <f t="shared" si="76"/>
        <v>0</v>
      </c>
      <c r="AC62" s="75">
        <f t="shared" si="78"/>
        <v>1.0000000000000002</v>
      </c>
    </row>
    <row r="63" spans="2:29" ht="16.2" thickBot="1" x14ac:dyDescent="0.35">
      <c r="B63" s="76" t="s">
        <v>127</v>
      </c>
      <c r="C63" s="72">
        <v>486</v>
      </c>
      <c r="D63" s="72">
        <v>227</v>
      </c>
      <c r="E63" s="72">
        <v>184</v>
      </c>
      <c r="F63" s="72">
        <v>58</v>
      </c>
      <c r="G63" s="72">
        <v>66</v>
      </c>
      <c r="H63" s="72">
        <v>12</v>
      </c>
      <c r="I63" s="72">
        <v>13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3">
        <f t="shared" si="79"/>
        <v>1046</v>
      </c>
      <c r="P63" s="71" t="str">
        <f t="shared" si="77"/>
        <v>EL5J</v>
      </c>
      <c r="Q63" s="74">
        <f t="shared" si="65"/>
        <v>0.46462715105162522</v>
      </c>
      <c r="R63" s="74">
        <f t="shared" si="66"/>
        <v>0.2170172084130019</v>
      </c>
      <c r="S63" s="74">
        <f t="shared" si="67"/>
        <v>0.17590822179732313</v>
      </c>
      <c r="T63" s="74">
        <f t="shared" si="68"/>
        <v>5.5449330783938815E-2</v>
      </c>
      <c r="U63" s="74">
        <f t="shared" si="69"/>
        <v>6.3097514340344163E-2</v>
      </c>
      <c r="V63" s="74">
        <f t="shared" si="70"/>
        <v>1.1472275334608031E-2</v>
      </c>
      <c r="W63" s="74">
        <f t="shared" si="71"/>
        <v>1.24282982791587E-2</v>
      </c>
      <c r="X63" s="74">
        <f t="shared" si="72"/>
        <v>0</v>
      </c>
      <c r="Y63" s="74">
        <f t="shared" si="73"/>
        <v>0</v>
      </c>
      <c r="Z63" s="74">
        <f t="shared" si="74"/>
        <v>0</v>
      </c>
      <c r="AA63" s="74">
        <f t="shared" si="75"/>
        <v>0</v>
      </c>
      <c r="AB63" s="74">
        <f t="shared" si="76"/>
        <v>0</v>
      </c>
      <c r="AC63" s="75">
        <f t="shared" si="78"/>
        <v>0.99999999999999989</v>
      </c>
    </row>
    <row r="64" spans="2:29" ht="16.2" thickBot="1" x14ac:dyDescent="0.35">
      <c r="B64" s="91" t="s">
        <v>61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3"/>
    </row>
    <row r="65" spans="2:29" ht="14.4" thickBot="1" x14ac:dyDescent="0.3"/>
    <row r="66" spans="2:29" ht="18" thickBot="1" x14ac:dyDescent="0.35">
      <c r="B66" s="94" t="s">
        <v>121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6"/>
    </row>
    <row r="67" spans="2:29" ht="18" thickBot="1" x14ac:dyDescent="0.35">
      <c r="B67" s="97" t="s">
        <v>55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81"/>
      <c r="P67" s="97" t="s">
        <v>56</v>
      </c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81"/>
    </row>
    <row r="68" spans="2:29" ht="16.2" thickBot="1" x14ac:dyDescent="0.35">
      <c r="B68" s="60" t="s">
        <v>57</v>
      </c>
      <c r="C68" s="61" t="s">
        <v>17</v>
      </c>
      <c r="D68" s="61" t="s">
        <v>18</v>
      </c>
      <c r="E68" s="61" t="s">
        <v>19</v>
      </c>
      <c r="F68" s="61" t="s">
        <v>21</v>
      </c>
      <c r="G68" s="61" t="s">
        <v>20</v>
      </c>
      <c r="H68" s="61" t="s">
        <v>133</v>
      </c>
      <c r="I68" s="61" t="s">
        <v>49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2" t="s">
        <v>54</v>
      </c>
      <c r="P68" s="63" t="s">
        <v>57</v>
      </c>
      <c r="Q68" s="61" t="str">
        <f>C68</f>
        <v>SNP</v>
      </c>
      <c r="R68" s="61" t="str">
        <f t="shared" ref="R68:AB68" si="80">D68</f>
        <v>Labour</v>
      </c>
      <c r="S68" s="61" t="str">
        <f t="shared" si="80"/>
        <v>Conservative</v>
      </c>
      <c r="T68" s="61" t="str">
        <f t="shared" si="80"/>
        <v>Green</v>
      </c>
      <c r="U68" s="61" t="str">
        <f t="shared" si="80"/>
        <v>Lib Dem</v>
      </c>
      <c r="V68" s="61" t="str">
        <f t="shared" si="80"/>
        <v>ISP</v>
      </c>
      <c r="W68" s="61" t="str">
        <f t="shared" si="80"/>
        <v>Family</v>
      </c>
      <c r="X68" s="61">
        <f t="shared" si="80"/>
        <v>0</v>
      </c>
      <c r="Y68" s="61">
        <f t="shared" si="80"/>
        <v>0</v>
      </c>
      <c r="Z68" s="61">
        <f t="shared" si="80"/>
        <v>0</v>
      </c>
      <c r="AA68" s="61">
        <f t="shared" si="80"/>
        <v>0</v>
      </c>
      <c r="AB68" s="61">
        <f t="shared" si="80"/>
        <v>0</v>
      </c>
      <c r="AC68" s="64" t="s">
        <v>54</v>
      </c>
    </row>
    <row r="69" spans="2:29" ht="15.6" x14ac:dyDescent="0.3">
      <c r="B69" s="65" t="s">
        <v>58</v>
      </c>
      <c r="C69" s="66">
        <v>1742</v>
      </c>
      <c r="D69" s="66">
        <v>1643</v>
      </c>
      <c r="E69" s="66">
        <v>1395</v>
      </c>
      <c r="F69" s="66">
        <v>984</v>
      </c>
      <c r="G69" s="66">
        <v>659</v>
      </c>
      <c r="H69" s="66">
        <v>44</v>
      </c>
      <c r="I69" s="66">
        <v>38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7">
        <f>SUM(C69:N69)</f>
        <v>6505</v>
      </c>
      <c r="P69" s="68" t="str">
        <f>B69</f>
        <v>Whole Ward</v>
      </c>
      <c r="Q69" s="69">
        <f t="shared" ref="Q69:Q75" si="81">IF(C69&gt;0,C69/O69,0)</f>
        <v>0.26779400461183706</v>
      </c>
      <c r="R69" s="69">
        <f t="shared" ref="R69:R75" si="82">IF(D69&gt;0,D69/O69,0)</f>
        <v>0.25257494235203687</v>
      </c>
      <c r="S69" s="69">
        <f t="shared" ref="S69:S75" si="83">IF(E69&gt;0,E69/O69,0)</f>
        <v>0.21445042275172943</v>
      </c>
      <c r="T69" s="69">
        <f t="shared" ref="T69:T75" si="84">IF(F69&gt;0,F69/O69,0)</f>
        <v>0.15126825518831669</v>
      </c>
      <c r="U69" s="69">
        <f t="shared" ref="U69:U75" si="85">IF(G69&gt;0,G69/O69,0)</f>
        <v>0.10130668716372021</v>
      </c>
      <c r="V69" s="69">
        <f t="shared" ref="V69:V75" si="86">IF(H69&gt;0,H69/O69,0)</f>
        <v>6.7640276710222904E-3</v>
      </c>
      <c r="W69" s="69">
        <f t="shared" ref="W69:W75" si="87">IF(I69&gt;0,I69/O69,0)</f>
        <v>5.8416602613374329E-3</v>
      </c>
      <c r="X69" s="69">
        <f t="shared" ref="X69:X75" si="88">IF(J69&gt;0,J69/O69,0)</f>
        <v>0</v>
      </c>
      <c r="Y69" s="69">
        <f t="shared" ref="Y69:Y75" si="89">IF(K69&gt;0,K69/O69,0)</f>
        <v>0</v>
      </c>
      <c r="Z69" s="69">
        <f t="shared" ref="Z69:Z75" si="90">IF(L69&gt;0,L69/O69,0)</f>
        <v>0</v>
      </c>
      <c r="AA69" s="69">
        <f t="shared" ref="AA69:AA75" si="91">IF(M69&gt;0,M69/O69,0)</f>
        <v>0</v>
      </c>
      <c r="AB69" s="69">
        <f t="shared" ref="AB69:AB75" si="92">IF(N69&gt;0,N69/O69,0)</f>
        <v>0</v>
      </c>
      <c r="AC69" s="70">
        <f>SUM(Q69:AB69)</f>
        <v>1</v>
      </c>
    </row>
    <row r="70" spans="2:29" ht="15.6" x14ac:dyDescent="0.3">
      <c r="B70" s="71" t="s">
        <v>59</v>
      </c>
      <c r="C70" s="72">
        <v>1188</v>
      </c>
      <c r="D70" s="72">
        <v>1074</v>
      </c>
      <c r="E70" s="72">
        <v>755</v>
      </c>
      <c r="F70" s="72">
        <v>683</v>
      </c>
      <c r="G70" s="72">
        <v>395</v>
      </c>
      <c r="H70" s="72">
        <v>32</v>
      </c>
      <c r="I70" s="72">
        <v>21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3">
        <f>SUM(C70:N70)</f>
        <v>4148</v>
      </c>
      <c r="P70" s="71" t="str">
        <f t="shared" ref="P70:P75" si="93">B70</f>
        <v>In Person Total</v>
      </c>
      <c r="Q70" s="74">
        <f t="shared" si="81"/>
        <v>0.28640308582449375</v>
      </c>
      <c r="R70" s="74">
        <f t="shared" si="82"/>
        <v>0.25891996142719381</v>
      </c>
      <c r="S70" s="74">
        <f t="shared" si="83"/>
        <v>0.18201542912246865</v>
      </c>
      <c r="T70" s="74">
        <f t="shared" si="84"/>
        <v>0.16465766634522661</v>
      </c>
      <c r="U70" s="74">
        <f t="shared" si="85"/>
        <v>9.5226615236258444E-2</v>
      </c>
      <c r="V70" s="74">
        <f t="shared" si="86"/>
        <v>7.7145612343297977E-3</v>
      </c>
      <c r="W70" s="74">
        <f t="shared" si="87"/>
        <v>5.0626808100289293E-3</v>
      </c>
      <c r="X70" s="74">
        <f t="shared" si="88"/>
        <v>0</v>
      </c>
      <c r="Y70" s="74">
        <f t="shared" si="89"/>
        <v>0</v>
      </c>
      <c r="Z70" s="74">
        <f t="shared" si="90"/>
        <v>0</v>
      </c>
      <c r="AA70" s="74">
        <f t="shared" si="91"/>
        <v>0</v>
      </c>
      <c r="AB70" s="74">
        <f t="shared" si="92"/>
        <v>0</v>
      </c>
      <c r="AC70" s="75">
        <f t="shared" ref="AC70:AC75" si="94">SUM(Q70:AB70)</f>
        <v>0.99999999999999989</v>
      </c>
    </row>
    <row r="71" spans="2:29" ht="15.6" x14ac:dyDescent="0.3">
      <c r="B71" s="68" t="s">
        <v>60</v>
      </c>
      <c r="C71" s="72">
        <v>554</v>
      </c>
      <c r="D71" s="72">
        <v>569</v>
      </c>
      <c r="E71" s="72">
        <v>640</v>
      </c>
      <c r="F71" s="72">
        <v>301</v>
      </c>
      <c r="G71" s="72">
        <v>264</v>
      </c>
      <c r="H71" s="72">
        <v>12</v>
      </c>
      <c r="I71" s="72">
        <v>17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3">
        <f t="shared" ref="O71:O75" si="95">SUM(C71:N71)</f>
        <v>2357</v>
      </c>
      <c r="P71" s="71" t="str">
        <f t="shared" si="93"/>
        <v>Postal Total</v>
      </c>
      <c r="Q71" s="74">
        <f t="shared" si="81"/>
        <v>0.2350445481544336</v>
      </c>
      <c r="R71" s="74">
        <f t="shared" si="82"/>
        <v>0.24140857021637674</v>
      </c>
      <c r="S71" s="74">
        <f t="shared" si="83"/>
        <v>0.27153160797624099</v>
      </c>
      <c r="T71" s="74">
        <f t="shared" si="84"/>
        <v>0.12770470937632583</v>
      </c>
      <c r="U71" s="74">
        <f t="shared" si="85"/>
        <v>0.1120067882901994</v>
      </c>
      <c r="V71" s="74">
        <f t="shared" si="86"/>
        <v>5.0912176495545181E-3</v>
      </c>
      <c r="W71" s="74">
        <f t="shared" si="87"/>
        <v>7.2125583368689008E-3</v>
      </c>
      <c r="X71" s="74">
        <f t="shared" si="88"/>
        <v>0</v>
      </c>
      <c r="Y71" s="74">
        <f t="shared" si="89"/>
        <v>0</v>
      </c>
      <c r="Z71" s="74">
        <f t="shared" si="90"/>
        <v>0</v>
      </c>
      <c r="AA71" s="74">
        <f t="shared" si="91"/>
        <v>0</v>
      </c>
      <c r="AB71" s="74">
        <f t="shared" si="92"/>
        <v>0</v>
      </c>
      <c r="AC71" s="75">
        <f t="shared" si="94"/>
        <v>1</v>
      </c>
    </row>
    <row r="72" spans="2:29" ht="15.6" x14ac:dyDescent="0.3">
      <c r="B72" s="76" t="s">
        <v>136</v>
      </c>
      <c r="C72" s="72">
        <v>296</v>
      </c>
      <c r="D72" s="72">
        <v>275</v>
      </c>
      <c r="E72" s="72">
        <v>357</v>
      </c>
      <c r="F72" s="72">
        <v>189</v>
      </c>
      <c r="G72" s="72">
        <v>82</v>
      </c>
      <c r="H72" s="72">
        <v>6</v>
      </c>
      <c r="I72" s="72">
        <v>14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3">
        <f t="shared" si="95"/>
        <v>1219</v>
      </c>
      <c r="P72" s="71" t="str">
        <f t="shared" si="93"/>
        <v>EL6A &amp; EL6B</v>
      </c>
      <c r="Q72" s="74">
        <f t="shared" si="81"/>
        <v>0.24282198523379819</v>
      </c>
      <c r="R72" s="74">
        <f t="shared" si="82"/>
        <v>0.22559474979491387</v>
      </c>
      <c r="S72" s="74">
        <f t="shared" si="83"/>
        <v>0.29286300246103364</v>
      </c>
      <c r="T72" s="74">
        <f t="shared" si="84"/>
        <v>0.15504511894995898</v>
      </c>
      <c r="U72" s="74">
        <f t="shared" si="85"/>
        <v>6.7268252666119771E-2</v>
      </c>
      <c r="V72" s="74">
        <f t="shared" si="86"/>
        <v>4.9220672682526662E-3</v>
      </c>
      <c r="W72" s="74">
        <f t="shared" si="87"/>
        <v>1.1484823625922888E-2</v>
      </c>
      <c r="X72" s="74">
        <f t="shared" si="88"/>
        <v>0</v>
      </c>
      <c r="Y72" s="74">
        <f t="shared" si="89"/>
        <v>0</v>
      </c>
      <c r="Z72" s="74">
        <f t="shared" si="90"/>
        <v>0</v>
      </c>
      <c r="AA72" s="74">
        <f t="shared" si="91"/>
        <v>0</v>
      </c>
      <c r="AB72" s="74">
        <f t="shared" si="92"/>
        <v>0</v>
      </c>
      <c r="AC72" s="75">
        <f t="shared" si="94"/>
        <v>1</v>
      </c>
    </row>
    <row r="73" spans="2:29" ht="15.6" x14ac:dyDescent="0.3">
      <c r="B73" s="76" t="s">
        <v>137</v>
      </c>
      <c r="C73" s="72">
        <v>180</v>
      </c>
      <c r="D73" s="72">
        <v>136</v>
      </c>
      <c r="E73" s="72">
        <v>148</v>
      </c>
      <c r="F73" s="72">
        <v>86</v>
      </c>
      <c r="G73" s="72">
        <v>87</v>
      </c>
      <c r="H73" s="72">
        <v>6</v>
      </c>
      <c r="I73" s="72">
        <v>2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3">
        <f t="shared" si="95"/>
        <v>645</v>
      </c>
      <c r="P73" s="71" t="str">
        <f t="shared" si="93"/>
        <v>EL6C, D &amp; E</v>
      </c>
      <c r="Q73" s="74">
        <f t="shared" si="81"/>
        <v>0.27906976744186046</v>
      </c>
      <c r="R73" s="74">
        <f t="shared" si="82"/>
        <v>0.21085271317829457</v>
      </c>
      <c r="S73" s="74">
        <f t="shared" si="83"/>
        <v>0.22945736434108527</v>
      </c>
      <c r="T73" s="74">
        <f t="shared" si="84"/>
        <v>0.13333333333333333</v>
      </c>
      <c r="U73" s="74">
        <f t="shared" si="85"/>
        <v>0.13488372093023257</v>
      </c>
      <c r="V73" s="74">
        <f t="shared" si="86"/>
        <v>9.3023255813953487E-3</v>
      </c>
      <c r="W73" s="74">
        <f t="shared" si="87"/>
        <v>3.1007751937984496E-3</v>
      </c>
      <c r="X73" s="74">
        <f t="shared" si="88"/>
        <v>0</v>
      </c>
      <c r="Y73" s="74">
        <f t="shared" si="89"/>
        <v>0</v>
      </c>
      <c r="Z73" s="74">
        <f t="shared" si="90"/>
        <v>0</v>
      </c>
      <c r="AA73" s="74">
        <f t="shared" si="91"/>
        <v>0</v>
      </c>
      <c r="AB73" s="74">
        <f t="shared" si="92"/>
        <v>0</v>
      </c>
      <c r="AC73" s="75">
        <f t="shared" si="94"/>
        <v>1</v>
      </c>
    </row>
    <row r="74" spans="2:29" ht="15.6" x14ac:dyDescent="0.3">
      <c r="B74" s="76" t="s">
        <v>138</v>
      </c>
      <c r="C74" s="72">
        <v>1132</v>
      </c>
      <c r="D74" s="72">
        <v>1124</v>
      </c>
      <c r="E74" s="72">
        <v>746</v>
      </c>
      <c r="F74" s="72">
        <v>637</v>
      </c>
      <c r="G74" s="72">
        <v>410</v>
      </c>
      <c r="H74" s="72">
        <v>25</v>
      </c>
      <c r="I74" s="72">
        <v>18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3">
        <f t="shared" si="95"/>
        <v>4092</v>
      </c>
      <c r="P74" s="71" t="str">
        <f t="shared" si="93"/>
        <v>EL6F</v>
      </c>
      <c r="Q74" s="74">
        <f t="shared" si="81"/>
        <v>0.27663734115347016</v>
      </c>
      <c r="R74" s="74">
        <f t="shared" si="82"/>
        <v>0.27468230694037143</v>
      </c>
      <c r="S74" s="74">
        <f t="shared" si="83"/>
        <v>0.18230694037145651</v>
      </c>
      <c r="T74" s="74">
        <f t="shared" si="84"/>
        <v>0.15566959921798632</v>
      </c>
      <c r="U74" s="74">
        <f t="shared" si="85"/>
        <v>0.10019550342130987</v>
      </c>
      <c r="V74" s="74">
        <f t="shared" si="86"/>
        <v>6.1094819159335286E-3</v>
      </c>
      <c r="W74" s="74">
        <f t="shared" si="87"/>
        <v>4.3988269794721412E-3</v>
      </c>
      <c r="X74" s="74">
        <f t="shared" si="88"/>
        <v>0</v>
      </c>
      <c r="Y74" s="74">
        <f t="shared" si="89"/>
        <v>0</v>
      </c>
      <c r="Z74" s="74">
        <f t="shared" si="90"/>
        <v>0</v>
      </c>
      <c r="AA74" s="74">
        <f t="shared" si="91"/>
        <v>0</v>
      </c>
      <c r="AB74" s="74">
        <f t="shared" si="92"/>
        <v>0</v>
      </c>
      <c r="AC74" s="75">
        <f t="shared" si="94"/>
        <v>1</v>
      </c>
    </row>
    <row r="75" spans="2:29" ht="16.2" thickBot="1" x14ac:dyDescent="0.35">
      <c r="B75" s="76" t="s">
        <v>139</v>
      </c>
      <c r="C75" s="72">
        <v>133</v>
      </c>
      <c r="D75" s="72">
        <v>107</v>
      </c>
      <c r="E75" s="72">
        <v>144</v>
      </c>
      <c r="F75" s="72">
        <v>72</v>
      </c>
      <c r="G75" s="72">
        <v>80</v>
      </c>
      <c r="H75" s="72">
        <v>8</v>
      </c>
      <c r="I75" s="72">
        <v>4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3">
        <f t="shared" si="95"/>
        <v>548</v>
      </c>
      <c r="P75" s="71" t="str">
        <f t="shared" si="93"/>
        <v>EL6G, H &amp; I</v>
      </c>
      <c r="Q75" s="74">
        <f t="shared" si="81"/>
        <v>0.24270072992700731</v>
      </c>
      <c r="R75" s="74">
        <f t="shared" si="82"/>
        <v>0.19525547445255476</v>
      </c>
      <c r="S75" s="74">
        <f t="shared" si="83"/>
        <v>0.26277372262773724</v>
      </c>
      <c r="T75" s="74">
        <f t="shared" si="84"/>
        <v>0.13138686131386862</v>
      </c>
      <c r="U75" s="74">
        <f t="shared" si="85"/>
        <v>0.145985401459854</v>
      </c>
      <c r="V75" s="74">
        <f t="shared" si="86"/>
        <v>1.4598540145985401E-2</v>
      </c>
      <c r="W75" s="74">
        <f t="shared" si="87"/>
        <v>7.2992700729927005E-3</v>
      </c>
      <c r="X75" s="74">
        <f t="shared" si="88"/>
        <v>0</v>
      </c>
      <c r="Y75" s="74">
        <f t="shared" si="89"/>
        <v>0</v>
      </c>
      <c r="Z75" s="74">
        <f t="shared" si="90"/>
        <v>0</v>
      </c>
      <c r="AA75" s="74">
        <f t="shared" si="91"/>
        <v>0</v>
      </c>
      <c r="AB75" s="74">
        <f t="shared" si="92"/>
        <v>0</v>
      </c>
      <c r="AC75" s="75">
        <f t="shared" si="94"/>
        <v>1.0000000000000002</v>
      </c>
    </row>
    <row r="76" spans="2:29" ht="16.2" thickBot="1" x14ac:dyDescent="0.35">
      <c r="B76" s="91" t="s">
        <v>61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</sheetData>
  <mergeCells count="24">
    <mergeCell ref="B66:AC66"/>
    <mergeCell ref="B67:O67"/>
    <mergeCell ref="P67:AC67"/>
    <mergeCell ref="B76:AC76"/>
    <mergeCell ref="B50:AC50"/>
    <mergeCell ref="B39:AC39"/>
    <mergeCell ref="B53:O53"/>
    <mergeCell ref="P53:AC53"/>
    <mergeCell ref="B64:AC64"/>
    <mergeCell ref="B52:AC52"/>
    <mergeCell ref="B27:O27"/>
    <mergeCell ref="P27:AC27"/>
    <mergeCell ref="B37:AC37"/>
    <mergeCell ref="B26:AC26"/>
    <mergeCell ref="B40:O40"/>
    <mergeCell ref="P40:AC40"/>
    <mergeCell ref="B24:AC24"/>
    <mergeCell ref="B14:AC14"/>
    <mergeCell ref="B2:AC2"/>
    <mergeCell ref="B3:O3"/>
    <mergeCell ref="P3:AC3"/>
    <mergeCell ref="B12:AC12"/>
    <mergeCell ref="B15:O15"/>
    <mergeCell ref="P15:AC15"/>
  </mergeCells>
  <conditionalFormatting sqref="Q5:AB5">
    <cfRule type="top10" dxfId="141" priority="234" rank="1"/>
  </conditionalFormatting>
  <conditionalFormatting sqref="Q6:AB6">
    <cfRule type="top10" dxfId="140" priority="233" rank="1"/>
  </conditionalFormatting>
  <conditionalFormatting sqref="Q7:AB7">
    <cfRule type="top10" dxfId="139" priority="232" rank="1"/>
  </conditionalFormatting>
  <conditionalFormatting sqref="Q8:AB8">
    <cfRule type="top10" dxfId="138" priority="231" rank="1"/>
  </conditionalFormatting>
  <conditionalFormatting sqref="Q9:AB9">
    <cfRule type="top10" dxfId="137" priority="230" rank="1"/>
  </conditionalFormatting>
  <conditionalFormatting sqref="Q10:AB10">
    <cfRule type="top10" dxfId="136" priority="229" rank="1"/>
  </conditionalFormatting>
  <conditionalFormatting sqref="Q11:AB11">
    <cfRule type="top10" dxfId="135" priority="228" rank="1"/>
  </conditionalFormatting>
  <conditionalFormatting sqref="C4:I4">
    <cfRule type="containsText" dxfId="134" priority="204" operator="containsText" text="Family">
      <formula>NOT(ISERROR(SEARCH("Family",C4)))</formula>
    </cfRule>
    <cfRule type="containsText" dxfId="133" priority="205" operator="containsText" text="Alba">
      <formula>NOT(ISERROR(SEARCH("Alba",C4)))</formula>
    </cfRule>
    <cfRule type="containsText" dxfId="132" priority="206" operator="containsText" text="Ind">
      <formula>NOT(ISERROR(SEARCH("Ind",C4)))</formula>
    </cfRule>
    <cfRule type="containsText" dxfId="131" priority="207" operator="containsText" text="Lib Dem">
      <formula>NOT(ISERROR(SEARCH("Lib Dem",C4)))</formula>
    </cfRule>
    <cfRule type="containsText" dxfId="130" priority="208" operator="containsText" text="Green">
      <formula>NOT(ISERROR(SEARCH("Green",C4)))</formula>
    </cfRule>
    <cfRule type="containsText" dxfId="129" priority="209" operator="containsText" text="Conservative">
      <formula>NOT(ISERROR(SEARCH("Conservative",C4)))</formula>
    </cfRule>
    <cfRule type="containsText" dxfId="128" priority="210" operator="containsText" text="SNP">
      <formula>NOT(ISERROR(SEARCH("SNP",C4)))</formula>
    </cfRule>
    <cfRule type="containsText" dxfId="127" priority="211" operator="containsText" text="Labour">
      <formula>NOT(ISERROR(SEARCH("Labour",C4)))</formula>
    </cfRule>
  </conditionalFormatting>
  <conditionalFormatting sqref="Q4:W4">
    <cfRule type="containsText" dxfId="126" priority="196" operator="containsText" text="Family">
      <formula>NOT(ISERROR(SEARCH("Family",Q4)))</formula>
    </cfRule>
    <cfRule type="containsText" dxfId="125" priority="197" operator="containsText" text="Alba">
      <formula>NOT(ISERROR(SEARCH("Alba",Q4)))</formula>
    </cfRule>
    <cfRule type="containsText" dxfId="124" priority="198" operator="containsText" text="Ind">
      <formula>NOT(ISERROR(SEARCH("Ind",Q4)))</formula>
    </cfRule>
    <cfRule type="containsText" dxfId="123" priority="199" operator="containsText" text="Lib Dem">
      <formula>NOT(ISERROR(SEARCH("Lib Dem",Q4)))</formula>
    </cfRule>
    <cfRule type="containsText" dxfId="122" priority="200" operator="containsText" text="Green">
      <formula>NOT(ISERROR(SEARCH("Green",Q4)))</formula>
    </cfRule>
    <cfRule type="containsText" dxfId="121" priority="201" operator="containsText" text="Conservative">
      <formula>NOT(ISERROR(SEARCH("Conservative",Q4)))</formula>
    </cfRule>
    <cfRule type="containsText" dxfId="120" priority="202" operator="containsText" text="SNP">
      <formula>NOT(ISERROR(SEARCH("SNP",Q4)))</formula>
    </cfRule>
    <cfRule type="containsText" dxfId="119" priority="203" operator="containsText" text="Labour">
      <formula>NOT(ISERROR(SEARCH("Labour",Q4)))</formula>
    </cfRule>
  </conditionalFormatting>
  <conditionalFormatting sqref="Q17:AB17">
    <cfRule type="top10" dxfId="118" priority="195" rank="1"/>
  </conditionalFormatting>
  <conditionalFormatting sqref="Q18:AB18">
    <cfRule type="top10" dxfId="117" priority="194" rank="1"/>
  </conditionalFormatting>
  <conditionalFormatting sqref="Q19:AB19">
    <cfRule type="top10" dxfId="116" priority="193" rank="1"/>
  </conditionalFormatting>
  <conditionalFormatting sqref="Q20:AB20">
    <cfRule type="top10" dxfId="115" priority="192" rank="1"/>
  </conditionalFormatting>
  <conditionalFormatting sqref="Q21:AB21">
    <cfRule type="top10" dxfId="114" priority="191" rank="1"/>
  </conditionalFormatting>
  <conditionalFormatting sqref="Q22:AB22">
    <cfRule type="top10" dxfId="113" priority="190" rank="1"/>
  </conditionalFormatting>
  <conditionalFormatting sqref="Q23:AB23">
    <cfRule type="top10" dxfId="112" priority="189" rank="1"/>
  </conditionalFormatting>
  <conditionalFormatting sqref="C16:I16">
    <cfRule type="containsText" dxfId="111" priority="165" operator="containsText" text="Family">
      <formula>NOT(ISERROR(SEARCH("Family",C16)))</formula>
    </cfRule>
    <cfRule type="containsText" dxfId="110" priority="166" operator="containsText" text="Alba">
      <formula>NOT(ISERROR(SEARCH("Alba",C16)))</formula>
    </cfRule>
    <cfRule type="containsText" dxfId="109" priority="167" operator="containsText" text="Ind">
      <formula>NOT(ISERROR(SEARCH("Ind",C16)))</formula>
    </cfRule>
    <cfRule type="containsText" dxfId="108" priority="168" operator="containsText" text="Lib Dem">
      <formula>NOT(ISERROR(SEARCH("Lib Dem",C16)))</formula>
    </cfRule>
    <cfRule type="containsText" dxfId="107" priority="169" operator="containsText" text="Green">
      <formula>NOT(ISERROR(SEARCH("Green",C16)))</formula>
    </cfRule>
    <cfRule type="containsText" dxfId="106" priority="170" operator="containsText" text="Conservative">
      <formula>NOT(ISERROR(SEARCH("Conservative",C16)))</formula>
    </cfRule>
    <cfRule type="containsText" dxfId="105" priority="171" operator="containsText" text="SNP">
      <formula>NOT(ISERROR(SEARCH("SNP",C16)))</formula>
    </cfRule>
    <cfRule type="containsText" dxfId="104" priority="172" operator="containsText" text="Labour">
      <formula>NOT(ISERROR(SEARCH("Labour",C16)))</formula>
    </cfRule>
  </conditionalFormatting>
  <conditionalFormatting sqref="Q16:W16">
    <cfRule type="containsText" dxfId="103" priority="157" operator="containsText" text="Family">
      <formula>NOT(ISERROR(SEARCH("Family",Q16)))</formula>
    </cfRule>
    <cfRule type="containsText" dxfId="102" priority="158" operator="containsText" text="Alba">
      <formula>NOT(ISERROR(SEARCH("Alba",Q16)))</formula>
    </cfRule>
    <cfRule type="containsText" dxfId="101" priority="159" operator="containsText" text="Ind">
      <formula>NOT(ISERROR(SEARCH("Ind",Q16)))</formula>
    </cfRule>
    <cfRule type="containsText" dxfId="100" priority="160" operator="containsText" text="Lib Dem">
      <formula>NOT(ISERROR(SEARCH("Lib Dem",Q16)))</formula>
    </cfRule>
    <cfRule type="containsText" dxfId="99" priority="161" operator="containsText" text="Green">
      <formula>NOT(ISERROR(SEARCH("Green",Q16)))</formula>
    </cfRule>
    <cfRule type="containsText" dxfId="98" priority="162" operator="containsText" text="Conservative">
      <formula>NOT(ISERROR(SEARCH("Conservative",Q16)))</formula>
    </cfRule>
    <cfRule type="containsText" dxfId="97" priority="163" operator="containsText" text="SNP">
      <formula>NOT(ISERROR(SEARCH("SNP",Q16)))</formula>
    </cfRule>
    <cfRule type="containsText" dxfId="96" priority="164" operator="containsText" text="Labour">
      <formula>NOT(ISERROR(SEARCH("Labour",Q16)))</formula>
    </cfRule>
  </conditionalFormatting>
  <conditionalFormatting sqref="Q29:AB29">
    <cfRule type="top10" dxfId="95" priority="156" rank="1"/>
  </conditionalFormatting>
  <conditionalFormatting sqref="Q30:AB30">
    <cfRule type="top10" dxfId="94" priority="155" rank="1"/>
  </conditionalFormatting>
  <conditionalFormatting sqref="Q31:AB31">
    <cfRule type="top10" dxfId="93" priority="154" rank="1"/>
  </conditionalFormatting>
  <conditionalFormatting sqref="Q32:AB32">
    <cfRule type="top10" dxfId="92" priority="153" rank="1"/>
  </conditionalFormatting>
  <conditionalFormatting sqref="Q33:AB33">
    <cfRule type="top10" dxfId="91" priority="152" rank="1"/>
  </conditionalFormatting>
  <conditionalFormatting sqref="Q34:AB34">
    <cfRule type="top10" dxfId="90" priority="151" rank="1"/>
  </conditionalFormatting>
  <conditionalFormatting sqref="Q35:AB35">
    <cfRule type="top10" dxfId="89" priority="150" rank="1"/>
  </conditionalFormatting>
  <conditionalFormatting sqref="Q36:AB36">
    <cfRule type="top10" dxfId="88" priority="149" rank="1"/>
  </conditionalFormatting>
  <conditionalFormatting sqref="C28:I28">
    <cfRule type="containsText" dxfId="87" priority="126" operator="containsText" text="Family">
      <formula>NOT(ISERROR(SEARCH("Family",C28)))</formula>
    </cfRule>
    <cfRule type="containsText" dxfId="86" priority="127" operator="containsText" text="Alba">
      <formula>NOT(ISERROR(SEARCH("Alba",C28)))</formula>
    </cfRule>
    <cfRule type="containsText" dxfId="85" priority="128" operator="containsText" text="Ind">
      <formula>NOT(ISERROR(SEARCH("Ind",C28)))</formula>
    </cfRule>
    <cfRule type="containsText" dxfId="84" priority="129" operator="containsText" text="Lib Dem">
      <formula>NOT(ISERROR(SEARCH("Lib Dem",C28)))</formula>
    </cfRule>
    <cfRule type="containsText" dxfId="83" priority="130" operator="containsText" text="Green">
      <formula>NOT(ISERROR(SEARCH("Green",C28)))</formula>
    </cfRule>
    <cfRule type="containsText" dxfId="82" priority="131" operator="containsText" text="Conservative">
      <formula>NOT(ISERROR(SEARCH("Conservative",C28)))</formula>
    </cfRule>
    <cfRule type="containsText" dxfId="81" priority="132" operator="containsText" text="SNP">
      <formula>NOT(ISERROR(SEARCH("SNP",C28)))</formula>
    </cfRule>
    <cfRule type="containsText" dxfId="80" priority="133" operator="containsText" text="Labour">
      <formula>NOT(ISERROR(SEARCH("Labour",C28)))</formula>
    </cfRule>
  </conditionalFormatting>
  <conditionalFormatting sqref="Q28:W28">
    <cfRule type="containsText" dxfId="79" priority="118" operator="containsText" text="Family">
      <formula>NOT(ISERROR(SEARCH("Family",Q28)))</formula>
    </cfRule>
    <cfRule type="containsText" dxfId="78" priority="119" operator="containsText" text="Alba">
      <formula>NOT(ISERROR(SEARCH("Alba",Q28)))</formula>
    </cfRule>
    <cfRule type="containsText" dxfId="77" priority="120" operator="containsText" text="Ind">
      <formula>NOT(ISERROR(SEARCH("Ind",Q28)))</formula>
    </cfRule>
    <cfRule type="containsText" dxfId="76" priority="121" operator="containsText" text="Lib Dem">
      <formula>NOT(ISERROR(SEARCH("Lib Dem",Q28)))</formula>
    </cfRule>
    <cfRule type="containsText" dxfId="75" priority="122" operator="containsText" text="Green">
      <formula>NOT(ISERROR(SEARCH("Green",Q28)))</formula>
    </cfRule>
    <cfRule type="containsText" dxfId="74" priority="123" operator="containsText" text="Conservative">
      <formula>NOT(ISERROR(SEARCH("Conservative",Q28)))</formula>
    </cfRule>
    <cfRule type="containsText" dxfId="73" priority="124" operator="containsText" text="SNP">
      <formula>NOT(ISERROR(SEARCH("SNP",Q28)))</formula>
    </cfRule>
    <cfRule type="containsText" dxfId="72" priority="125" operator="containsText" text="Labour">
      <formula>NOT(ISERROR(SEARCH("Labour",Q28)))</formula>
    </cfRule>
  </conditionalFormatting>
  <conditionalFormatting sqref="Q42:AB42">
    <cfRule type="top10" dxfId="71" priority="117" rank="1"/>
  </conditionalFormatting>
  <conditionalFormatting sqref="Q43:AB43">
    <cfRule type="top10" dxfId="70" priority="116" rank="1"/>
  </conditionalFormatting>
  <conditionalFormatting sqref="Q44:AB44">
    <cfRule type="top10" dxfId="69" priority="115" rank="1"/>
  </conditionalFormatting>
  <conditionalFormatting sqref="Q45:AB45">
    <cfRule type="top10" dxfId="68" priority="114" rank="1"/>
  </conditionalFormatting>
  <conditionalFormatting sqref="Q46:AB46">
    <cfRule type="top10" dxfId="67" priority="113" rank="1"/>
  </conditionalFormatting>
  <conditionalFormatting sqref="Q47:AB47">
    <cfRule type="top10" dxfId="66" priority="112" rank="1"/>
  </conditionalFormatting>
  <conditionalFormatting sqref="Q48:AB48">
    <cfRule type="top10" dxfId="65" priority="111" rank="1"/>
  </conditionalFormatting>
  <conditionalFormatting sqref="Q49:AB49">
    <cfRule type="top10" dxfId="64" priority="110" rank="1"/>
  </conditionalFormatting>
  <conditionalFormatting sqref="C41:I41">
    <cfRule type="containsText" dxfId="63" priority="87" operator="containsText" text="Family">
      <formula>NOT(ISERROR(SEARCH("Family",C41)))</formula>
    </cfRule>
    <cfRule type="containsText" dxfId="62" priority="88" operator="containsText" text="Alba">
      <formula>NOT(ISERROR(SEARCH("Alba",C41)))</formula>
    </cfRule>
    <cfRule type="containsText" dxfId="61" priority="89" operator="containsText" text="Ind">
      <formula>NOT(ISERROR(SEARCH("Ind",C41)))</formula>
    </cfRule>
    <cfRule type="containsText" dxfId="60" priority="90" operator="containsText" text="Lib Dem">
      <formula>NOT(ISERROR(SEARCH("Lib Dem",C41)))</formula>
    </cfRule>
    <cfRule type="containsText" dxfId="59" priority="91" operator="containsText" text="Green">
      <formula>NOT(ISERROR(SEARCH("Green",C41)))</formula>
    </cfRule>
    <cfRule type="containsText" dxfId="58" priority="92" operator="containsText" text="Conservative">
      <formula>NOT(ISERROR(SEARCH("Conservative",C41)))</formula>
    </cfRule>
    <cfRule type="containsText" dxfId="57" priority="93" operator="containsText" text="SNP">
      <formula>NOT(ISERROR(SEARCH("SNP",C41)))</formula>
    </cfRule>
    <cfRule type="containsText" dxfId="56" priority="94" operator="containsText" text="Labour">
      <formula>NOT(ISERROR(SEARCH("Labour",C41)))</formula>
    </cfRule>
  </conditionalFormatting>
  <conditionalFormatting sqref="Q41:W41">
    <cfRule type="containsText" dxfId="55" priority="79" operator="containsText" text="Family">
      <formula>NOT(ISERROR(SEARCH("Family",Q41)))</formula>
    </cfRule>
    <cfRule type="containsText" dxfId="54" priority="80" operator="containsText" text="Alba">
      <formula>NOT(ISERROR(SEARCH("Alba",Q41)))</formula>
    </cfRule>
    <cfRule type="containsText" dxfId="53" priority="81" operator="containsText" text="Ind">
      <formula>NOT(ISERROR(SEARCH("Ind",Q41)))</formula>
    </cfRule>
    <cfRule type="containsText" dxfId="52" priority="82" operator="containsText" text="Lib Dem">
      <formula>NOT(ISERROR(SEARCH("Lib Dem",Q41)))</formula>
    </cfRule>
    <cfRule type="containsText" dxfId="51" priority="83" operator="containsText" text="Green">
      <formula>NOT(ISERROR(SEARCH("Green",Q41)))</formula>
    </cfRule>
    <cfRule type="containsText" dxfId="50" priority="84" operator="containsText" text="Conservative">
      <formula>NOT(ISERROR(SEARCH("Conservative",Q41)))</formula>
    </cfRule>
    <cfRule type="containsText" dxfId="49" priority="85" operator="containsText" text="SNP">
      <formula>NOT(ISERROR(SEARCH("SNP",Q41)))</formula>
    </cfRule>
    <cfRule type="containsText" dxfId="48" priority="86" operator="containsText" text="Labour">
      <formula>NOT(ISERROR(SEARCH("Labour",Q41)))</formula>
    </cfRule>
  </conditionalFormatting>
  <conditionalFormatting sqref="Q55:AB55">
    <cfRule type="top10" dxfId="47" priority="78" rank="1"/>
  </conditionalFormatting>
  <conditionalFormatting sqref="Q56:AB56">
    <cfRule type="top10" dxfId="46" priority="77" rank="1"/>
  </conditionalFormatting>
  <conditionalFormatting sqref="Q57:AB57">
    <cfRule type="top10" dxfId="45" priority="76" rank="1"/>
  </conditionalFormatting>
  <conditionalFormatting sqref="Q58:AB58">
    <cfRule type="top10" dxfId="44" priority="75" rank="1"/>
  </conditionalFormatting>
  <conditionalFormatting sqref="Q59:AB59">
    <cfRule type="top10" dxfId="43" priority="74" rank="1"/>
  </conditionalFormatting>
  <conditionalFormatting sqref="Q60:AB60">
    <cfRule type="top10" dxfId="42" priority="73" rank="1"/>
  </conditionalFormatting>
  <conditionalFormatting sqref="Q61:AB61">
    <cfRule type="top10" dxfId="41" priority="72" rank="1"/>
  </conditionalFormatting>
  <conditionalFormatting sqref="Q62:AB62">
    <cfRule type="top10" dxfId="40" priority="71" rank="1"/>
  </conditionalFormatting>
  <conditionalFormatting sqref="Q63:AB63">
    <cfRule type="top10" dxfId="39" priority="70" rank="1"/>
  </conditionalFormatting>
  <conditionalFormatting sqref="C54:I54">
    <cfRule type="containsText" dxfId="38" priority="48" operator="containsText" text="Family">
      <formula>NOT(ISERROR(SEARCH("Family",C54)))</formula>
    </cfRule>
    <cfRule type="containsText" dxfId="37" priority="49" operator="containsText" text="Alba">
      <formula>NOT(ISERROR(SEARCH("Alba",C54)))</formula>
    </cfRule>
    <cfRule type="containsText" dxfId="36" priority="50" operator="containsText" text="Ind">
      <formula>NOT(ISERROR(SEARCH("Ind",C54)))</formula>
    </cfRule>
    <cfRule type="containsText" dxfId="35" priority="51" operator="containsText" text="Lib Dem">
      <formula>NOT(ISERROR(SEARCH("Lib Dem",C54)))</formula>
    </cfRule>
    <cfRule type="containsText" dxfId="34" priority="52" operator="containsText" text="Green">
      <formula>NOT(ISERROR(SEARCH("Green",C54)))</formula>
    </cfRule>
    <cfRule type="containsText" dxfId="33" priority="53" operator="containsText" text="Conservative">
      <formula>NOT(ISERROR(SEARCH("Conservative",C54)))</formula>
    </cfRule>
    <cfRule type="containsText" dxfId="32" priority="54" operator="containsText" text="SNP">
      <formula>NOT(ISERROR(SEARCH("SNP",C54)))</formula>
    </cfRule>
    <cfRule type="containsText" dxfId="31" priority="55" operator="containsText" text="Labour">
      <formula>NOT(ISERROR(SEARCH("Labour",C54)))</formula>
    </cfRule>
  </conditionalFormatting>
  <conditionalFormatting sqref="Q54:W54">
    <cfRule type="containsText" dxfId="30" priority="40" operator="containsText" text="Family">
      <formula>NOT(ISERROR(SEARCH("Family",Q54)))</formula>
    </cfRule>
    <cfRule type="containsText" dxfId="29" priority="41" operator="containsText" text="Alba">
      <formula>NOT(ISERROR(SEARCH("Alba",Q54)))</formula>
    </cfRule>
    <cfRule type="containsText" dxfId="28" priority="42" operator="containsText" text="Ind">
      <formula>NOT(ISERROR(SEARCH("Ind",Q54)))</formula>
    </cfRule>
    <cfRule type="containsText" dxfId="27" priority="43" operator="containsText" text="Lib Dem">
      <formula>NOT(ISERROR(SEARCH("Lib Dem",Q54)))</formula>
    </cfRule>
    <cfRule type="containsText" dxfId="26" priority="44" operator="containsText" text="Green">
      <formula>NOT(ISERROR(SEARCH("Green",Q54)))</formula>
    </cfRule>
    <cfRule type="containsText" dxfId="25" priority="45" operator="containsText" text="Conservative">
      <formula>NOT(ISERROR(SEARCH("Conservative",Q54)))</formula>
    </cfRule>
    <cfRule type="containsText" dxfId="24" priority="46" operator="containsText" text="SNP">
      <formula>NOT(ISERROR(SEARCH("SNP",Q54)))</formula>
    </cfRule>
    <cfRule type="containsText" dxfId="23" priority="47" operator="containsText" text="Labour">
      <formula>NOT(ISERROR(SEARCH("Labour",Q54)))</formula>
    </cfRule>
  </conditionalFormatting>
  <conditionalFormatting sqref="Q69:AB69">
    <cfRule type="top10" dxfId="22" priority="39" rank="1"/>
  </conditionalFormatting>
  <conditionalFormatting sqref="Q70:AB70">
    <cfRule type="top10" dxfId="21" priority="38" rank="1"/>
  </conditionalFormatting>
  <conditionalFormatting sqref="Q71:AB71">
    <cfRule type="top10" dxfId="20" priority="37" rank="1"/>
  </conditionalFormatting>
  <conditionalFormatting sqref="Q72:AB72">
    <cfRule type="top10" dxfId="19" priority="36" rank="1"/>
  </conditionalFormatting>
  <conditionalFormatting sqref="Q73:AB73">
    <cfRule type="top10" dxfId="18" priority="35" rank="1"/>
  </conditionalFormatting>
  <conditionalFormatting sqref="Q74:AB74">
    <cfRule type="top10" dxfId="17" priority="34" rank="1"/>
  </conditionalFormatting>
  <conditionalFormatting sqref="Q75:AB75">
    <cfRule type="top10" dxfId="16" priority="33" rank="1"/>
  </conditionalFormatting>
  <conditionalFormatting sqref="C68:I68">
    <cfRule type="containsText" dxfId="15" priority="9" operator="containsText" text="Family">
      <formula>NOT(ISERROR(SEARCH("Family",C68)))</formula>
    </cfRule>
    <cfRule type="containsText" dxfId="14" priority="10" operator="containsText" text="Alba">
      <formula>NOT(ISERROR(SEARCH("Alba",C68)))</formula>
    </cfRule>
    <cfRule type="containsText" dxfId="13" priority="11" operator="containsText" text="Ind">
      <formula>NOT(ISERROR(SEARCH("Ind",C68)))</formula>
    </cfRule>
    <cfRule type="containsText" dxfId="12" priority="12" operator="containsText" text="Lib Dem">
      <formula>NOT(ISERROR(SEARCH("Lib Dem",C68)))</formula>
    </cfRule>
    <cfRule type="containsText" dxfId="11" priority="13" operator="containsText" text="Green">
      <formula>NOT(ISERROR(SEARCH("Green",C68)))</formula>
    </cfRule>
    <cfRule type="containsText" dxfId="10" priority="14" operator="containsText" text="Conservative">
      <formula>NOT(ISERROR(SEARCH("Conservative",C68)))</formula>
    </cfRule>
    <cfRule type="containsText" dxfId="9" priority="15" operator="containsText" text="SNP">
      <formula>NOT(ISERROR(SEARCH("SNP",C68)))</formula>
    </cfRule>
    <cfRule type="containsText" dxfId="8" priority="16" operator="containsText" text="Labour">
      <formula>NOT(ISERROR(SEARCH("Labour",C68)))</formula>
    </cfRule>
  </conditionalFormatting>
  <conditionalFormatting sqref="Q68:W68">
    <cfRule type="containsText" dxfId="7" priority="1" operator="containsText" text="Family">
      <formula>NOT(ISERROR(SEARCH("Family",Q68)))</formula>
    </cfRule>
    <cfRule type="containsText" dxfId="6" priority="2" operator="containsText" text="Alba">
      <formula>NOT(ISERROR(SEARCH("Alba",Q68)))</formula>
    </cfRule>
    <cfRule type="containsText" dxfId="5" priority="3" operator="containsText" text="Ind">
      <formula>NOT(ISERROR(SEARCH("Ind",Q68)))</formula>
    </cfRule>
    <cfRule type="containsText" dxfId="4" priority="4" operator="containsText" text="Lib Dem">
      <formula>NOT(ISERROR(SEARCH("Lib Dem",Q68)))</formula>
    </cfRule>
    <cfRule type="containsText" dxfId="3" priority="5" operator="containsText" text="Green">
      <formula>NOT(ISERROR(SEARCH("Green",Q68)))</formula>
    </cfRule>
    <cfRule type="containsText" dxfId="2" priority="6" operator="containsText" text="Conservative">
      <formula>NOT(ISERROR(SEARCH("Conservative",Q68)))</formula>
    </cfRule>
    <cfRule type="containsText" dxfId="1" priority="7" operator="containsText" text="SNP">
      <formula>NOT(ISERROR(SEARCH("SNP",Q68)))</formula>
    </cfRule>
    <cfRule type="containsText" dxfId="0" priority="8" operator="containsText" text="Labour">
      <formula>NOT(ISERROR(SEARCH("Labour",Q68)))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Transfers</vt:lpstr>
      <vt:lpstr>2nd Preferences</vt:lpstr>
      <vt:lpstr>Two-Candidate Preferred</vt:lpstr>
      <vt:lpstr>Polling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Faulds</dc:creator>
  <cp:lastModifiedBy>Allan Faulds</cp:lastModifiedBy>
  <dcterms:created xsi:type="dcterms:W3CDTF">2022-05-10T20:47:37Z</dcterms:created>
  <dcterms:modified xsi:type="dcterms:W3CDTF">2022-06-10T16:49:53Z</dcterms:modified>
</cp:coreProperties>
</file>