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allan\Documents\Ballot Box Scotland\Council Elections\2022\Individual Councils\Edinburgh\"/>
    </mc:Choice>
  </mc:AlternateContent>
  <xr:revisionPtr revIDLastSave="0" documentId="13_ncr:1_{D367DFD1-61CE-473B-A689-168CC9F61AEB}" xr6:coauthVersionLast="47" xr6:coauthVersionMax="47" xr10:uidLastSave="{00000000-0000-0000-0000-000000000000}"/>
  <bookViews>
    <workbookView xWindow="-28920" yWindow="-30" windowWidth="29040" windowHeight="15840" xr2:uid="{44BCC744-C861-43F0-86CB-22C852956770}"/>
  </bookViews>
  <sheets>
    <sheet name="Transfers" sheetId="1" r:id="rId1"/>
    <sheet name="2nd Preferences" sheetId="2" r:id="rId2"/>
    <sheet name="Two-Candidate Preferred" sheetId="3" r:id="rId3"/>
    <sheet name="Polling Distric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74" i="4" l="1"/>
  <c r="AA274" i="4"/>
  <c r="Z274" i="4"/>
  <c r="Y274" i="4"/>
  <c r="X274" i="4"/>
  <c r="P274" i="4"/>
  <c r="Z273" i="4"/>
  <c r="AB273" i="4"/>
  <c r="AA273" i="4"/>
  <c r="Y273" i="4"/>
  <c r="X273" i="4"/>
  <c r="P273" i="4"/>
  <c r="AB272" i="4"/>
  <c r="AA272" i="4"/>
  <c r="Z272" i="4"/>
  <c r="Y272" i="4"/>
  <c r="X272" i="4"/>
  <c r="P272" i="4"/>
  <c r="Z271" i="4"/>
  <c r="AB271" i="4"/>
  <c r="AA271" i="4"/>
  <c r="Y271" i="4"/>
  <c r="X271" i="4"/>
  <c r="P271" i="4"/>
  <c r="AB270" i="4"/>
  <c r="AA270" i="4"/>
  <c r="Z270" i="4"/>
  <c r="Y270" i="4"/>
  <c r="X270" i="4"/>
  <c r="P270" i="4"/>
  <c r="Z269" i="4"/>
  <c r="AB269" i="4"/>
  <c r="AA269" i="4"/>
  <c r="Y269" i="4"/>
  <c r="X269" i="4"/>
  <c r="P269" i="4"/>
  <c r="AB268" i="4"/>
  <c r="AA268" i="4"/>
  <c r="Z268" i="4"/>
  <c r="Y268" i="4"/>
  <c r="X268" i="4"/>
  <c r="P268" i="4"/>
  <c r="Z267" i="4"/>
  <c r="AB267" i="4"/>
  <c r="AA267" i="4"/>
  <c r="Y267" i="4"/>
  <c r="X267" i="4"/>
  <c r="P267" i="4"/>
  <c r="P266" i="4"/>
  <c r="AB266" i="4"/>
  <c r="AA266" i="4"/>
  <c r="Z266" i="4"/>
  <c r="Y266" i="4"/>
  <c r="X266" i="4"/>
  <c r="AA265" i="4"/>
  <c r="Y265" i="4"/>
  <c r="P265" i="4"/>
  <c r="AB265" i="4"/>
  <c r="Z265" i="4"/>
  <c r="X265" i="4"/>
  <c r="O265" i="4"/>
  <c r="R265" i="4" s="1"/>
  <c r="AB264" i="4"/>
  <c r="P264" i="4"/>
  <c r="AA264" i="4"/>
  <c r="Z264" i="4"/>
  <c r="Y264" i="4"/>
  <c r="X264" i="4"/>
  <c r="X263" i="4"/>
  <c r="V263" i="4"/>
  <c r="AB263" i="4"/>
  <c r="AA263" i="4"/>
  <c r="Z263" i="4"/>
  <c r="Y263" i="4"/>
  <c r="W263" i="4"/>
  <c r="U263" i="4"/>
  <c r="T263" i="4"/>
  <c r="S263" i="4"/>
  <c r="R263" i="4"/>
  <c r="Q263" i="4"/>
  <c r="K68" i="3"/>
  <c r="H68" i="3"/>
  <c r="G68" i="3"/>
  <c r="D68" i="3"/>
  <c r="I68" i="3" s="1"/>
  <c r="AD227" i="2"/>
  <c r="AC227" i="2"/>
  <c r="AB227" i="2"/>
  <c r="AA227" i="2"/>
  <c r="Z227" i="2"/>
  <c r="Y227" i="2"/>
  <c r="X227" i="2"/>
  <c r="W227" i="2"/>
  <c r="V227" i="2"/>
  <c r="U227" i="2"/>
  <c r="T227" i="2"/>
  <c r="S227" i="2"/>
  <c r="R227" i="2"/>
  <c r="AD225" i="2"/>
  <c r="AC225" i="2"/>
  <c r="AB225" i="2"/>
  <c r="AA225" i="2"/>
  <c r="Z225" i="2"/>
  <c r="Y225" i="2"/>
  <c r="X225" i="2"/>
  <c r="W225" i="2"/>
  <c r="V225" i="2"/>
  <c r="U225" i="2"/>
  <c r="T225" i="2"/>
  <c r="S225" i="2"/>
  <c r="R225" i="2"/>
  <c r="Q225" i="2"/>
  <c r="P225" i="2"/>
  <c r="AD224" i="2"/>
  <c r="AC224" i="2"/>
  <c r="AB224" i="2"/>
  <c r="AA224" i="2"/>
  <c r="Z224" i="2"/>
  <c r="Y224" i="2"/>
  <c r="X224" i="2"/>
  <c r="W224" i="2"/>
  <c r="V224" i="2"/>
  <c r="U224" i="2"/>
  <c r="T224" i="2"/>
  <c r="S224" i="2"/>
  <c r="R224" i="2"/>
  <c r="Q224" i="2"/>
  <c r="P224" i="2"/>
  <c r="AD223" i="2"/>
  <c r="AC223" i="2"/>
  <c r="AB223" i="2"/>
  <c r="AA223" i="2"/>
  <c r="Z223" i="2"/>
  <c r="Y223" i="2"/>
  <c r="X223" i="2"/>
  <c r="W223" i="2"/>
  <c r="V223" i="2"/>
  <c r="U223" i="2"/>
  <c r="T223" i="2"/>
  <c r="S223" i="2"/>
  <c r="R223" i="2"/>
  <c r="Q223" i="2"/>
  <c r="P223" i="2"/>
  <c r="AD222" i="2"/>
  <c r="AC222" i="2"/>
  <c r="AB222" i="2"/>
  <c r="AA222" i="2"/>
  <c r="Z222" i="2"/>
  <c r="Y222" i="2"/>
  <c r="X222" i="2"/>
  <c r="W222" i="2"/>
  <c r="V222" i="2"/>
  <c r="T222" i="2"/>
  <c r="S222" i="2"/>
  <c r="R222" i="2"/>
  <c r="Q222" i="2"/>
  <c r="P222" i="2"/>
  <c r="AD221" i="2"/>
  <c r="AC221" i="2"/>
  <c r="AB221" i="2"/>
  <c r="AA221" i="2"/>
  <c r="Z221" i="2"/>
  <c r="Y221" i="2"/>
  <c r="X221" i="2"/>
  <c r="W221" i="2"/>
  <c r="V221" i="2"/>
  <c r="U221" i="2"/>
  <c r="S221" i="2"/>
  <c r="R221" i="2"/>
  <c r="Q221" i="2"/>
  <c r="P221" i="2"/>
  <c r="AD220" i="2"/>
  <c r="AC220" i="2"/>
  <c r="AB220" i="2"/>
  <c r="AA220" i="2"/>
  <c r="Z220" i="2"/>
  <c r="Y220" i="2"/>
  <c r="X220" i="2"/>
  <c r="W220" i="2"/>
  <c r="V220" i="2"/>
  <c r="U220" i="2"/>
  <c r="T220" i="2"/>
  <c r="R220" i="2"/>
  <c r="Q220" i="2"/>
  <c r="P220" i="2"/>
  <c r="AD219" i="2"/>
  <c r="AC219" i="2"/>
  <c r="AB219" i="2"/>
  <c r="AA219" i="2"/>
  <c r="Z219" i="2"/>
  <c r="Y219" i="2"/>
  <c r="X219" i="2"/>
  <c r="W219" i="2"/>
  <c r="V219" i="2"/>
  <c r="U219" i="2"/>
  <c r="T219" i="2"/>
  <c r="S219" i="2"/>
  <c r="Q219" i="2"/>
  <c r="P219" i="2"/>
  <c r="AC218" i="2"/>
  <c r="AB218" i="2"/>
  <c r="AA218" i="2"/>
  <c r="Z218" i="2"/>
  <c r="Y218" i="2"/>
  <c r="I218" i="2"/>
  <c r="X218" i="2" s="1"/>
  <c r="H218" i="2"/>
  <c r="W218" i="2" s="1"/>
  <c r="G218" i="2"/>
  <c r="V218" i="2" s="1"/>
  <c r="F218" i="2"/>
  <c r="U218" i="2" s="1"/>
  <c r="E218" i="2"/>
  <c r="T218" i="2" s="1"/>
  <c r="D218" i="2"/>
  <c r="S218" i="2" s="1"/>
  <c r="C218" i="2"/>
  <c r="R218" i="2" s="1"/>
  <c r="T265" i="4" l="1"/>
  <c r="Q265" i="4"/>
  <c r="AC265" i="4" s="1"/>
  <c r="U265" i="4"/>
  <c r="S265" i="4"/>
  <c r="V265" i="4"/>
  <c r="W265" i="4"/>
  <c r="O266" i="4"/>
  <c r="O268" i="4"/>
  <c r="O270" i="4"/>
  <c r="O272" i="4"/>
  <c r="O274" i="4"/>
  <c r="O264" i="4"/>
  <c r="O267" i="4"/>
  <c r="O269" i="4"/>
  <c r="O271" i="4"/>
  <c r="O273" i="4"/>
  <c r="F245" i="1"/>
  <c r="N245" i="1" s="1"/>
  <c r="S244" i="1"/>
  <c r="R244" i="1"/>
  <c r="Q244" i="1"/>
  <c r="P244" i="1"/>
  <c r="O244" i="1"/>
  <c r="N244" i="1"/>
  <c r="M244" i="1"/>
  <c r="L244" i="1"/>
  <c r="K244" i="1"/>
  <c r="E244" i="1"/>
  <c r="S243" i="1"/>
  <c r="S242" i="1"/>
  <c r="S241" i="1"/>
  <c r="S240" i="1"/>
  <c r="S239" i="1"/>
  <c r="S238" i="1"/>
  <c r="S237" i="1"/>
  <c r="S236" i="1"/>
  <c r="S235" i="1"/>
  <c r="AB258" i="4"/>
  <c r="AA258" i="4"/>
  <c r="Z258" i="4"/>
  <c r="Y258" i="4"/>
  <c r="P258" i="4"/>
  <c r="P257" i="4"/>
  <c r="O257" i="4"/>
  <c r="W257" i="4" s="1"/>
  <c r="AB257" i="4"/>
  <c r="AA257" i="4"/>
  <c r="Z257" i="4"/>
  <c r="Y257" i="4"/>
  <c r="AB256" i="4"/>
  <c r="AA256" i="4"/>
  <c r="Z256" i="4"/>
  <c r="Y256" i="4"/>
  <c r="P256" i="4"/>
  <c r="P255" i="4"/>
  <c r="O255" i="4"/>
  <c r="S255" i="4" s="1"/>
  <c r="AB255" i="4"/>
  <c r="AA255" i="4"/>
  <c r="Z255" i="4"/>
  <c r="Y255" i="4"/>
  <c r="AB254" i="4"/>
  <c r="AA254" i="4"/>
  <c r="Z254" i="4"/>
  <c r="Y254" i="4"/>
  <c r="P254" i="4"/>
  <c r="P253" i="4"/>
  <c r="O253" i="4"/>
  <c r="X253" i="4" s="1"/>
  <c r="AB253" i="4"/>
  <c r="AA253" i="4"/>
  <c r="Z253" i="4"/>
  <c r="Y253" i="4"/>
  <c r="AB252" i="4"/>
  <c r="AA252" i="4"/>
  <c r="Z252" i="4"/>
  <c r="Y252" i="4"/>
  <c r="P252" i="4"/>
  <c r="P251" i="4"/>
  <c r="O251" i="4"/>
  <c r="X251" i="4" s="1"/>
  <c r="AB251" i="4"/>
  <c r="AA251" i="4"/>
  <c r="Z251" i="4"/>
  <c r="Y251" i="4"/>
  <c r="AB250" i="4"/>
  <c r="AA250" i="4"/>
  <c r="Z250" i="4"/>
  <c r="Y250" i="4"/>
  <c r="P250" i="4"/>
  <c r="P249" i="4"/>
  <c r="O249" i="4"/>
  <c r="Q249" i="4" s="1"/>
  <c r="AB249" i="4"/>
  <c r="AA249" i="4"/>
  <c r="Z249" i="4"/>
  <c r="Y249" i="4"/>
  <c r="AA248" i="4"/>
  <c r="Z248" i="4"/>
  <c r="P248" i="4"/>
  <c r="AB248" i="4"/>
  <c r="Y248" i="4"/>
  <c r="O248" i="4"/>
  <c r="X248" i="4" s="1"/>
  <c r="Z247" i="4"/>
  <c r="P247" i="4"/>
  <c r="AB247" i="4"/>
  <c r="AA247" i="4"/>
  <c r="Y247" i="4"/>
  <c r="AB246" i="4"/>
  <c r="Z246" i="4"/>
  <c r="W246" i="4"/>
  <c r="R246" i="4"/>
  <c r="AA246" i="4"/>
  <c r="Y246" i="4"/>
  <c r="X246" i="4"/>
  <c r="V246" i="4"/>
  <c r="U246" i="4"/>
  <c r="T246" i="4"/>
  <c r="S246" i="4"/>
  <c r="Q246" i="4"/>
  <c r="K64" i="3"/>
  <c r="H64" i="3"/>
  <c r="G64" i="3"/>
  <c r="D64" i="3"/>
  <c r="AD214" i="2"/>
  <c r="AC214" i="2"/>
  <c r="AB214" i="2"/>
  <c r="AA214" i="2"/>
  <c r="Z214" i="2"/>
  <c r="Y214" i="2"/>
  <c r="X214" i="2"/>
  <c r="W214" i="2"/>
  <c r="V214" i="2"/>
  <c r="U214" i="2"/>
  <c r="T214" i="2"/>
  <c r="S214" i="2"/>
  <c r="R214" i="2"/>
  <c r="AD212" i="2"/>
  <c r="AC212" i="2"/>
  <c r="AB212" i="2"/>
  <c r="AA212" i="2"/>
  <c r="Z212" i="2"/>
  <c r="X212" i="2"/>
  <c r="W212" i="2"/>
  <c r="V212" i="2"/>
  <c r="U212" i="2"/>
  <c r="T212" i="2"/>
  <c r="S212" i="2"/>
  <c r="R212" i="2"/>
  <c r="Q212" i="2"/>
  <c r="P212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AD210" i="2"/>
  <c r="AC210" i="2"/>
  <c r="AB210" i="2"/>
  <c r="AA210" i="2"/>
  <c r="Z210" i="2"/>
  <c r="Y210" i="2"/>
  <c r="X210" i="2"/>
  <c r="W210" i="2"/>
  <c r="V210" i="2"/>
  <c r="U210" i="2"/>
  <c r="T210" i="2"/>
  <c r="S210" i="2"/>
  <c r="R210" i="2"/>
  <c r="Q210" i="2"/>
  <c r="P210" i="2"/>
  <c r="AD209" i="2"/>
  <c r="AC209" i="2"/>
  <c r="AB209" i="2"/>
  <c r="AA209" i="2"/>
  <c r="Z209" i="2"/>
  <c r="Y209" i="2"/>
  <c r="X209" i="2"/>
  <c r="W209" i="2"/>
  <c r="V209" i="2"/>
  <c r="U209" i="2"/>
  <c r="T209" i="2"/>
  <c r="S209" i="2"/>
  <c r="R209" i="2"/>
  <c r="Q209" i="2"/>
  <c r="P209" i="2"/>
  <c r="AD208" i="2"/>
  <c r="AC208" i="2"/>
  <c r="AB208" i="2"/>
  <c r="AA208" i="2"/>
  <c r="Z208" i="2"/>
  <c r="Y208" i="2"/>
  <c r="X208" i="2"/>
  <c r="W208" i="2"/>
  <c r="V208" i="2"/>
  <c r="T208" i="2"/>
  <c r="S208" i="2"/>
  <c r="R208" i="2"/>
  <c r="Q208" i="2"/>
  <c r="P208" i="2"/>
  <c r="AD207" i="2"/>
  <c r="AC207" i="2"/>
  <c r="AB207" i="2"/>
  <c r="AA207" i="2"/>
  <c r="Z207" i="2"/>
  <c r="Y207" i="2"/>
  <c r="X207" i="2"/>
  <c r="W207" i="2"/>
  <c r="V207" i="2"/>
  <c r="U207" i="2"/>
  <c r="S207" i="2"/>
  <c r="R207" i="2"/>
  <c r="Q207" i="2"/>
  <c r="P207" i="2"/>
  <c r="AD206" i="2"/>
  <c r="AC206" i="2"/>
  <c r="AB206" i="2"/>
  <c r="AA206" i="2"/>
  <c r="Z206" i="2"/>
  <c r="Y206" i="2"/>
  <c r="X206" i="2"/>
  <c r="W206" i="2"/>
  <c r="V206" i="2"/>
  <c r="U206" i="2"/>
  <c r="T206" i="2"/>
  <c r="R206" i="2"/>
  <c r="Q206" i="2"/>
  <c r="P206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Q205" i="2"/>
  <c r="P205" i="2"/>
  <c r="AA204" i="2"/>
  <c r="AC204" i="2"/>
  <c r="AB204" i="2"/>
  <c r="Z204" i="2"/>
  <c r="J204" i="2"/>
  <c r="Y204" i="2" s="1"/>
  <c r="I204" i="2"/>
  <c r="X204" i="2" s="1"/>
  <c r="H204" i="2"/>
  <c r="W204" i="2" s="1"/>
  <c r="G204" i="2"/>
  <c r="V204" i="2" s="1"/>
  <c r="F204" i="2"/>
  <c r="U204" i="2" s="1"/>
  <c r="E204" i="2"/>
  <c r="T204" i="2" s="1"/>
  <c r="D204" i="2"/>
  <c r="S204" i="2" s="1"/>
  <c r="C204" i="2"/>
  <c r="R204" i="2" s="1"/>
  <c r="Q253" i="4" l="1"/>
  <c r="R253" i="4"/>
  <c r="S253" i="4"/>
  <c r="Q268" i="4"/>
  <c r="W268" i="4"/>
  <c r="R268" i="4"/>
  <c r="U268" i="4"/>
  <c r="V268" i="4"/>
  <c r="T268" i="4"/>
  <c r="S268" i="4"/>
  <c r="T266" i="4"/>
  <c r="U266" i="4"/>
  <c r="S266" i="4"/>
  <c r="R266" i="4"/>
  <c r="Q266" i="4"/>
  <c r="V266" i="4"/>
  <c r="W266" i="4"/>
  <c r="S271" i="4"/>
  <c r="Q271" i="4"/>
  <c r="T271" i="4"/>
  <c r="W271" i="4"/>
  <c r="R271" i="4"/>
  <c r="V271" i="4"/>
  <c r="U271" i="4"/>
  <c r="W273" i="4"/>
  <c r="Q273" i="4"/>
  <c r="V273" i="4"/>
  <c r="U273" i="4"/>
  <c r="R273" i="4"/>
  <c r="T273" i="4"/>
  <c r="S273" i="4"/>
  <c r="U269" i="4"/>
  <c r="V269" i="4"/>
  <c r="R269" i="4"/>
  <c r="T269" i="4"/>
  <c r="S269" i="4"/>
  <c r="Q269" i="4"/>
  <c r="W269" i="4"/>
  <c r="W267" i="4"/>
  <c r="V267" i="4"/>
  <c r="U267" i="4"/>
  <c r="R267" i="4"/>
  <c r="T267" i="4"/>
  <c r="S267" i="4"/>
  <c r="Q267" i="4"/>
  <c r="S274" i="4"/>
  <c r="R274" i="4"/>
  <c r="V274" i="4"/>
  <c r="Q274" i="4"/>
  <c r="T274" i="4"/>
  <c r="W274" i="4"/>
  <c r="U274" i="4"/>
  <c r="W270" i="4"/>
  <c r="U270" i="4"/>
  <c r="V270" i="4"/>
  <c r="T270" i="4"/>
  <c r="S270" i="4"/>
  <c r="R270" i="4"/>
  <c r="Q270" i="4"/>
  <c r="W264" i="4"/>
  <c r="V264" i="4"/>
  <c r="T264" i="4"/>
  <c r="U264" i="4"/>
  <c r="S264" i="4"/>
  <c r="R264" i="4"/>
  <c r="Q264" i="4"/>
  <c r="U272" i="4"/>
  <c r="V272" i="4"/>
  <c r="T272" i="4"/>
  <c r="S272" i="4"/>
  <c r="R272" i="4"/>
  <c r="Q272" i="4"/>
  <c r="W272" i="4"/>
  <c r="F244" i="1"/>
  <c r="G244" i="1"/>
  <c r="H244" i="1"/>
  <c r="I244" i="1"/>
  <c r="J244" i="1"/>
  <c r="J245" i="1"/>
  <c r="L245" i="1"/>
  <c r="S251" i="4"/>
  <c r="T257" i="4"/>
  <c r="X257" i="4"/>
  <c r="Q251" i="4"/>
  <c r="T251" i="4"/>
  <c r="W251" i="4"/>
  <c r="V257" i="4"/>
  <c r="U251" i="4"/>
  <c r="T253" i="4"/>
  <c r="Q255" i="4"/>
  <c r="S257" i="4"/>
  <c r="R249" i="4"/>
  <c r="U253" i="4"/>
  <c r="W253" i="4"/>
  <c r="R255" i="4"/>
  <c r="V253" i="4"/>
  <c r="AC253" i="4" s="1"/>
  <c r="T248" i="4"/>
  <c r="R248" i="4"/>
  <c r="U249" i="4"/>
  <c r="W249" i="4"/>
  <c r="R251" i="4"/>
  <c r="T255" i="4"/>
  <c r="Q257" i="4"/>
  <c r="AC255" i="4"/>
  <c r="U248" i="4"/>
  <c r="S248" i="4"/>
  <c r="V249" i="4"/>
  <c r="X249" i="4"/>
  <c r="U255" i="4"/>
  <c r="W255" i="4"/>
  <c r="R257" i="4"/>
  <c r="S249" i="4"/>
  <c r="AC249" i="4" s="1"/>
  <c r="T249" i="4"/>
  <c r="V248" i="4"/>
  <c r="V255" i="4"/>
  <c r="X255" i="4"/>
  <c r="W248" i="4"/>
  <c r="V251" i="4"/>
  <c r="U257" i="4"/>
  <c r="Q248" i="4"/>
  <c r="O247" i="4"/>
  <c r="O250" i="4"/>
  <c r="O252" i="4"/>
  <c r="O254" i="4"/>
  <c r="O256" i="4"/>
  <c r="O258" i="4"/>
  <c r="I64" i="3"/>
  <c r="F230" i="1"/>
  <c r="L230" i="1" s="1"/>
  <c r="S229" i="1"/>
  <c r="R229" i="1"/>
  <c r="Q229" i="1"/>
  <c r="P229" i="1"/>
  <c r="O229" i="1"/>
  <c r="N229" i="1"/>
  <c r="S228" i="1"/>
  <c r="S227" i="1"/>
  <c r="S226" i="1"/>
  <c r="S225" i="1"/>
  <c r="S224" i="1"/>
  <c r="S223" i="1"/>
  <c r="S222" i="1"/>
  <c r="S221" i="1"/>
  <c r="S220" i="1"/>
  <c r="S219" i="1"/>
  <c r="AC270" i="4" l="1"/>
  <c r="AC271" i="4"/>
  <c r="AC264" i="4"/>
  <c r="AC273" i="4"/>
  <c r="AC274" i="4"/>
  <c r="AC266" i="4"/>
  <c r="AC267" i="4"/>
  <c r="AC269" i="4"/>
  <c r="AC272" i="4"/>
  <c r="AC268" i="4"/>
  <c r="AC251" i="4"/>
  <c r="X258" i="4"/>
  <c r="W258" i="4"/>
  <c r="V258" i="4"/>
  <c r="Q258" i="4"/>
  <c r="U258" i="4"/>
  <c r="S258" i="4"/>
  <c r="T258" i="4"/>
  <c r="R258" i="4"/>
  <c r="T256" i="4"/>
  <c r="S256" i="4"/>
  <c r="Q256" i="4"/>
  <c r="V256" i="4"/>
  <c r="U256" i="4"/>
  <c r="R256" i="4"/>
  <c r="X256" i="4"/>
  <c r="W256" i="4"/>
  <c r="AC257" i="4"/>
  <c r="V254" i="4"/>
  <c r="U254" i="4"/>
  <c r="T254" i="4"/>
  <c r="R254" i="4"/>
  <c r="W254" i="4"/>
  <c r="S254" i="4"/>
  <c r="Q254" i="4"/>
  <c r="X254" i="4"/>
  <c r="R252" i="4"/>
  <c r="X252" i="4"/>
  <c r="T252" i="4"/>
  <c r="W252" i="4"/>
  <c r="Q252" i="4"/>
  <c r="V252" i="4"/>
  <c r="U252" i="4"/>
  <c r="S252" i="4"/>
  <c r="T250" i="4"/>
  <c r="R250" i="4"/>
  <c r="S250" i="4"/>
  <c r="Q250" i="4"/>
  <c r="W250" i="4"/>
  <c r="U250" i="4"/>
  <c r="X250" i="4"/>
  <c r="V250" i="4"/>
  <c r="U247" i="4"/>
  <c r="T247" i="4"/>
  <c r="S247" i="4"/>
  <c r="X247" i="4"/>
  <c r="R247" i="4"/>
  <c r="Q247" i="4"/>
  <c r="W247" i="4"/>
  <c r="V247" i="4"/>
  <c r="AC248" i="4"/>
  <c r="L229" i="1"/>
  <c r="K229" i="1"/>
  <c r="E229" i="1"/>
  <c r="M229" i="1"/>
  <c r="F229" i="1"/>
  <c r="G229" i="1"/>
  <c r="H229" i="1"/>
  <c r="I229" i="1"/>
  <c r="J229" i="1"/>
  <c r="N230" i="1"/>
  <c r="J230" i="1"/>
  <c r="AC254" i="4" l="1"/>
  <c r="AC247" i="4"/>
  <c r="AC252" i="4"/>
  <c r="AC258" i="4"/>
  <c r="AC250" i="4"/>
  <c r="AC256" i="4"/>
  <c r="Z241" i="4" l="1"/>
  <c r="AB241" i="4"/>
  <c r="AA241" i="4"/>
  <c r="Y241" i="4"/>
  <c r="X241" i="4"/>
  <c r="W241" i="4"/>
  <c r="V241" i="4"/>
  <c r="P241" i="4"/>
  <c r="V240" i="4"/>
  <c r="AB240" i="4"/>
  <c r="AA240" i="4"/>
  <c r="Z240" i="4"/>
  <c r="Y240" i="4"/>
  <c r="X240" i="4"/>
  <c r="W240" i="4"/>
  <c r="P240" i="4"/>
  <c r="Z239" i="4"/>
  <c r="AB239" i="4"/>
  <c r="AA239" i="4"/>
  <c r="Y239" i="4"/>
  <c r="X239" i="4"/>
  <c r="W239" i="4"/>
  <c r="V239" i="4"/>
  <c r="P239" i="4"/>
  <c r="V238" i="4"/>
  <c r="AB238" i="4"/>
  <c r="AA238" i="4"/>
  <c r="Z238" i="4"/>
  <c r="Y238" i="4"/>
  <c r="X238" i="4"/>
  <c r="W238" i="4"/>
  <c r="P238" i="4"/>
  <c r="Z237" i="4"/>
  <c r="AB237" i="4"/>
  <c r="AA237" i="4"/>
  <c r="Y237" i="4"/>
  <c r="X237" i="4"/>
  <c r="W237" i="4"/>
  <c r="V237" i="4"/>
  <c r="P237" i="4"/>
  <c r="V236" i="4"/>
  <c r="AB236" i="4"/>
  <c r="AA236" i="4"/>
  <c r="Z236" i="4"/>
  <c r="Y236" i="4"/>
  <c r="X236" i="4"/>
  <c r="W236" i="4"/>
  <c r="P236" i="4"/>
  <c r="Z235" i="4"/>
  <c r="AB235" i="4"/>
  <c r="AA235" i="4"/>
  <c r="Y235" i="4"/>
  <c r="X235" i="4"/>
  <c r="W235" i="4"/>
  <c r="V235" i="4"/>
  <c r="P235" i="4"/>
  <c r="V234" i="4"/>
  <c r="P234" i="4"/>
  <c r="AB234" i="4"/>
  <c r="AA234" i="4"/>
  <c r="Z234" i="4"/>
  <c r="Y234" i="4"/>
  <c r="X234" i="4"/>
  <c r="W234" i="4"/>
  <c r="Y233" i="4"/>
  <c r="P233" i="4"/>
  <c r="AB233" i="4"/>
  <c r="AA233" i="4"/>
  <c r="Z233" i="4"/>
  <c r="X233" i="4"/>
  <c r="W233" i="4"/>
  <c r="V233" i="4"/>
  <c r="O233" i="4"/>
  <c r="Q233" i="4" s="1"/>
  <c r="AB232" i="4"/>
  <c r="AA232" i="4"/>
  <c r="X232" i="4"/>
  <c r="P232" i="4"/>
  <c r="Z232" i="4"/>
  <c r="Y232" i="4"/>
  <c r="W232" i="4"/>
  <c r="V232" i="4"/>
  <c r="V231" i="4"/>
  <c r="U231" i="4"/>
  <c r="AB231" i="4"/>
  <c r="AA231" i="4"/>
  <c r="Z231" i="4"/>
  <c r="Y231" i="4"/>
  <c r="X231" i="4"/>
  <c r="W231" i="4"/>
  <c r="T231" i="4"/>
  <c r="S231" i="4"/>
  <c r="R231" i="4"/>
  <c r="Q231" i="4"/>
  <c r="K60" i="3"/>
  <c r="H60" i="3"/>
  <c r="G60" i="3"/>
  <c r="D60" i="3"/>
  <c r="I60" i="3" s="1"/>
  <c r="AD200" i="2"/>
  <c r="AC200" i="2"/>
  <c r="AB200" i="2"/>
  <c r="AA200" i="2"/>
  <c r="Z200" i="2"/>
  <c r="Y200" i="2"/>
  <c r="X200" i="2"/>
  <c r="W200" i="2"/>
  <c r="V200" i="2"/>
  <c r="U200" i="2"/>
  <c r="T200" i="2"/>
  <c r="S200" i="2"/>
  <c r="R200" i="2"/>
  <c r="AD198" i="2"/>
  <c r="AC198" i="2"/>
  <c r="AB198" i="2"/>
  <c r="AA198" i="2"/>
  <c r="Z198" i="2"/>
  <c r="Y198" i="2"/>
  <c r="X198" i="2"/>
  <c r="W198" i="2"/>
  <c r="V198" i="2"/>
  <c r="U198" i="2"/>
  <c r="T198" i="2"/>
  <c r="S198" i="2"/>
  <c r="R198" i="2"/>
  <c r="Q198" i="2"/>
  <c r="P198" i="2"/>
  <c r="AD197" i="2"/>
  <c r="AC197" i="2"/>
  <c r="AB197" i="2"/>
  <c r="AA197" i="2"/>
  <c r="Z197" i="2"/>
  <c r="Y197" i="2"/>
  <c r="X197" i="2"/>
  <c r="W197" i="2"/>
  <c r="V197" i="2"/>
  <c r="T197" i="2"/>
  <c r="S197" i="2"/>
  <c r="R197" i="2"/>
  <c r="Q197" i="2"/>
  <c r="P197" i="2"/>
  <c r="AD196" i="2"/>
  <c r="AC196" i="2"/>
  <c r="AB196" i="2"/>
  <c r="AA196" i="2"/>
  <c r="Z196" i="2"/>
  <c r="Y196" i="2"/>
  <c r="X196" i="2"/>
  <c r="W196" i="2"/>
  <c r="V196" i="2"/>
  <c r="U196" i="2"/>
  <c r="S196" i="2"/>
  <c r="R196" i="2"/>
  <c r="Q196" i="2"/>
  <c r="P196" i="2"/>
  <c r="AD195" i="2"/>
  <c r="AC195" i="2"/>
  <c r="AB195" i="2"/>
  <c r="AA195" i="2"/>
  <c r="Z195" i="2"/>
  <c r="Y195" i="2"/>
  <c r="X195" i="2"/>
  <c r="W195" i="2"/>
  <c r="V195" i="2"/>
  <c r="U195" i="2"/>
  <c r="T195" i="2"/>
  <c r="R195" i="2"/>
  <c r="Q195" i="2"/>
  <c r="P195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Q194" i="2"/>
  <c r="P194" i="2"/>
  <c r="Y193" i="2"/>
  <c r="AC193" i="2"/>
  <c r="AB193" i="2"/>
  <c r="AA193" i="2"/>
  <c r="Z193" i="2"/>
  <c r="X193" i="2"/>
  <c r="W193" i="2"/>
  <c r="G193" i="2"/>
  <c r="V193" i="2" s="1"/>
  <c r="F193" i="2"/>
  <c r="U193" i="2" s="1"/>
  <c r="E193" i="2"/>
  <c r="T193" i="2" s="1"/>
  <c r="D193" i="2"/>
  <c r="S193" i="2" s="1"/>
  <c r="C193" i="2"/>
  <c r="R193" i="2" s="1"/>
  <c r="T233" i="4" l="1"/>
  <c r="R233" i="4"/>
  <c r="S233" i="4"/>
  <c r="U233" i="4"/>
  <c r="O234" i="4"/>
  <c r="O236" i="4"/>
  <c r="O238" i="4"/>
  <c r="O240" i="4"/>
  <c r="O232" i="4"/>
  <c r="O235" i="4"/>
  <c r="O237" i="4"/>
  <c r="O239" i="4"/>
  <c r="O241" i="4"/>
  <c r="F214" i="1"/>
  <c r="N214" i="1" s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S212" i="1"/>
  <c r="S211" i="1"/>
  <c r="S210" i="1"/>
  <c r="S209" i="1"/>
  <c r="S208" i="1"/>
  <c r="AC233" i="4" l="1"/>
  <c r="Q234" i="4"/>
  <c r="U234" i="4"/>
  <c r="T234" i="4"/>
  <c r="S234" i="4"/>
  <c r="R234" i="4"/>
  <c r="U241" i="4"/>
  <c r="R241" i="4"/>
  <c r="T241" i="4"/>
  <c r="S241" i="4"/>
  <c r="Q241" i="4"/>
  <c r="Q237" i="4"/>
  <c r="S237" i="4"/>
  <c r="U237" i="4"/>
  <c r="R237" i="4"/>
  <c r="T237" i="4"/>
  <c r="R235" i="4"/>
  <c r="T235" i="4"/>
  <c r="S235" i="4"/>
  <c r="Q235" i="4"/>
  <c r="U235" i="4"/>
  <c r="U236" i="4"/>
  <c r="T236" i="4"/>
  <c r="S236" i="4"/>
  <c r="R236" i="4"/>
  <c r="Q236" i="4"/>
  <c r="U239" i="4"/>
  <c r="R239" i="4"/>
  <c r="T239" i="4"/>
  <c r="S239" i="4"/>
  <c r="Q239" i="4"/>
  <c r="AC239" i="4" s="1"/>
  <c r="U232" i="4"/>
  <c r="R232" i="4"/>
  <c r="T232" i="4"/>
  <c r="Q232" i="4"/>
  <c r="S232" i="4"/>
  <c r="R240" i="4"/>
  <c r="Q240" i="4"/>
  <c r="S240" i="4"/>
  <c r="U240" i="4"/>
  <c r="T240" i="4"/>
  <c r="T238" i="4"/>
  <c r="S238" i="4"/>
  <c r="R238" i="4"/>
  <c r="U238" i="4"/>
  <c r="Q238" i="4"/>
  <c r="J214" i="1"/>
  <c r="L214" i="1"/>
  <c r="AC238" i="4" l="1"/>
  <c r="AC240" i="4"/>
  <c r="AC235" i="4"/>
  <c r="AC237" i="4"/>
  <c r="AC232" i="4"/>
  <c r="AC241" i="4"/>
  <c r="AC236" i="4"/>
  <c r="AC234" i="4"/>
  <c r="W226" i="4" l="1"/>
  <c r="V226" i="4"/>
  <c r="O226" i="4"/>
  <c r="U226" i="4" s="1"/>
  <c r="AB226" i="4"/>
  <c r="AA226" i="4"/>
  <c r="Z226" i="4"/>
  <c r="Y226" i="4"/>
  <c r="X226" i="4"/>
  <c r="P226" i="4"/>
  <c r="AA225" i="4"/>
  <c r="Z225" i="4"/>
  <c r="AB225" i="4"/>
  <c r="Y225" i="4"/>
  <c r="X225" i="4"/>
  <c r="W225" i="4"/>
  <c r="V225" i="4"/>
  <c r="P225" i="4"/>
  <c r="W224" i="4"/>
  <c r="V224" i="4"/>
  <c r="O224" i="4"/>
  <c r="Q224" i="4" s="1"/>
  <c r="AB224" i="4"/>
  <c r="AA224" i="4"/>
  <c r="Z224" i="4"/>
  <c r="Y224" i="4"/>
  <c r="X224" i="4"/>
  <c r="P224" i="4"/>
  <c r="AA223" i="4"/>
  <c r="Z223" i="4"/>
  <c r="AB223" i="4"/>
  <c r="Y223" i="4"/>
  <c r="X223" i="4"/>
  <c r="W223" i="4"/>
  <c r="V223" i="4"/>
  <c r="P223" i="4"/>
  <c r="W222" i="4"/>
  <c r="V222" i="4"/>
  <c r="O222" i="4"/>
  <c r="T222" i="4" s="1"/>
  <c r="AB222" i="4"/>
  <c r="AA222" i="4"/>
  <c r="Z222" i="4"/>
  <c r="Y222" i="4"/>
  <c r="X222" i="4"/>
  <c r="P222" i="4"/>
  <c r="AA221" i="4"/>
  <c r="Z221" i="4"/>
  <c r="AB221" i="4"/>
  <c r="Y221" i="4"/>
  <c r="X221" i="4"/>
  <c r="W221" i="4"/>
  <c r="V221" i="4"/>
  <c r="P221" i="4"/>
  <c r="W220" i="4"/>
  <c r="V220" i="4"/>
  <c r="O220" i="4"/>
  <c r="U220" i="4" s="1"/>
  <c r="AB220" i="4"/>
  <c r="AA220" i="4"/>
  <c r="Z220" i="4"/>
  <c r="Y220" i="4"/>
  <c r="X220" i="4"/>
  <c r="P220" i="4"/>
  <c r="AA219" i="4"/>
  <c r="Z219" i="4"/>
  <c r="Y219" i="4"/>
  <c r="AB219" i="4"/>
  <c r="X219" i="4"/>
  <c r="W219" i="4"/>
  <c r="V219" i="4"/>
  <c r="O219" i="4"/>
  <c r="U219" i="4" s="1"/>
  <c r="P219" i="4"/>
  <c r="X218" i="4"/>
  <c r="W218" i="4"/>
  <c r="V218" i="4"/>
  <c r="P218" i="4"/>
  <c r="O218" i="4"/>
  <c r="T218" i="4" s="1"/>
  <c r="AB218" i="4"/>
  <c r="AA218" i="4"/>
  <c r="Z218" i="4"/>
  <c r="Y218" i="4"/>
  <c r="AA217" i="4"/>
  <c r="Z217" i="4"/>
  <c r="Y217" i="4"/>
  <c r="X217" i="4"/>
  <c r="P217" i="4"/>
  <c r="AB217" i="4"/>
  <c r="W217" i="4"/>
  <c r="V217" i="4"/>
  <c r="O217" i="4"/>
  <c r="S217" i="4" s="1"/>
  <c r="AB216" i="4"/>
  <c r="AA216" i="4"/>
  <c r="P216" i="4"/>
  <c r="Z216" i="4"/>
  <c r="Y216" i="4"/>
  <c r="X216" i="4"/>
  <c r="W216" i="4"/>
  <c r="V216" i="4"/>
  <c r="W215" i="4"/>
  <c r="V215" i="4"/>
  <c r="U215" i="4"/>
  <c r="AB215" i="4"/>
  <c r="AA215" i="4"/>
  <c r="Z215" i="4"/>
  <c r="Y215" i="4"/>
  <c r="X215" i="4"/>
  <c r="T215" i="4"/>
  <c r="S215" i="4"/>
  <c r="R215" i="4"/>
  <c r="Q215" i="4"/>
  <c r="K56" i="3"/>
  <c r="H56" i="3"/>
  <c r="G56" i="3"/>
  <c r="D56" i="3"/>
  <c r="I56" i="3" s="1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AD187" i="2"/>
  <c r="AC187" i="2"/>
  <c r="AB187" i="2"/>
  <c r="AA187" i="2"/>
  <c r="Z187" i="2"/>
  <c r="Y187" i="2"/>
  <c r="X187" i="2"/>
  <c r="W187" i="2"/>
  <c r="V187" i="2"/>
  <c r="U187" i="2"/>
  <c r="T187" i="2"/>
  <c r="S187" i="2"/>
  <c r="R187" i="2"/>
  <c r="Q187" i="2"/>
  <c r="P187" i="2"/>
  <c r="AD186" i="2"/>
  <c r="AC186" i="2"/>
  <c r="AB186" i="2"/>
  <c r="AA186" i="2"/>
  <c r="Z186" i="2"/>
  <c r="Y186" i="2"/>
  <c r="X186" i="2"/>
  <c r="W186" i="2"/>
  <c r="V186" i="2"/>
  <c r="T186" i="2"/>
  <c r="S186" i="2"/>
  <c r="R186" i="2"/>
  <c r="Q186" i="2"/>
  <c r="P186" i="2"/>
  <c r="AD185" i="2"/>
  <c r="AC185" i="2"/>
  <c r="AB185" i="2"/>
  <c r="AA185" i="2"/>
  <c r="Z185" i="2"/>
  <c r="Y185" i="2"/>
  <c r="X185" i="2"/>
  <c r="W185" i="2"/>
  <c r="V185" i="2"/>
  <c r="U185" i="2"/>
  <c r="S185" i="2"/>
  <c r="R185" i="2"/>
  <c r="Q185" i="2"/>
  <c r="P185" i="2"/>
  <c r="AD184" i="2"/>
  <c r="AC184" i="2"/>
  <c r="AB184" i="2"/>
  <c r="AA184" i="2"/>
  <c r="Z184" i="2"/>
  <c r="Y184" i="2"/>
  <c r="X184" i="2"/>
  <c r="W184" i="2"/>
  <c r="V184" i="2"/>
  <c r="U184" i="2"/>
  <c r="T184" i="2"/>
  <c r="R184" i="2"/>
  <c r="Q184" i="2"/>
  <c r="P184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Q183" i="2"/>
  <c r="P183" i="2"/>
  <c r="Y182" i="2"/>
  <c r="AC182" i="2"/>
  <c r="AB182" i="2"/>
  <c r="AA182" i="2"/>
  <c r="Z182" i="2"/>
  <c r="X182" i="2"/>
  <c r="W182" i="2"/>
  <c r="G182" i="2"/>
  <c r="V182" i="2" s="1"/>
  <c r="F182" i="2"/>
  <c r="U182" i="2" s="1"/>
  <c r="E182" i="2"/>
  <c r="T182" i="2" s="1"/>
  <c r="D182" i="2"/>
  <c r="S182" i="2" s="1"/>
  <c r="C182" i="2"/>
  <c r="R182" i="2" s="1"/>
  <c r="R224" i="4" l="1"/>
  <c r="S224" i="4"/>
  <c r="Q220" i="4"/>
  <c r="T220" i="4"/>
  <c r="U217" i="4"/>
  <c r="Q217" i="4"/>
  <c r="Q218" i="4"/>
  <c r="T219" i="4"/>
  <c r="U222" i="4"/>
  <c r="S220" i="4"/>
  <c r="S222" i="4"/>
  <c r="Q222" i="4"/>
  <c r="S219" i="4"/>
  <c r="S226" i="4"/>
  <c r="Q219" i="4"/>
  <c r="R220" i="4"/>
  <c r="T224" i="4"/>
  <c r="Q226" i="4"/>
  <c r="R219" i="4"/>
  <c r="U224" i="4"/>
  <c r="R226" i="4"/>
  <c r="R218" i="4"/>
  <c r="R222" i="4"/>
  <c r="T226" i="4"/>
  <c r="R217" i="4"/>
  <c r="S218" i="4"/>
  <c r="U218" i="4"/>
  <c r="T217" i="4"/>
  <c r="O216" i="4"/>
  <c r="O221" i="4"/>
  <c r="O223" i="4"/>
  <c r="O225" i="4"/>
  <c r="F203" i="1"/>
  <c r="N203" i="1" s="1"/>
  <c r="S202" i="1"/>
  <c r="R202" i="1"/>
  <c r="Q202" i="1"/>
  <c r="P202" i="1"/>
  <c r="O202" i="1"/>
  <c r="N202" i="1"/>
  <c r="M202" i="1"/>
  <c r="L202" i="1"/>
  <c r="K202" i="1"/>
  <c r="J202" i="1"/>
  <c r="S201" i="1"/>
  <c r="S200" i="1"/>
  <c r="S199" i="1"/>
  <c r="S198" i="1"/>
  <c r="S197" i="1"/>
  <c r="S196" i="1"/>
  <c r="Z210" i="4"/>
  <c r="AB210" i="4"/>
  <c r="AA210" i="4"/>
  <c r="Y210" i="4"/>
  <c r="P210" i="4"/>
  <c r="P209" i="4"/>
  <c r="AB209" i="4"/>
  <c r="AA209" i="4"/>
  <c r="Z209" i="4"/>
  <c r="Y209" i="4"/>
  <c r="AB208" i="4"/>
  <c r="Z208" i="4"/>
  <c r="AA208" i="4"/>
  <c r="Y208" i="4"/>
  <c r="P208" i="4"/>
  <c r="AB207" i="4"/>
  <c r="AA207" i="4"/>
  <c r="Z207" i="4"/>
  <c r="Y207" i="4"/>
  <c r="P207" i="4"/>
  <c r="Z206" i="4"/>
  <c r="AB206" i="4"/>
  <c r="AA206" i="4"/>
  <c r="Y206" i="4"/>
  <c r="P206" i="4"/>
  <c r="P205" i="4"/>
  <c r="AB205" i="4"/>
  <c r="AA205" i="4"/>
  <c r="Z205" i="4"/>
  <c r="Y205" i="4"/>
  <c r="P204" i="4"/>
  <c r="AB204" i="4"/>
  <c r="AA204" i="4"/>
  <c r="Z204" i="4"/>
  <c r="Y204" i="4"/>
  <c r="O204" i="4"/>
  <c r="W204" i="4" s="1"/>
  <c r="AB203" i="4"/>
  <c r="Y203" i="4"/>
  <c r="P203" i="4"/>
  <c r="AA203" i="4"/>
  <c r="Z203" i="4"/>
  <c r="O203" i="4"/>
  <c r="X203" i="4" s="1"/>
  <c r="X202" i="4"/>
  <c r="W202" i="4"/>
  <c r="V202" i="4"/>
  <c r="AB202" i="4"/>
  <c r="AA202" i="4"/>
  <c r="Z202" i="4"/>
  <c r="Y202" i="4"/>
  <c r="U202" i="4"/>
  <c r="T202" i="4"/>
  <c r="S202" i="4"/>
  <c r="R202" i="4"/>
  <c r="Q202" i="4"/>
  <c r="K52" i="3"/>
  <c r="H52" i="3"/>
  <c r="G52" i="3"/>
  <c r="D52" i="3"/>
  <c r="AD178" i="2"/>
  <c r="AC178" i="2"/>
  <c r="AB178" i="2"/>
  <c r="AA178" i="2"/>
  <c r="Z178" i="2"/>
  <c r="Y178" i="2"/>
  <c r="X178" i="2"/>
  <c r="W178" i="2"/>
  <c r="V178" i="2"/>
  <c r="U178" i="2"/>
  <c r="T178" i="2"/>
  <c r="S178" i="2"/>
  <c r="R178" i="2"/>
  <c r="AD176" i="2"/>
  <c r="AC176" i="2"/>
  <c r="AB176" i="2"/>
  <c r="AA176" i="2"/>
  <c r="Z176" i="2"/>
  <c r="X176" i="2"/>
  <c r="W176" i="2"/>
  <c r="V176" i="2"/>
  <c r="U176" i="2"/>
  <c r="T176" i="2"/>
  <c r="S176" i="2"/>
  <c r="R176" i="2"/>
  <c r="Q176" i="2"/>
  <c r="P176" i="2"/>
  <c r="AD175" i="2"/>
  <c r="AC175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P175" i="2"/>
  <c r="AD174" i="2"/>
  <c r="AC174" i="2"/>
  <c r="AB174" i="2"/>
  <c r="AA174" i="2"/>
  <c r="Z174" i="2"/>
  <c r="Y174" i="2"/>
  <c r="X174" i="2"/>
  <c r="W174" i="2"/>
  <c r="V174" i="2"/>
  <c r="U174" i="2"/>
  <c r="T174" i="2"/>
  <c r="S174" i="2"/>
  <c r="R174" i="2"/>
  <c r="Q174" i="2"/>
  <c r="P174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AD172" i="2"/>
  <c r="AC172" i="2"/>
  <c r="AB172" i="2"/>
  <c r="AA172" i="2"/>
  <c r="Z172" i="2"/>
  <c r="Y172" i="2"/>
  <c r="X172" i="2"/>
  <c r="W172" i="2"/>
  <c r="V172" i="2"/>
  <c r="T172" i="2"/>
  <c r="S172" i="2"/>
  <c r="R172" i="2"/>
  <c r="Q172" i="2"/>
  <c r="P172" i="2"/>
  <c r="AD171" i="2"/>
  <c r="AC171" i="2"/>
  <c r="AB171" i="2"/>
  <c r="AA171" i="2"/>
  <c r="Z171" i="2"/>
  <c r="Y171" i="2"/>
  <c r="X171" i="2"/>
  <c r="W171" i="2"/>
  <c r="V171" i="2"/>
  <c r="U171" i="2"/>
  <c r="S171" i="2"/>
  <c r="R171" i="2"/>
  <c r="Q171" i="2"/>
  <c r="P171" i="2"/>
  <c r="AD170" i="2"/>
  <c r="AC170" i="2"/>
  <c r="AB170" i="2"/>
  <c r="AA170" i="2"/>
  <c r="Z170" i="2"/>
  <c r="Y170" i="2"/>
  <c r="X170" i="2"/>
  <c r="W170" i="2"/>
  <c r="V170" i="2"/>
  <c r="U170" i="2"/>
  <c r="T170" i="2"/>
  <c r="R170" i="2"/>
  <c r="Q170" i="2"/>
  <c r="P170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Q169" i="2"/>
  <c r="P169" i="2"/>
  <c r="AC168" i="2"/>
  <c r="AB168" i="2"/>
  <c r="AA168" i="2"/>
  <c r="Z168" i="2"/>
  <c r="J168" i="2"/>
  <c r="Y168" i="2" s="1"/>
  <c r="I168" i="2"/>
  <c r="X168" i="2" s="1"/>
  <c r="H168" i="2"/>
  <c r="W168" i="2" s="1"/>
  <c r="G168" i="2"/>
  <c r="V168" i="2" s="1"/>
  <c r="F168" i="2"/>
  <c r="U168" i="2" s="1"/>
  <c r="E168" i="2"/>
  <c r="T168" i="2" s="1"/>
  <c r="D168" i="2"/>
  <c r="S168" i="2" s="1"/>
  <c r="C168" i="2"/>
  <c r="R168" i="2" s="1"/>
  <c r="AC220" i="4" l="1"/>
  <c r="AC217" i="4"/>
  <c r="AC222" i="4"/>
  <c r="AC218" i="4"/>
  <c r="AC224" i="4"/>
  <c r="U225" i="4"/>
  <c r="S225" i="4"/>
  <c r="T225" i="4"/>
  <c r="R225" i="4"/>
  <c r="Q225" i="4"/>
  <c r="U223" i="4"/>
  <c r="S223" i="4"/>
  <c r="T223" i="4"/>
  <c r="R223" i="4"/>
  <c r="Q223" i="4"/>
  <c r="S221" i="4"/>
  <c r="R221" i="4"/>
  <c r="Q221" i="4"/>
  <c r="T221" i="4"/>
  <c r="U221" i="4"/>
  <c r="AC226" i="4"/>
  <c r="AC219" i="4"/>
  <c r="Q216" i="4"/>
  <c r="S216" i="4"/>
  <c r="U216" i="4"/>
  <c r="T216" i="4"/>
  <c r="R216" i="4"/>
  <c r="I202" i="1"/>
  <c r="E202" i="1"/>
  <c r="J203" i="1"/>
  <c r="F202" i="1"/>
  <c r="L203" i="1"/>
  <c r="H202" i="1"/>
  <c r="G202" i="1"/>
  <c r="T204" i="4"/>
  <c r="Q203" i="4"/>
  <c r="U204" i="4"/>
  <c r="U203" i="4"/>
  <c r="X204" i="4"/>
  <c r="V203" i="4"/>
  <c r="R204" i="4"/>
  <c r="R203" i="4"/>
  <c r="S203" i="4"/>
  <c r="T203" i="4"/>
  <c r="S204" i="4"/>
  <c r="W203" i="4"/>
  <c r="V204" i="4"/>
  <c r="Q204" i="4"/>
  <c r="O205" i="4"/>
  <c r="O207" i="4"/>
  <c r="O209" i="4"/>
  <c r="O206" i="4"/>
  <c r="O208" i="4"/>
  <c r="O210" i="4"/>
  <c r="I52" i="3"/>
  <c r="F191" i="1"/>
  <c r="N191" i="1" s="1"/>
  <c r="S190" i="1"/>
  <c r="R190" i="1"/>
  <c r="Q190" i="1"/>
  <c r="P190" i="1"/>
  <c r="O190" i="1"/>
  <c r="N190" i="1"/>
  <c r="M190" i="1"/>
  <c r="L190" i="1"/>
  <c r="K190" i="1"/>
  <c r="J190" i="1"/>
  <c r="I190" i="1"/>
  <c r="S189" i="1"/>
  <c r="S188" i="1"/>
  <c r="S187" i="1"/>
  <c r="S186" i="1"/>
  <c r="S185" i="1"/>
  <c r="S184" i="1"/>
  <c r="S183" i="1"/>
  <c r="S182" i="1"/>
  <c r="AC221" i="4" l="1"/>
  <c r="AC225" i="4"/>
  <c r="AC216" i="4"/>
  <c r="AC223" i="4"/>
  <c r="E190" i="1"/>
  <c r="G190" i="1"/>
  <c r="F190" i="1"/>
  <c r="H190" i="1"/>
  <c r="AC204" i="4"/>
  <c r="AC203" i="4"/>
  <c r="R206" i="4"/>
  <c r="T206" i="4"/>
  <c r="U206" i="4"/>
  <c r="S206" i="4"/>
  <c r="Q206" i="4"/>
  <c r="X206" i="4"/>
  <c r="W206" i="4"/>
  <c r="V206" i="4"/>
  <c r="X209" i="4"/>
  <c r="U209" i="4"/>
  <c r="V209" i="4"/>
  <c r="T209" i="4"/>
  <c r="S209" i="4"/>
  <c r="R209" i="4"/>
  <c r="Q209" i="4"/>
  <c r="W209" i="4"/>
  <c r="W207" i="4"/>
  <c r="U207" i="4"/>
  <c r="V207" i="4"/>
  <c r="T207" i="4"/>
  <c r="S207" i="4"/>
  <c r="R207" i="4"/>
  <c r="Q207" i="4"/>
  <c r="X207" i="4"/>
  <c r="Q205" i="4"/>
  <c r="R205" i="4"/>
  <c r="X205" i="4"/>
  <c r="W205" i="4"/>
  <c r="V205" i="4"/>
  <c r="U205" i="4"/>
  <c r="T205" i="4"/>
  <c r="S205" i="4"/>
  <c r="X210" i="4"/>
  <c r="W210" i="4"/>
  <c r="V210" i="4"/>
  <c r="U210" i="4"/>
  <c r="R210" i="4"/>
  <c r="T210" i="4"/>
  <c r="S210" i="4"/>
  <c r="Q210" i="4"/>
  <c r="Q208" i="4"/>
  <c r="R208" i="4"/>
  <c r="X208" i="4"/>
  <c r="W208" i="4"/>
  <c r="S208" i="4"/>
  <c r="V208" i="4"/>
  <c r="U208" i="4"/>
  <c r="T208" i="4"/>
  <c r="J191" i="1"/>
  <c r="L191" i="1"/>
  <c r="AC210" i="4" l="1"/>
  <c r="AC209" i="4"/>
  <c r="AC207" i="4"/>
  <c r="AC206" i="4"/>
  <c r="AC208" i="4"/>
  <c r="AC205" i="4"/>
  <c r="X185" i="4" l="1"/>
  <c r="P192" i="4"/>
  <c r="AB197" i="4"/>
  <c r="P197" i="4"/>
  <c r="AB196" i="4"/>
  <c r="P196" i="4"/>
  <c r="AB195" i="4"/>
  <c r="P195" i="4"/>
  <c r="AB194" i="4"/>
  <c r="P194" i="4"/>
  <c r="AB193" i="4"/>
  <c r="P193" i="4"/>
  <c r="AB192" i="4"/>
  <c r="AB191" i="4"/>
  <c r="P191" i="4"/>
  <c r="AB190" i="4"/>
  <c r="P190" i="4"/>
  <c r="AB189" i="4"/>
  <c r="P189" i="4"/>
  <c r="P188" i="4"/>
  <c r="P187" i="4"/>
  <c r="AB187" i="4"/>
  <c r="O187" i="4"/>
  <c r="AA187" i="4" s="1"/>
  <c r="P186" i="4"/>
  <c r="V185" i="4"/>
  <c r="U185" i="4"/>
  <c r="AB185" i="4"/>
  <c r="AA185" i="4"/>
  <c r="Z185" i="4"/>
  <c r="Y185" i="4"/>
  <c r="W185" i="4"/>
  <c r="T185" i="4"/>
  <c r="S185" i="4"/>
  <c r="R185" i="4"/>
  <c r="Q185" i="4"/>
  <c r="K48" i="3"/>
  <c r="H48" i="3"/>
  <c r="G48" i="3"/>
  <c r="D48" i="3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AD160" i="2"/>
  <c r="AC160" i="2"/>
  <c r="AB160" i="2"/>
  <c r="AA160" i="2"/>
  <c r="Y160" i="2"/>
  <c r="X160" i="2"/>
  <c r="W160" i="2"/>
  <c r="V160" i="2"/>
  <c r="U160" i="2"/>
  <c r="T160" i="2"/>
  <c r="S160" i="2"/>
  <c r="R160" i="2"/>
  <c r="Q160" i="2"/>
  <c r="P160" i="2"/>
  <c r="AD159" i="2"/>
  <c r="AC159" i="2"/>
  <c r="AB159" i="2"/>
  <c r="AA159" i="2"/>
  <c r="Z159" i="2"/>
  <c r="X159" i="2"/>
  <c r="W159" i="2"/>
  <c r="V159" i="2"/>
  <c r="U159" i="2"/>
  <c r="T159" i="2"/>
  <c r="S159" i="2"/>
  <c r="R159" i="2"/>
  <c r="Q159" i="2"/>
  <c r="P159" i="2"/>
  <c r="AD158" i="2"/>
  <c r="AC158" i="2"/>
  <c r="AB158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AD156" i="2"/>
  <c r="AC156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AD155" i="2"/>
  <c r="AC155" i="2"/>
  <c r="AB155" i="2"/>
  <c r="AA155" i="2"/>
  <c r="Z155" i="2"/>
  <c r="Y155" i="2"/>
  <c r="X155" i="2"/>
  <c r="W155" i="2"/>
  <c r="V155" i="2"/>
  <c r="T155" i="2"/>
  <c r="S155" i="2"/>
  <c r="R155" i="2"/>
  <c r="Q155" i="2"/>
  <c r="P155" i="2"/>
  <c r="AD154" i="2"/>
  <c r="AC154" i="2"/>
  <c r="AB154" i="2"/>
  <c r="AA154" i="2"/>
  <c r="Z154" i="2"/>
  <c r="Y154" i="2"/>
  <c r="X154" i="2"/>
  <c r="W154" i="2"/>
  <c r="V154" i="2"/>
  <c r="U154" i="2"/>
  <c r="S154" i="2"/>
  <c r="R154" i="2"/>
  <c r="Q154" i="2"/>
  <c r="P154" i="2"/>
  <c r="AD153" i="2"/>
  <c r="AC153" i="2"/>
  <c r="AB153" i="2"/>
  <c r="AA153" i="2"/>
  <c r="Z153" i="2"/>
  <c r="Y153" i="2"/>
  <c r="X153" i="2"/>
  <c r="W153" i="2"/>
  <c r="V153" i="2"/>
  <c r="U153" i="2"/>
  <c r="T153" i="2"/>
  <c r="R153" i="2"/>
  <c r="Q153" i="2"/>
  <c r="P153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Q152" i="2"/>
  <c r="P152" i="2"/>
  <c r="N151" i="2"/>
  <c r="AC151" i="2" s="1"/>
  <c r="M151" i="2"/>
  <c r="AB151" i="2" s="1"/>
  <c r="L151" i="2"/>
  <c r="AA151" i="2" s="1"/>
  <c r="K151" i="2"/>
  <c r="Z151" i="2" s="1"/>
  <c r="J151" i="2"/>
  <c r="Y151" i="2" s="1"/>
  <c r="I151" i="2"/>
  <c r="X151" i="2" s="1"/>
  <c r="H151" i="2"/>
  <c r="W151" i="2" s="1"/>
  <c r="G151" i="2"/>
  <c r="V151" i="2" s="1"/>
  <c r="F151" i="2"/>
  <c r="U151" i="2" s="1"/>
  <c r="E151" i="2"/>
  <c r="T151" i="2" s="1"/>
  <c r="D151" i="2"/>
  <c r="S151" i="2" s="1"/>
  <c r="C151" i="2"/>
  <c r="R151" i="2" s="1"/>
  <c r="S187" i="4" l="1"/>
  <c r="T187" i="4"/>
  <c r="U187" i="4"/>
  <c r="Q187" i="4"/>
  <c r="V187" i="4"/>
  <c r="Y187" i="4"/>
  <c r="W187" i="4"/>
  <c r="X187" i="4"/>
  <c r="Z187" i="4"/>
  <c r="R187" i="4"/>
  <c r="O188" i="4"/>
  <c r="AB188" i="4" s="1"/>
  <c r="O190" i="4"/>
  <c r="O192" i="4"/>
  <c r="O194" i="4"/>
  <c r="O196" i="4"/>
  <c r="O186" i="4"/>
  <c r="AB186" i="4" s="1"/>
  <c r="O189" i="4"/>
  <c r="O191" i="4"/>
  <c r="O193" i="4"/>
  <c r="O195" i="4"/>
  <c r="O197" i="4"/>
  <c r="I48" i="3"/>
  <c r="Y197" i="4" l="1"/>
  <c r="AA197" i="4"/>
  <c r="X197" i="4"/>
  <c r="W197" i="4"/>
  <c r="Z197" i="4"/>
  <c r="V197" i="4"/>
  <c r="U197" i="4"/>
  <c r="Q197" i="4"/>
  <c r="R197" i="4"/>
  <c r="T197" i="4"/>
  <c r="S197" i="4"/>
  <c r="Y195" i="4"/>
  <c r="X195" i="4"/>
  <c r="W195" i="4"/>
  <c r="V195" i="4"/>
  <c r="Q195" i="4"/>
  <c r="Z195" i="4"/>
  <c r="U195" i="4"/>
  <c r="S195" i="4"/>
  <c r="R195" i="4"/>
  <c r="T195" i="4"/>
  <c r="AA195" i="4"/>
  <c r="S193" i="4"/>
  <c r="Z193" i="4"/>
  <c r="AA193" i="4"/>
  <c r="Q193" i="4"/>
  <c r="Y193" i="4"/>
  <c r="R193" i="4"/>
  <c r="X193" i="4"/>
  <c r="W193" i="4"/>
  <c r="U193" i="4"/>
  <c r="V193" i="4"/>
  <c r="T193" i="4"/>
  <c r="Z191" i="4"/>
  <c r="U191" i="4"/>
  <c r="V191" i="4"/>
  <c r="R191" i="4"/>
  <c r="T191" i="4"/>
  <c r="S191" i="4"/>
  <c r="AA191" i="4"/>
  <c r="Q191" i="4"/>
  <c r="Y191" i="4"/>
  <c r="X191" i="4"/>
  <c r="W191" i="4"/>
  <c r="W189" i="4"/>
  <c r="V189" i="4"/>
  <c r="Z189" i="4"/>
  <c r="U189" i="4"/>
  <c r="R189" i="4"/>
  <c r="T189" i="4"/>
  <c r="S189" i="4"/>
  <c r="Y189" i="4"/>
  <c r="X189" i="4"/>
  <c r="AA189" i="4"/>
  <c r="Q189" i="4"/>
  <c r="S196" i="4"/>
  <c r="AA196" i="4"/>
  <c r="R196" i="4"/>
  <c r="T196" i="4"/>
  <c r="Z196" i="4"/>
  <c r="Q196" i="4"/>
  <c r="Y196" i="4"/>
  <c r="U196" i="4"/>
  <c r="X196" i="4"/>
  <c r="V196" i="4"/>
  <c r="W196" i="4"/>
  <c r="U194" i="4"/>
  <c r="W194" i="4"/>
  <c r="V194" i="4"/>
  <c r="T194" i="4"/>
  <c r="X194" i="4"/>
  <c r="S194" i="4"/>
  <c r="AA194" i="4"/>
  <c r="R194" i="4"/>
  <c r="Z194" i="4"/>
  <c r="Q194" i="4"/>
  <c r="Y194" i="4"/>
  <c r="X192" i="4"/>
  <c r="Q192" i="4"/>
  <c r="W192" i="4"/>
  <c r="Z192" i="4"/>
  <c r="U192" i="4"/>
  <c r="V192" i="4"/>
  <c r="T192" i="4"/>
  <c r="S192" i="4"/>
  <c r="Y192" i="4"/>
  <c r="AA192" i="4"/>
  <c r="R192" i="4"/>
  <c r="AC187" i="4"/>
  <c r="Z186" i="4"/>
  <c r="Y186" i="4"/>
  <c r="Q186" i="4"/>
  <c r="W186" i="4"/>
  <c r="AA186" i="4"/>
  <c r="V186" i="4"/>
  <c r="S186" i="4"/>
  <c r="X186" i="4"/>
  <c r="U186" i="4"/>
  <c r="T186" i="4"/>
  <c r="R186" i="4"/>
  <c r="Z190" i="4"/>
  <c r="Q190" i="4"/>
  <c r="Y190" i="4"/>
  <c r="X190" i="4"/>
  <c r="W190" i="4"/>
  <c r="S190" i="4"/>
  <c r="AA190" i="4"/>
  <c r="U190" i="4"/>
  <c r="V190" i="4"/>
  <c r="T190" i="4"/>
  <c r="R190" i="4"/>
  <c r="T188" i="4"/>
  <c r="V188" i="4"/>
  <c r="S188" i="4"/>
  <c r="W188" i="4"/>
  <c r="AA188" i="4"/>
  <c r="R188" i="4"/>
  <c r="U188" i="4"/>
  <c r="Z188" i="4"/>
  <c r="Q188" i="4"/>
  <c r="Y188" i="4"/>
  <c r="X188" i="4"/>
  <c r="F177" i="1"/>
  <c r="N177" i="1" s="1"/>
  <c r="S176" i="1"/>
  <c r="R176" i="1"/>
  <c r="Q176" i="1"/>
  <c r="P176" i="1"/>
  <c r="O176" i="1"/>
  <c r="F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E176" i="1" l="1"/>
  <c r="G176" i="1"/>
  <c r="H176" i="1"/>
  <c r="I176" i="1"/>
  <c r="J176" i="1"/>
  <c r="K176" i="1"/>
  <c r="L176" i="1"/>
  <c r="N176" i="1"/>
  <c r="AC197" i="4"/>
  <c r="AC193" i="4"/>
  <c r="AC191" i="4"/>
  <c r="AC188" i="4"/>
  <c r="AC192" i="4"/>
  <c r="AC190" i="4"/>
  <c r="AC195" i="4"/>
  <c r="AC189" i="4"/>
  <c r="AC196" i="4"/>
  <c r="AC186" i="4"/>
  <c r="AC194" i="4"/>
  <c r="M176" i="1"/>
  <c r="L177" i="1"/>
  <c r="J177" i="1"/>
  <c r="K44" i="3" l="1"/>
  <c r="H44" i="3"/>
  <c r="G44" i="3"/>
  <c r="D44" i="3"/>
  <c r="I44" i="3" s="1"/>
  <c r="AB180" i="4"/>
  <c r="P180" i="4"/>
  <c r="P179" i="4"/>
  <c r="Z178" i="4"/>
  <c r="AA178" i="4"/>
  <c r="P178" i="4"/>
  <c r="AB177" i="4"/>
  <c r="AA177" i="4"/>
  <c r="Z177" i="4"/>
  <c r="P177" i="4"/>
  <c r="AA176" i="4"/>
  <c r="P176" i="4"/>
  <c r="AA175" i="4"/>
  <c r="P175" i="4"/>
  <c r="Z174" i="4"/>
  <c r="AB174" i="4"/>
  <c r="AA174" i="4"/>
  <c r="Y174" i="4"/>
  <c r="P174" i="4"/>
  <c r="AB173" i="4"/>
  <c r="X173" i="4"/>
  <c r="P173" i="4"/>
  <c r="AB172" i="4"/>
  <c r="Y172" i="4"/>
  <c r="P172" i="4"/>
  <c r="AB171" i="4"/>
  <c r="P171" i="4"/>
  <c r="AA170" i="4"/>
  <c r="P170" i="4"/>
  <c r="P169" i="4"/>
  <c r="P168" i="4"/>
  <c r="O168" i="4"/>
  <c r="W168" i="4" s="1"/>
  <c r="P167" i="4"/>
  <c r="V166" i="4"/>
  <c r="AB166" i="4"/>
  <c r="AA166" i="4"/>
  <c r="Z166" i="4"/>
  <c r="Y166" i="4"/>
  <c r="X166" i="4"/>
  <c r="W166" i="4"/>
  <c r="U166" i="4"/>
  <c r="T166" i="4"/>
  <c r="S166" i="4"/>
  <c r="R166" i="4"/>
  <c r="Q166" i="4"/>
  <c r="X168" i="4" l="1"/>
  <c r="R168" i="4"/>
  <c r="AB168" i="4"/>
  <c r="S168" i="4"/>
  <c r="Z168" i="4"/>
  <c r="T168" i="4"/>
  <c r="Q168" i="4"/>
  <c r="U168" i="4"/>
  <c r="Y168" i="4"/>
  <c r="V168" i="4"/>
  <c r="AA168" i="4"/>
  <c r="O169" i="4"/>
  <c r="O171" i="4"/>
  <c r="O173" i="4"/>
  <c r="O175" i="4"/>
  <c r="O177" i="4"/>
  <c r="O179" i="4"/>
  <c r="O167" i="4"/>
  <c r="O170" i="4"/>
  <c r="O172" i="4"/>
  <c r="O174" i="4"/>
  <c r="O176" i="4"/>
  <c r="O178" i="4"/>
  <c r="O180" i="4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AD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AD144" i="2"/>
  <c r="AC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AD143" i="2"/>
  <c r="AC143" i="2"/>
  <c r="AB143" i="2"/>
  <c r="Z143" i="2"/>
  <c r="Y143" i="2"/>
  <c r="X143" i="2"/>
  <c r="W143" i="2"/>
  <c r="V143" i="2"/>
  <c r="U143" i="2"/>
  <c r="T143" i="2"/>
  <c r="S143" i="2"/>
  <c r="R143" i="2"/>
  <c r="Q143" i="2"/>
  <c r="P143" i="2"/>
  <c r="AD142" i="2"/>
  <c r="AC142" i="2"/>
  <c r="AB142" i="2"/>
  <c r="AA142" i="2"/>
  <c r="Y142" i="2"/>
  <c r="X142" i="2"/>
  <c r="W142" i="2"/>
  <c r="V142" i="2"/>
  <c r="U142" i="2"/>
  <c r="T142" i="2"/>
  <c r="S142" i="2"/>
  <c r="R142" i="2"/>
  <c r="Q142" i="2"/>
  <c r="P142" i="2"/>
  <c r="AD141" i="2"/>
  <c r="AC141" i="2"/>
  <c r="AB141" i="2"/>
  <c r="AA141" i="2"/>
  <c r="Z141" i="2"/>
  <c r="X141" i="2"/>
  <c r="W141" i="2"/>
  <c r="V141" i="2"/>
  <c r="U141" i="2"/>
  <c r="T141" i="2"/>
  <c r="S141" i="2"/>
  <c r="R141" i="2"/>
  <c r="Q141" i="2"/>
  <c r="P141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AD137" i="2"/>
  <c r="AC137" i="2"/>
  <c r="AB137" i="2"/>
  <c r="AA137" i="2"/>
  <c r="Z137" i="2"/>
  <c r="Y137" i="2"/>
  <c r="X137" i="2"/>
  <c r="W137" i="2"/>
  <c r="V137" i="2"/>
  <c r="T137" i="2"/>
  <c r="S137" i="2"/>
  <c r="R137" i="2"/>
  <c r="Q137" i="2"/>
  <c r="P137" i="2"/>
  <c r="AD136" i="2"/>
  <c r="AC136" i="2"/>
  <c r="AB136" i="2"/>
  <c r="AA136" i="2"/>
  <c r="Z136" i="2"/>
  <c r="Y136" i="2"/>
  <c r="X136" i="2"/>
  <c r="W136" i="2"/>
  <c r="V136" i="2"/>
  <c r="U136" i="2"/>
  <c r="S136" i="2"/>
  <c r="R136" i="2"/>
  <c r="Q136" i="2"/>
  <c r="P136" i="2"/>
  <c r="AD135" i="2"/>
  <c r="AC135" i="2"/>
  <c r="AB135" i="2"/>
  <c r="AA135" i="2"/>
  <c r="Z135" i="2"/>
  <c r="Y135" i="2"/>
  <c r="X135" i="2"/>
  <c r="W135" i="2"/>
  <c r="V135" i="2"/>
  <c r="U135" i="2"/>
  <c r="T135" i="2"/>
  <c r="R135" i="2"/>
  <c r="Q135" i="2"/>
  <c r="P135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Q134" i="2"/>
  <c r="P134" i="2"/>
  <c r="N133" i="2"/>
  <c r="AC133" i="2" s="1"/>
  <c r="M133" i="2"/>
  <c r="AB133" i="2" s="1"/>
  <c r="L133" i="2"/>
  <c r="AA133" i="2" s="1"/>
  <c r="K133" i="2"/>
  <c r="Z133" i="2" s="1"/>
  <c r="J133" i="2"/>
  <c r="Y133" i="2" s="1"/>
  <c r="I133" i="2"/>
  <c r="X133" i="2" s="1"/>
  <c r="H133" i="2"/>
  <c r="W133" i="2" s="1"/>
  <c r="G133" i="2"/>
  <c r="V133" i="2" s="1"/>
  <c r="F133" i="2"/>
  <c r="U133" i="2" s="1"/>
  <c r="E133" i="2"/>
  <c r="T133" i="2" s="1"/>
  <c r="D133" i="2"/>
  <c r="S133" i="2" s="1"/>
  <c r="C133" i="2"/>
  <c r="R133" i="2" s="1"/>
  <c r="AC168" i="4" l="1"/>
  <c r="R170" i="4"/>
  <c r="T170" i="4"/>
  <c r="AB170" i="4"/>
  <c r="S170" i="4"/>
  <c r="V170" i="4"/>
  <c r="Q170" i="4"/>
  <c r="Y170" i="4"/>
  <c r="X170" i="4"/>
  <c r="W170" i="4"/>
  <c r="Z170" i="4"/>
  <c r="U170" i="4"/>
  <c r="Y177" i="4"/>
  <c r="X177" i="4"/>
  <c r="W177" i="4"/>
  <c r="U177" i="4"/>
  <c r="R177" i="4"/>
  <c r="V177" i="4"/>
  <c r="T177" i="4"/>
  <c r="S177" i="4"/>
  <c r="Q177" i="4"/>
  <c r="V173" i="4"/>
  <c r="T173" i="4"/>
  <c r="S173" i="4"/>
  <c r="AA173" i="4"/>
  <c r="R173" i="4"/>
  <c r="Z173" i="4"/>
  <c r="Q173" i="4"/>
  <c r="Y173" i="4"/>
  <c r="W173" i="4"/>
  <c r="U173" i="4"/>
  <c r="R175" i="4"/>
  <c r="Z175" i="4"/>
  <c r="Q175" i="4"/>
  <c r="T175" i="4"/>
  <c r="Y175" i="4"/>
  <c r="X175" i="4"/>
  <c r="W175" i="4"/>
  <c r="U175" i="4"/>
  <c r="V175" i="4"/>
  <c r="AB175" i="4"/>
  <c r="S175" i="4"/>
  <c r="AA180" i="4"/>
  <c r="Q180" i="4"/>
  <c r="Y180" i="4"/>
  <c r="X180" i="4"/>
  <c r="W180" i="4"/>
  <c r="V180" i="4"/>
  <c r="Z180" i="4"/>
  <c r="U180" i="4"/>
  <c r="R180" i="4"/>
  <c r="S180" i="4"/>
  <c r="T180" i="4"/>
  <c r="W171" i="4"/>
  <c r="U171" i="4"/>
  <c r="V171" i="4"/>
  <c r="T171" i="4"/>
  <c r="S171" i="4"/>
  <c r="AA171" i="4"/>
  <c r="R171" i="4"/>
  <c r="Z171" i="4"/>
  <c r="Q171" i="4"/>
  <c r="X171" i="4"/>
  <c r="Y171" i="4"/>
  <c r="R178" i="4"/>
  <c r="T178" i="4"/>
  <c r="AB178" i="4"/>
  <c r="S178" i="4"/>
  <c r="Q178" i="4"/>
  <c r="Y178" i="4"/>
  <c r="X178" i="4"/>
  <c r="V178" i="4"/>
  <c r="W178" i="4"/>
  <c r="U178" i="4"/>
  <c r="Z169" i="4"/>
  <c r="Q169" i="4"/>
  <c r="Y169" i="4"/>
  <c r="X169" i="4"/>
  <c r="S169" i="4"/>
  <c r="W169" i="4"/>
  <c r="V169" i="4"/>
  <c r="U169" i="4"/>
  <c r="AB169" i="4"/>
  <c r="T169" i="4"/>
  <c r="AA169" i="4"/>
  <c r="R169" i="4"/>
  <c r="T167" i="4"/>
  <c r="U167" i="4"/>
  <c r="S167" i="4"/>
  <c r="AA167" i="4"/>
  <c r="R167" i="4"/>
  <c r="Z167" i="4"/>
  <c r="Q167" i="4"/>
  <c r="Y167" i="4"/>
  <c r="X167" i="4"/>
  <c r="AB167" i="4"/>
  <c r="V167" i="4"/>
  <c r="W167" i="4"/>
  <c r="V176" i="4"/>
  <c r="Z176" i="4"/>
  <c r="U176" i="4"/>
  <c r="R176" i="4"/>
  <c r="T176" i="4"/>
  <c r="AB176" i="4"/>
  <c r="S176" i="4"/>
  <c r="Q176" i="4"/>
  <c r="Y176" i="4"/>
  <c r="W176" i="4"/>
  <c r="X176" i="4"/>
  <c r="X174" i="4"/>
  <c r="W174" i="4"/>
  <c r="V174" i="4"/>
  <c r="Q174" i="4"/>
  <c r="U174" i="4"/>
  <c r="R174" i="4"/>
  <c r="T174" i="4"/>
  <c r="S174" i="4"/>
  <c r="AA172" i="4"/>
  <c r="Q172" i="4"/>
  <c r="T172" i="4"/>
  <c r="X172" i="4"/>
  <c r="W172" i="4"/>
  <c r="R172" i="4"/>
  <c r="V172" i="4"/>
  <c r="Z172" i="4"/>
  <c r="U172" i="4"/>
  <c r="S172" i="4"/>
  <c r="W179" i="4"/>
  <c r="U179" i="4"/>
  <c r="Y179" i="4"/>
  <c r="V179" i="4"/>
  <c r="T179" i="4"/>
  <c r="AB179" i="4"/>
  <c r="S179" i="4"/>
  <c r="AA179" i="4"/>
  <c r="R179" i="4"/>
  <c r="Z179" i="4"/>
  <c r="Q179" i="4"/>
  <c r="X179" i="4"/>
  <c r="F159" i="1"/>
  <c r="J159" i="1" s="1"/>
  <c r="S158" i="1"/>
  <c r="R158" i="1"/>
  <c r="Q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AB161" i="4"/>
  <c r="X161" i="4"/>
  <c r="P161" i="4"/>
  <c r="AA161" i="4"/>
  <c r="Z161" i="4"/>
  <c r="Y161" i="4"/>
  <c r="AB160" i="4"/>
  <c r="Z160" i="4"/>
  <c r="X160" i="4"/>
  <c r="P160" i="4"/>
  <c r="AA160" i="4"/>
  <c r="Y160" i="4"/>
  <c r="AB159" i="4"/>
  <c r="X159" i="4"/>
  <c r="P159" i="4"/>
  <c r="AA159" i="4"/>
  <c r="Z159" i="4"/>
  <c r="Y159" i="4"/>
  <c r="AB158" i="4"/>
  <c r="Z158" i="4"/>
  <c r="X158" i="4"/>
  <c r="P158" i="4"/>
  <c r="AA158" i="4"/>
  <c r="Y158" i="4"/>
  <c r="AB157" i="4"/>
  <c r="X157" i="4"/>
  <c r="P157" i="4"/>
  <c r="AA157" i="4"/>
  <c r="Z157" i="4"/>
  <c r="Y157" i="4"/>
  <c r="AB156" i="4"/>
  <c r="Z156" i="4"/>
  <c r="X156" i="4"/>
  <c r="P156" i="4"/>
  <c r="AA156" i="4"/>
  <c r="Y156" i="4"/>
  <c r="AB155" i="4"/>
  <c r="X155" i="4"/>
  <c r="P155" i="4"/>
  <c r="AA155" i="4"/>
  <c r="Z155" i="4"/>
  <c r="Y155" i="4"/>
  <c r="AB154" i="4"/>
  <c r="AA154" i="4"/>
  <c r="Z154" i="4"/>
  <c r="X154" i="4"/>
  <c r="P154" i="4"/>
  <c r="Y154" i="4"/>
  <c r="AB153" i="4"/>
  <c r="X153" i="4"/>
  <c r="P153" i="4"/>
  <c r="AA153" i="4"/>
  <c r="Z153" i="4"/>
  <c r="Y153" i="4"/>
  <c r="AB152" i="4"/>
  <c r="Z152" i="4"/>
  <c r="X152" i="4"/>
  <c r="P152" i="4"/>
  <c r="AA152" i="4"/>
  <c r="Y152" i="4"/>
  <c r="AB151" i="4"/>
  <c r="X151" i="4"/>
  <c r="P151" i="4"/>
  <c r="O151" i="4"/>
  <c r="V151" i="4" s="1"/>
  <c r="AA151" i="4"/>
  <c r="Z151" i="4"/>
  <c r="Y151" i="4"/>
  <c r="Y150" i="4"/>
  <c r="P150" i="4"/>
  <c r="O150" i="4"/>
  <c r="Q150" i="4" s="1"/>
  <c r="AB150" i="4"/>
  <c r="AA150" i="4"/>
  <c r="Z150" i="4"/>
  <c r="X150" i="4"/>
  <c r="AB149" i="4"/>
  <c r="AA149" i="4"/>
  <c r="Z149" i="4"/>
  <c r="P149" i="4"/>
  <c r="Y149" i="4"/>
  <c r="X149" i="4"/>
  <c r="AB148" i="4"/>
  <c r="AA148" i="4"/>
  <c r="V148" i="4"/>
  <c r="U148" i="4"/>
  <c r="T148" i="4"/>
  <c r="S148" i="4"/>
  <c r="Z148" i="4"/>
  <c r="Y148" i="4"/>
  <c r="X148" i="4"/>
  <c r="W148" i="4"/>
  <c r="R148" i="4"/>
  <c r="Q148" i="4"/>
  <c r="K40" i="3"/>
  <c r="H40" i="3"/>
  <c r="G40" i="3"/>
  <c r="I40" i="3" s="1"/>
  <c r="D40" i="3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AD124" i="2"/>
  <c r="AC124" i="2"/>
  <c r="AB124" i="2"/>
  <c r="AA124" i="2"/>
  <c r="Z124" i="2"/>
  <c r="Y124" i="2"/>
  <c r="X124" i="2"/>
  <c r="W124" i="2"/>
  <c r="V124" i="2"/>
  <c r="T124" i="2"/>
  <c r="S124" i="2"/>
  <c r="R124" i="2"/>
  <c r="Q124" i="2"/>
  <c r="P124" i="2"/>
  <c r="AD123" i="2"/>
  <c r="AC123" i="2"/>
  <c r="AB123" i="2"/>
  <c r="AA123" i="2"/>
  <c r="Z123" i="2"/>
  <c r="Y123" i="2"/>
  <c r="X123" i="2"/>
  <c r="W123" i="2"/>
  <c r="V123" i="2"/>
  <c r="U123" i="2"/>
  <c r="S123" i="2"/>
  <c r="R123" i="2"/>
  <c r="Q123" i="2"/>
  <c r="P123" i="2"/>
  <c r="AD122" i="2"/>
  <c r="AC122" i="2"/>
  <c r="AB122" i="2"/>
  <c r="AA122" i="2"/>
  <c r="Z122" i="2"/>
  <c r="Y122" i="2"/>
  <c r="X122" i="2"/>
  <c r="W122" i="2"/>
  <c r="V122" i="2"/>
  <c r="U122" i="2"/>
  <c r="T122" i="2"/>
  <c r="R122" i="2"/>
  <c r="Q122" i="2"/>
  <c r="P122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Q121" i="2"/>
  <c r="P121" i="2"/>
  <c r="AC120" i="2"/>
  <c r="AB120" i="2"/>
  <c r="AA120" i="2"/>
  <c r="Z120" i="2"/>
  <c r="Y120" i="2"/>
  <c r="I120" i="2"/>
  <c r="X120" i="2" s="1"/>
  <c r="H120" i="2"/>
  <c r="W120" i="2" s="1"/>
  <c r="G120" i="2"/>
  <c r="V120" i="2" s="1"/>
  <c r="F120" i="2"/>
  <c r="U120" i="2" s="1"/>
  <c r="E120" i="2"/>
  <c r="T120" i="2" s="1"/>
  <c r="D120" i="2"/>
  <c r="S120" i="2" s="1"/>
  <c r="C120" i="2"/>
  <c r="R120" i="2" s="1"/>
  <c r="AC174" i="4" l="1"/>
  <c r="R150" i="4"/>
  <c r="AC172" i="4"/>
  <c r="AC170" i="4"/>
  <c r="AC171" i="4"/>
  <c r="AC167" i="4"/>
  <c r="AC178" i="4"/>
  <c r="AC177" i="4"/>
  <c r="AC169" i="4"/>
  <c r="AC180" i="4"/>
  <c r="AC173" i="4"/>
  <c r="AC179" i="4"/>
  <c r="AC176" i="4"/>
  <c r="AC175" i="4"/>
  <c r="E158" i="1"/>
  <c r="J158" i="1"/>
  <c r="O158" i="1"/>
  <c r="L158" i="1"/>
  <c r="K158" i="1"/>
  <c r="M158" i="1"/>
  <c r="P158" i="1"/>
  <c r="H158" i="1"/>
  <c r="G158" i="1"/>
  <c r="I158" i="1"/>
  <c r="L159" i="1"/>
  <c r="F158" i="1"/>
  <c r="N158" i="1"/>
  <c r="N159" i="1"/>
  <c r="R151" i="4"/>
  <c r="Q151" i="4"/>
  <c r="S151" i="4"/>
  <c r="U151" i="4"/>
  <c r="W151" i="4"/>
  <c r="S150" i="4"/>
  <c r="T150" i="4"/>
  <c r="W150" i="4"/>
  <c r="V150" i="4"/>
  <c r="T151" i="4"/>
  <c r="U150" i="4"/>
  <c r="O153" i="4"/>
  <c r="O155" i="4"/>
  <c r="O157" i="4"/>
  <c r="O159" i="4"/>
  <c r="O161" i="4"/>
  <c r="O149" i="4"/>
  <c r="O152" i="4"/>
  <c r="O154" i="4"/>
  <c r="O156" i="4"/>
  <c r="O158" i="4"/>
  <c r="O160" i="4"/>
  <c r="AC150" i="4" l="1"/>
  <c r="AC151" i="4"/>
  <c r="Q155" i="4"/>
  <c r="R155" i="4"/>
  <c r="T155" i="4"/>
  <c r="W155" i="4"/>
  <c r="U155" i="4"/>
  <c r="V155" i="4"/>
  <c r="S155" i="4"/>
  <c r="W157" i="4"/>
  <c r="U157" i="4"/>
  <c r="V157" i="4"/>
  <c r="S157" i="4"/>
  <c r="T157" i="4"/>
  <c r="R157" i="4"/>
  <c r="Q157" i="4"/>
  <c r="V153" i="4"/>
  <c r="S153" i="4"/>
  <c r="T153" i="4"/>
  <c r="R153" i="4"/>
  <c r="Q153" i="4"/>
  <c r="W153" i="4"/>
  <c r="U153" i="4"/>
  <c r="T149" i="4"/>
  <c r="Q149" i="4"/>
  <c r="S149" i="4"/>
  <c r="V149" i="4"/>
  <c r="R149" i="4"/>
  <c r="U149" i="4"/>
  <c r="W149" i="4"/>
  <c r="R160" i="4"/>
  <c r="W160" i="4"/>
  <c r="V160" i="4"/>
  <c r="U160" i="4"/>
  <c r="Q160" i="4"/>
  <c r="T160" i="4"/>
  <c r="S160" i="4"/>
  <c r="T158" i="4"/>
  <c r="S158" i="4"/>
  <c r="R158" i="4"/>
  <c r="Q158" i="4"/>
  <c r="U158" i="4"/>
  <c r="W158" i="4"/>
  <c r="V158" i="4"/>
  <c r="V156" i="4"/>
  <c r="U156" i="4"/>
  <c r="T156" i="4"/>
  <c r="S156" i="4"/>
  <c r="R156" i="4"/>
  <c r="Q156" i="4"/>
  <c r="W156" i="4"/>
  <c r="W154" i="4"/>
  <c r="V154" i="4"/>
  <c r="U154" i="4"/>
  <c r="S154" i="4"/>
  <c r="T154" i="4"/>
  <c r="Q154" i="4"/>
  <c r="R154" i="4"/>
  <c r="V161" i="4"/>
  <c r="S161" i="4"/>
  <c r="T161" i="4"/>
  <c r="R161" i="4"/>
  <c r="Q161" i="4"/>
  <c r="U161" i="4"/>
  <c r="W161" i="4"/>
  <c r="R152" i="4"/>
  <c r="W152" i="4"/>
  <c r="V152" i="4"/>
  <c r="Q152" i="4"/>
  <c r="U152" i="4"/>
  <c r="T152" i="4"/>
  <c r="S152" i="4"/>
  <c r="W159" i="4"/>
  <c r="U159" i="4"/>
  <c r="V159" i="4"/>
  <c r="S159" i="4"/>
  <c r="T159" i="4"/>
  <c r="R159" i="4"/>
  <c r="Q159" i="4"/>
  <c r="AC154" i="4" l="1"/>
  <c r="AC158" i="4"/>
  <c r="AC149" i="4"/>
  <c r="AC156" i="4"/>
  <c r="AC157" i="4"/>
  <c r="AC159" i="4"/>
  <c r="AC161" i="4"/>
  <c r="AC152" i="4"/>
  <c r="AC153" i="4"/>
  <c r="AC160" i="4"/>
  <c r="AC155" i="4"/>
  <c r="F140" i="1" l="1"/>
  <c r="J140" i="1" s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S138" i="1"/>
  <c r="S137" i="1"/>
  <c r="S136" i="1"/>
  <c r="S135" i="1"/>
  <c r="S134" i="1"/>
  <c r="S133" i="1"/>
  <c r="S132" i="1"/>
  <c r="L140" i="1" l="1"/>
  <c r="N140" i="1"/>
  <c r="AA143" i="4" l="1"/>
  <c r="Z143" i="4"/>
  <c r="AB143" i="4"/>
  <c r="Y143" i="4"/>
  <c r="X143" i="4"/>
  <c r="P143" i="4"/>
  <c r="Y142" i="4"/>
  <c r="O142" i="4"/>
  <c r="Q142" i="4" s="1"/>
  <c r="AB142" i="4"/>
  <c r="AA142" i="4"/>
  <c r="Z142" i="4"/>
  <c r="X142" i="4"/>
  <c r="P142" i="4"/>
  <c r="AA141" i="4"/>
  <c r="Z141" i="4"/>
  <c r="AB141" i="4"/>
  <c r="Y141" i="4"/>
  <c r="X141" i="4"/>
  <c r="P141" i="4"/>
  <c r="Y140" i="4"/>
  <c r="O140" i="4"/>
  <c r="W140" i="4" s="1"/>
  <c r="AB140" i="4"/>
  <c r="AA140" i="4"/>
  <c r="Z140" i="4"/>
  <c r="X140" i="4"/>
  <c r="P140" i="4"/>
  <c r="AA139" i="4"/>
  <c r="Z139" i="4"/>
  <c r="AB139" i="4"/>
  <c r="Y139" i="4"/>
  <c r="X139" i="4"/>
  <c r="P139" i="4"/>
  <c r="Y138" i="4"/>
  <c r="O138" i="4"/>
  <c r="Q138" i="4" s="1"/>
  <c r="AB138" i="4"/>
  <c r="AA138" i="4"/>
  <c r="Z138" i="4"/>
  <c r="X138" i="4"/>
  <c r="P138" i="4"/>
  <c r="AA137" i="4"/>
  <c r="Z137" i="4"/>
  <c r="AB137" i="4"/>
  <c r="Y137" i="4"/>
  <c r="X137" i="4"/>
  <c r="W137" i="4"/>
  <c r="P137" i="4"/>
  <c r="Y136" i="4"/>
  <c r="P136" i="4"/>
  <c r="O136" i="4"/>
  <c r="Q136" i="4" s="1"/>
  <c r="AB136" i="4"/>
  <c r="AA136" i="4"/>
  <c r="Z136" i="4"/>
  <c r="X136" i="4"/>
  <c r="AB135" i="4"/>
  <c r="Z135" i="4"/>
  <c r="Y135" i="4"/>
  <c r="P135" i="4"/>
  <c r="AA135" i="4"/>
  <c r="X135" i="4"/>
  <c r="O135" i="4"/>
  <c r="R135" i="4" s="1"/>
  <c r="AB134" i="4"/>
  <c r="P134" i="4"/>
  <c r="O134" i="4"/>
  <c r="W134" i="4" s="1"/>
  <c r="AA134" i="4"/>
  <c r="Z134" i="4"/>
  <c r="Y134" i="4"/>
  <c r="X134" i="4"/>
  <c r="Y133" i="4"/>
  <c r="W133" i="4"/>
  <c r="V133" i="4"/>
  <c r="Q133" i="4"/>
  <c r="AB133" i="4"/>
  <c r="AA133" i="4"/>
  <c r="Z133" i="4"/>
  <c r="X133" i="4"/>
  <c r="U133" i="4"/>
  <c r="T133" i="4"/>
  <c r="S133" i="4"/>
  <c r="R133" i="4"/>
  <c r="K36" i="3"/>
  <c r="H36" i="3"/>
  <c r="G36" i="3"/>
  <c r="D36" i="3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AD111" i="2"/>
  <c r="AC111" i="2"/>
  <c r="AB111" i="2"/>
  <c r="AA111" i="2"/>
  <c r="Z111" i="2"/>
  <c r="Y111" i="2"/>
  <c r="X111" i="2"/>
  <c r="W111" i="2"/>
  <c r="V111" i="2"/>
  <c r="T111" i="2"/>
  <c r="S111" i="2"/>
  <c r="R111" i="2"/>
  <c r="Q111" i="2"/>
  <c r="P111" i="2"/>
  <c r="AD110" i="2"/>
  <c r="AC110" i="2"/>
  <c r="AB110" i="2"/>
  <c r="AA110" i="2"/>
  <c r="Z110" i="2"/>
  <c r="Y110" i="2"/>
  <c r="X110" i="2"/>
  <c r="W110" i="2"/>
  <c r="V110" i="2"/>
  <c r="U110" i="2"/>
  <c r="S110" i="2"/>
  <c r="R110" i="2"/>
  <c r="Q110" i="2"/>
  <c r="P110" i="2"/>
  <c r="AD109" i="2"/>
  <c r="AC109" i="2"/>
  <c r="AB109" i="2"/>
  <c r="AA109" i="2"/>
  <c r="Z109" i="2"/>
  <c r="Y109" i="2"/>
  <c r="X109" i="2"/>
  <c r="W109" i="2"/>
  <c r="V109" i="2"/>
  <c r="U109" i="2"/>
  <c r="T109" i="2"/>
  <c r="R109" i="2"/>
  <c r="Q109" i="2"/>
  <c r="P109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Q108" i="2"/>
  <c r="P108" i="2"/>
  <c r="AC107" i="2"/>
  <c r="AB107" i="2"/>
  <c r="AA107" i="2"/>
  <c r="Z107" i="2"/>
  <c r="Y107" i="2"/>
  <c r="I107" i="2"/>
  <c r="X107" i="2" s="1"/>
  <c r="H107" i="2"/>
  <c r="W107" i="2" s="1"/>
  <c r="G107" i="2"/>
  <c r="V107" i="2" s="1"/>
  <c r="F107" i="2"/>
  <c r="U107" i="2" s="1"/>
  <c r="E107" i="2"/>
  <c r="T107" i="2" s="1"/>
  <c r="D107" i="2"/>
  <c r="S107" i="2" s="1"/>
  <c r="C107" i="2"/>
  <c r="R107" i="2" s="1"/>
  <c r="T138" i="4" l="1"/>
  <c r="Q134" i="4"/>
  <c r="V138" i="4"/>
  <c r="U142" i="4"/>
  <c r="T134" i="4"/>
  <c r="R138" i="4"/>
  <c r="R134" i="4"/>
  <c r="U138" i="4"/>
  <c r="W138" i="4"/>
  <c r="W142" i="4"/>
  <c r="S134" i="4"/>
  <c r="S138" i="4"/>
  <c r="R142" i="4"/>
  <c r="R136" i="4"/>
  <c r="R140" i="4"/>
  <c r="W135" i="4"/>
  <c r="S136" i="4"/>
  <c r="V136" i="4"/>
  <c r="V135" i="4"/>
  <c r="U136" i="4"/>
  <c r="U135" i="4"/>
  <c r="T135" i="4"/>
  <c r="W136" i="4"/>
  <c r="T142" i="4"/>
  <c r="V142" i="4"/>
  <c r="V134" i="4"/>
  <c r="U134" i="4"/>
  <c r="S140" i="4"/>
  <c r="Q140" i="4"/>
  <c r="T140" i="4"/>
  <c r="V140" i="4"/>
  <c r="Q135" i="4"/>
  <c r="T136" i="4"/>
  <c r="U140" i="4"/>
  <c r="S135" i="4"/>
  <c r="S142" i="4"/>
  <c r="O137" i="4"/>
  <c r="O139" i="4"/>
  <c r="O141" i="4"/>
  <c r="O143" i="4"/>
  <c r="I36" i="3"/>
  <c r="AC142" i="4" l="1"/>
  <c r="AC138" i="4"/>
  <c r="AC134" i="4"/>
  <c r="AC136" i="4"/>
  <c r="R137" i="4"/>
  <c r="V137" i="4"/>
  <c r="U137" i="4"/>
  <c r="T137" i="4"/>
  <c r="S137" i="4"/>
  <c r="Q137" i="4"/>
  <c r="AC135" i="4"/>
  <c r="W143" i="4"/>
  <c r="V143" i="4"/>
  <c r="U143" i="4"/>
  <c r="T143" i="4"/>
  <c r="S143" i="4"/>
  <c r="Q143" i="4"/>
  <c r="R143" i="4"/>
  <c r="S141" i="4"/>
  <c r="T141" i="4"/>
  <c r="W141" i="4"/>
  <c r="Q141" i="4"/>
  <c r="V141" i="4"/>
  <c r="U141" i="4"/>
  <c r="R141" i="4"/>
  <c r="U139" i="4"/>
  <c r="T139" i="4"/>
  <c r="S139" i="4"/>
  <c r="Q139" i="4"/>
  <c r="R139" i="4"/>
  <c r="W139" i="4"/>
  <c r="V139" i="4"/>
  <c r="AC140" i="4"/>
  <c r="F127" i="1"/>
  <c r="L127" i="1" s="1"/>
  <c r="S126" i="1"/>
  <c r="R126" i="1"/>
  <c r="Q126" i="1"/>
  <c r="P126" i="1"/>
  <c r="O126" i="1"/>
  <c r="N126" i="1"/>
  <c r="M126" i="1"/>
  <c r="L126" i="1"/>
  <c r="K126" i="1"/>
  <c r="S125" i="1"/>
  <c r="S124" i="1"/>
  <c r="S123" i="1"/>
  <c r="S122" i="1"/>
  <c r="S121" i="1"/>
  <c r="S120" i="1"/>
  <c r="S119" i="1"/>
  <c r="AB128" i="4"/>
  <c r="AA128" i="4"/>
  <c r="Z128" i="4"/>
  <c r="Y128" i="4"/>
  <c r="X128" i="4"/>
  <c r="W128" i="4"/>
  <c r="P128" i="4"/>
  <c r="Z127" i="4"/>
  <c r="AB127" i="4"/>
  <c r="AA127" i="4"/>
  <c r="Y127" i="4"/>
  <c r="X127" i="4"/>
  <c r="W127" i="4"/>
  <c r="P127" i="4"/>
  <c r="AB126" i="4"/>
  <c r="AA126" i="4"/>
  <c r="Z126" i="4"/>
  <c r="Y126" i="4"/>
  <c r="X126" i="4"/>
  <c r="W126" i="4"/>
  <c r="P126" i="4"/>
  <c r="Z125" i="4"/>
  <c r="AB125" i="4"/>
  <c r="AA125" i="4"/>
  <c r="Y125" i="4"/>
  <c r="X125" i="4"/>
  <c r="W125" i="4"/>
  <c r="P125" i="4"/>
  <c r="AB124" i="4"/>
  <c r="AA124" i="4"/>
  <c r="Z124" i="4"/>
  <c r="Y124" i="4"/>
  <c r="X124" i="4"/>
  <c r="W124" i="4"/>
  <c r="P124" i="4"/>
  <c r="Z123" i="4"/>
  <c r="AB123" i="4"/>
  <c r="AA123" i="4"/>
  <c r="Y123" i="4"/>
  <c r="X123" i="4"/>
  <c r="W123" i="4"/>
  <c r="P123" i="4"/>
  <c r="P122" i="4"/>
  <c r="AB122" i="4"/>
  <c r="AA122" i="4"/>
  <c r="Z122" i="4"/>
  <c r="Y122" i="4"/>
  <c r="X122" i="4"/>
  <c r="W122" i="4"/>
  <c r="P121" i="4"/>
  <c r="AB121" i="4"/>
  <c r="AA121" i="4"/>
  <c r="Z121" i="4"/>
  <c r="Y121" i="4"/>
  <c r="X121" i="4"/>
  <c r="W121" i="4"/>
  <c r="O121" i="4"/>
  <c r="V121" i="4" s="1"/>
  <c r="W120" i="4"/>
  <c r="P120" i="4"/>
  <c r="O120" i="4"/>
  <c r="U120" i="4" s="1"/>
  <c r="AB120" i="4"/>
  <c r="AA120" i="4"/>
  <c r="Z120" i="4"/>
  <c r="Y120" i="4"/>
  <c r="X120" i="4"/>
  <c r="Y119" i="4"/>
  <c r="X119" i="4"/>
  <c r="W119" i="4"/>
  <c r="V119" i="4"/>
  <c r="Q119" i="4"/>
  <c r="AB119" i="4"/>
  <c r="AA119" i="4"/>
  <c r="Z119" i="4"/>
  <c r="U119" i="4"/>
  <c r="T119" i="4"/>
  <c r="S119" i="4"/>
  <c r="R119" i="4"/>
  <c r="K32" i="3"/>
  <c r="H32" i="3"/>
  <c r="G32" i="3"/>
  <c r="D32" i="3"/>
  <c r="I32" i="3" s="1"/>
  <c r="Z95" i="2"/>
  <c r="AC95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AD99" i="2"/>
  <c r="AC99" i="2"/>
  <c r="AB99" i="2"/>
  <c r="AA99" i="2"/>
  <c r="Z99" i="2"/>
  <c r="Y99" i="2"/>
  <c r="X99" i="2"/>
  <c r="W99" i="2"/>
  <c r="V99" i="2"/>
  <c r="T99" i="2"/>
  <c r="S99" i="2"/>
  <c r="R99" i="2"/>
  <c r="Q99" i="2"/>
  <c r="P99" i="2"/>
  <c r="AD98" i="2"/>
  <c r="AC98" i="2"/>
  <c r="AB98" i="2"/>
  <c r="AA98" i="2"/>
  <c r="Z98" i="2"/>
  <c r="Y98" i="2"/>
  <c r="X98" i="2"/>
  <c r="W98" i="2"/>
  <c r="V98" i="2"/>
  <c r="U98" i="2"/>
  <c r="S98" i="2"/>
  <c r="R98" i="2"/>
  <c r="Q98" i="2"/>
  <c r="P98" i="2"/>
  <c r="AD97" i="2"/>
  <c r="AC97" i="2"/>
  <c r="AB97" i="2"/>
  <c r="AA97" i="2"/>
  <c r="Z97" i="2"/>
  <c r="Y97" i="2"/>
  <c r="X97" i="2"/>
  <c r="W97" i="2"/>
  <c r="V97" i="2"/>
  <c r="U97" i="2"/>
  <c r="T97" i="2"/>
  <c r="R97" i="2"/>
  <c r="Q97" i="2"/>
  <c r="P97" i="2"/>
  <c r="AD96" i="2"/>
  <c r="AC96" i="2"/>
  <c r="AB96" i="2"/>
  <c r="AA96" i="2"/>
  <c r="Z96" i="2"/>
  <c r="Y96" i="2"/>
  <c r="X96" i="2"/>
  <c r="W96" i="2"/>
  <c r="V96" i="2"/>
  <c r="U96" i="2"/>
  <c r="T96" i="2"/>
  <c r="S96" i="2"/>
  <c r="Q96" i="2"/>
  <c r="P96" i="2"/>
  <c r="AB95" i="2"/>
  <c r="AA95" i="2"/>
  <c r="Y95" i="2"/>
  <c r="X95" i="2"/>
  <c r="H95" i="2"/>
  <c r="W95" i="2" s="1"/>
  <c r="G95" i="2"/>
  <c r="V95" i="2" s="1"/>
  <c r="F95" i="2"/>
  <c r="U95" i="2" s="1"/>
  <c r="E95" i="2"/>
  <c r="T95" i="2" s="1"/>
  <c r="D95" i="2"/>
  <c r="S95" i="2" s="1"/>
  <c r="C95" i="2"/>
  <c r="R95" i="2" s="1"/>
  <c r="J126" i="1" l="1"/>
  <c r="E126" i="1"/>
  <c r="F126" i="1"/>
  <c r="G126" i="1"/>
  <c r="H126" i="1"/>
  <c r="I126" i="1"/>
  <c r="AC141" i="4"/>
  <c r="AC137" i="4"/>
  <c r="AC143" i="4"/>
  <c r="AC139" i="4"/>
  <c r="N127" i="1"/>
  <c r="J127" i="1"/>
  <c r="R120" i="4"/>
  <c r="S120" i="4"/>
  <c r="V120" i="4"/>
  <c r="R121" i="4"/>
  <c r="Q120" i="4"/>
  <c r="S121" i="4"/>
  <c r="T121" i="4"/>
  <c r="U121" i="4"/>
  <c r="T120" i="4"/>
  <c r="Q121" i="4"/>
  <c r="O122" i="4"/>
  <c r="O124" i="4"/>
  <c r="O126" i="4"/>
  <c r="O128" i="4"/>
  <c r="O123" i="4"/>
  <c r="O125" i="4"/>
  <c r="O127" i="4"/>
  <c r="F114" i="1"/>
  <c r="L114" i="1" s="1"/>
  <c r="S113" i="1"/>
  <c r="R113" i="1"/>
  <c r="Q113" i="1"/>
  <c r="P113" i="1"/>
  <c r="O113" i="1"/>
  <c r="N113" i="1"/>
  <c r="M113" i="1"/>
  <c r="L113" i="1"/>
  <c r="K113" i="1"/>
  <c r="S112" i="1"/>
  <c r="S111" i="1"/>
  <c r="S110" i="1"/>
  <c r="S109" i="1"/>
  <c r="S108" i="1"/>
  <c r="S107" i="1"/>
  <c r="S106" i="1"/>
  <c r="Y114" i="4"/>
  <c r="AB114" i="4"/>
  <c r="AA114" i="4"/>
  <c r="Z114" i="4"/>
  <c r="X114" i="4"/>
  <c r="O114" i="4"/>
  <c r="W114" i="4" s="1"/>
  <c r="P114" i="4"/>
  <c r="Z113" i="4"/>
  <c r="AB113" i="4"/>
  <c r="AA113" i="4"/>
  <c r="Y113" i="4"/>
  <c r="X113" i="4"/>
  <c r="P113" i="4"/>
  <c r="Y112" i="4"/>
  <c r="AB112" i="4"/>
  <c r="AA112" i="4"/>
  <c r="Z112" i="4"/>
  <c r="X112" i="4"/>
  <c r="O112" i="4"/>
  <c r="R112" i="4" s="1"/>
  <c r="P112" i="4"/>
  <c r="Z111" i="4"/>
  <c r="AB111" i="4"/>
  <c r="AA111" i="4"/>
  <c r="Y111" i="4"/>
  <c r="X111" i="4"/>
  <c r="P111" i="4"/>
  <c r="Y110" i="4"/>
  <c r="AB110" i="4"/>
  <c r="AA110" i="4"/>
  <c r="Z110" i="4"/>
  <c r="X110" i="4"/>
  <c r="O110" i="4"/>
  <c r="U110" i="4" s="1"/>
  <c r="P110" i="4"/>
  <c r="Z109" i="4"/>
  <c r="AB109" i="4"/>
  <c r="AA109" i="4"/>
  <c r="Y109" i="4"/>
  <c r="X109" i="4"/>
  <c r="P109" i="4"/>
  <c r="Y108" i="4"/>
  <c r="AB108" i="4"/>
  <c r="AA108" i="4"/>
  <c r="Z108" i="4"/>
  <c r="X108" i="4"/>
  <c r="O108" i="4"/>
  <c r="W108" i="4" s="1"/>
  <c r="P108" i="4"/>
  <c r="Z107" i="4"/>
  <c r="AB107" i="4"/>
  <c r="AA107" i="4"/>
  <c r="Y107" i="4"/>
  <c r="X107" i="4"/>
  <c r="P107" i="4"/>
  <c r="Y106" i="4"/>
  <c r="P106" i="4"/>
  <c r="AB106" i="4"/>
  <c r="AA106" i="4"/>
  <c r="Z106" i="4"/>
  <c r="X106" i="4"/>
  <c r="O106" i="4"/>
  <c r="Q106" i="4" s="1"/>
  <c r="AB105" i="4"/>
  <c r="AA105" i="4"/>
  <c r="Y105" i="4"/>
  <c r="P105" i="4"/>
  <c r="Z105" i="4"/>
  <c r="X105" i="4"/>
  <c r="O105" i="4"/>
  <c r="S105" i="4" s="1"/>
  <c r="AB104" i="4"/>
  <c r="AA104" i="4"/>
  <c r="P104" i="4"/>
  <c r="O104" i="4"/>
  <c r="W104" i="4" s="1"/>
  <c r="Z104" i="4"/>
  <c r="Y104" i="4"/>
  <c r="X104" i="4"/>
  <c r="Y103" i="4"/>
  <c r="X103" i="4"/>
  <c r="V103" i="4"/>
  <c r="Q103" i="4"/>
  <c r="AB103" i="4"/>
  <c r="AA103" i="4"/>
  <c r="Z103" i="4"/>
  <c r="W103" i="4"/>
  <c r="U103" i="4"/>
  <c r="T103" i="4"/>
  <c r="S103" i="4"/>
  <c r="R103" i="4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AD86" i="2"/>
  <c r="AC86" i="2"/>
  <c r="AB86" i="2"/>
  <c r="AA86" i="2"/>
  <c r="Z86" i="2"/>
  <c r="Y86" i="2"/>
  <c r="X86" i="2"/>
  <c r="W86" i="2"/>
  <c r="V86" i="2"/>
  <c r="T86" i="2"/>
  <c r="S86" i="2"/>
  <c r="R86" i="2"/>
  <c r="Q86" i="2"/>
  <c r="P86" i="2"/>
  <c r="AD85" i="2"/>
  <c r="AC85" i="2"/>
  <c r="AB85" i="2"/>
  <c r="AA85" i="2"/>
  <c r="Z85" i="2"/>
  <c r="Y85" i="2"/>
  <c r="X85" i="2"/>
  <c r="W85" i="2"/>
  <c r="V85" i="2"/>
  <c r="U85" i="2"/>
  <c r="S85" i="2"/>
  <c r="R85" i="2"/>
  <c r="Q85" i="2"/>
  <c r="P85" i="2"/>
  <c r="AD84" i="2"/>
  <c r="AC84" i="2"/>
  <c r="AB84" i="2"/>
  <c r="AA84" i="2"/>
  <c r="Z84" i="2"/>
  <c r="Y84" i="2"/>
  <c r="X84" i="2"/>
  <c r="W84" i="2"/>
  <c r="V84" i="2"/>
  <c r="U84" i="2"/>
  <c r="T84" i="2"/>
  <c r="R84" i="2"/>
  <c r="Q84" i="2"/>
  <c r="P84" i="2"/>
  <c r="AD83" i="2"/>
  <c r="AC83" i="2"/>
  <c r="AB83" i="2"/>
  <c r="AA83" i="2"/>
  <c r="Z83" i="2"/>
  <c r="Y83" i="2"/>
  <c r="X83" i="2"/>
  <c r="W83" i="2"/>
  <c r="V83" i="2"/>
  <c r="U83" i="2"/>
  <c r="T83" i="2"/>
  <c r="S83" i="2"/>
  <c r="Q83" i="2"/>
  <c r="P83" i="2"/>
  <c r="AC82" i="2"/>
  <c r="AB82" i="2"/>
  <c r="AA82" i="2"/>
  <c r="Z82" i="2"/>
  <c r="Y82" i="2"/>
  <c r="I82" i="2"/>
  <c r="X82" i="2" s="1"/>
  <c r="H82" i="2"/>
  <c r="W82" i="2" s="1"/>
  <c r="G82" i="2"/>
  <c r="V82" i="2" s="1"/>
  <c r="F82" i="2"/>
  <c r="U82" i="2" s="1"/>
  <c r="E82" i="2"/>
  <c r="T82" i="2" s="1"/>
  <c r="D82" i="2"/>
  <c r="S82" i="2" s="1"/>
  <c r="C82" i="2"/>
  <c r="R82" i="2" s="1"/>
  <c r="J113" i="1" l="1"/>
  <c r="F113" i="1"/>
  <c r="E113" i="1"/>
  <c r="G113" i="1"/>
  <c r="H113" i="1"/>
  <c r="I113" i="1"/>
  <c r="U105" i="4"/>
  <c r="W105" i="4"/>
  <c r="S112" i="4"/>
  <c r="S110" i="4"/>
  <c r="Q122" i="4"/>
  <c r="V122" i="4"/>
  <c r="U122" i="4"/>
  <c r="R122" i="4"/>
  <c r="T122" i="4"/>
  <c r="S122" i="4"/>
  <c r="V126" i="4"/>
  <c r="T126" i="4"/>
  <c r="S126" i="4"/>
  <c r="R126" i="4"/>
  <c r="Q126" i="4"/>
  <c r="U126" i="4"/>
  <c r="U124" i="4"/>
  <c r="V124" i="4"/>
  <c r="T124" i="4"/>
  <c r="S124" i="4"/>
  <c r="R124" i="4"/>
  <c r="Q124" i="4"/>
  <c r="AC121" i="4"/>
  <c r="V127" i="4"/>
  <c r="U127" i="4"/>
  <c r="R127" i="4"/>
  <c r="T127" i="4"/>
  <c r="S127" i="4"/>
  <c r="Q127" i="4"/>
  <c r="Q125" i="4"/>
  <c r="V125" i="4"/>
  <c r="U125" i="4"/>
  <c r="R125" i="4"/>
  <c r="T125" i="4"/>
  <c r="S125" i="4"/>
  <c r="R123" i="4"/>
  <c r="T123" i="4"/>
  <c r="S123" i="4"/>
  <c r="Q123" i="4"/>
  <c r="U123" i="4"/>
  <c r="V123" i="4"/>
  <c r="R128" i="4"/>
  <c r="Q128" i="4"/>
  <c r="U128" i="4"/>
  <c r="S128" i="4"/>
  <c r="V128" i="4"/>
  <c r="T128" i="4"/>
  <c r="AC120" i="4"/>
  <c r="N114" i="1"/>
  <c r="J114" i="1"/>
  <c r="Q112" i="4"/>
  <c r="R106" i="4"/>
  <c r="V106" i="4"/>
  <c r="W110" i="4"/>
  <c r="U112" i="4"/>
  <c r="R114" i="4"/>
  <c r="S106" i="4"/>
  <c r="W112" i="4"/>
  <c r="T104" i="4"/>
  <c r="U106" i="4"/>
  <c r="Q104" i="4"/>
  <c r="T105" i="4"/>
  <c r="U104" i="4"/>
  <c r="Q110" i="4"/>
  <c r="R104" i="4"/>
  <c r="S104" i="4"/>
  <c r="V105" i="4"/>
  <c r="W106" i="4"/>
  <c r="R108" i="4"/>
  <c r="T112" i="4"/>
  <c r="V112" i="4"/>
  <c r="S108" i="4"/>
  <c r="Q108" i="4"/>
  <c r="V104" i="4"/>
  <c r="T108" i="4"/>
  <c r="V108" i="4"/>
  <c r="S114" i="4"/>
  <c r="Q114" i="4"/>
  <c r="U108" i="4"/>
  <c r="R110" i="4"/>
  <c r="T114" i="4"/>
  <c r="V114" i="4"/>
  <c r="U114" i="4"/>
  <c r="Q105" i="4"/>
  <c r="T110" i="4"/>
  <c r="V110" i="4"/>
  <c r="R105" i="4"/>
  <c r="T106" i="4"/>
  <c r="O107" i="4"/>
  <c r="O109" i="4"/>
  <c r="O111" i="4"/>
  <c r="O113" i="4"/>
  <c r="AC104" i="4" l="1"/>
  <c r="AC110" i="4"/>
  <c r="AC122" i="4"/>
  <c r="AC127" i="4"/>
  <c r="AC128" i="4"/>
  <c r="AC123" i="4"/>
  <c r="AC126" i="4"/>
  <c r="AC125" i="4"/>
  <c r="AC124" i="4"/>
  <c r="AC106" i="4"/>
  <c r="AC112" i="4"/>
  <c r="AC105" i="4"/>
  <c r="W107" i="4"/>
  <c r="V107" i="4"/>
  <c r="U107" i="4"/>
  <c r="T107" i="4"/>
  <c r="R107" i="4"/>
  <c r="S107" i="4"/>
  <c r="Q107" i="4"/>
  <c r="V113" i="4"/>
  <c r="U113" i="4"/>
  <c r="T113" i="4"/>
  <c r="W113" i="4"/>
  <c r="R113" i="4"/>
  <c r="S113" i="4"/>
  <c r="Q113" i="4"/>
  <c r="AC108" i="4"/>
  <c r="W111" i="4"/>
  <c r="V111" i="4"/>
  <c r="U111" i="4"/>
  <c r="T111" i="4"/>
  <c r="R111" i="4"/>
  <c r="S111" i="4"/>
  <c r="Q111" i="4"/>
  <c r="AC114" i="4"/>
  <c r="R109" i="4"/>
  <c r="S109" i="4"/>
  <c r="Q109" i="4"/>
  <c r="U109" i="4"/>
  <c r="W109" i="4"/>
  <c r="T109" i="4"/>
  <c r="V109" i="4"/>
  <c r="AC107" i="4" l="1"/>
  <c r="AC111" i="4"/>
  <c r="AC113" i="4"/>
  <c r="AC109" i="4"/>
  <c r="F101" i="1" l="1"/>
  <c r="N101" i="1" s="1"/>
  <c r="S100" i="1"/>
  <c r="R100" i="1"/>
  <c r="Q100" i="1"/>
  <c r="P100" i="1"/>
  <c r="O100" i="1"/>
  <c r="N100" i="1"/>
  <c r="M100" i="1"/>
  <c r="L100" i="1"/>
  <c r="S99" i="1"/>
  <c r="S98" i="1"/>
  <c r="S97" i="1"/>
  <c r="S96" i="1"/>
  <c r="S95" i="1"/>
  <c r="S94" i="1"/>
  <c r="S93" i="1"/>
  <c r="S92" i="1"/>
  <c r="E100" i="1" l="1"/>
  <c r="G100" i="1"/>
  <c r="F100" i="1"/>
  <c r="H100" i="1"/>
  <c r="I100" i="1"/>
  <c r="J100" i="1"/>
  <c r="K100" i="1"/>
  <c r="J101" i="1"/>
  <c r="L101" i="1"/>
  <c r="AD78" i="2" l="1"/>
  <c r="AC78" i="2"/>
  <c r="AB78" i="2"/>
  <c r="AA78" i="2"/>
  <c r="Z78" i="2"/>
  <c r="Y78" i="2"/>
  <c r="X78" i="2"/>
  <c r="W78" i="2"/>
  <c r="V78" i="2"/>
  <c r="U78" i="2"/>
  <c r="T78" i="2"/>
  <c r="S78" i="2"/>
  <c r="R78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V98" i="4" l="1"/>
  <c r="AB98" i="4"/>
  <c r="AA98" i="4"/>
  <c r="Z98" i="4"/>
  <c r="Y98" i="4"/>
  <c r="X98" i="4"/>
  <c r="W98" i="4"/>
  <c r="P98" i="4"/>
  <c r="Z97" i="4"/>
  <c r="AB97" i="4"/>
  <c r="AA97" i="4"/>
  <c r="Y97" i="4"/>
  <c r="X97" i="4"/>
  <c r="W97" i="4"/>
  <c r="P97" i="4"/>
  <c r="AB96" i="4"/>
  <c r="AA96" i="4"/>
  <c r="Z96" i="4"/>
  <c r="Y96" i="4"/>
  <c r="X96" i="4"/>
  <c r="W96" i="4"/>
  <c r="P96" i="4"/>
  <c r="Z95" i="4"/>
  <c r="Y95" i="4"/>
  <c r="AB95" i="4"/>
  <c r="AA95" i="4"/>
  <c r="X95" i="4"/>
  <c r="W95" i="4"/>
  <c r="P95" i="4"/>
  <c r="AB94" i="4"/>
  <c r="AA94" i="4"/>
  <c r="Z94" i="4"/>
  <c r="Y94" i="4"/>
  <c r="X94" i="4"/>
  <c r="W94" i="4"/>
  <c r="P94" i="4"/>
  <c r="Z93" i="4"/>
  <c r="AB93" i="4"/>
  <c r="AA93" i="4"/>
  <c r="Y93" i="4"/>
  <c r="X93" i="4"/>
  <c r="W93" i="4"/>
  <c r="P93" i="4"/>
  <c r="AB92" i="4"/>
  <c r="AA92" i="4"/>
  <c r="Z92" i="4"/>
  <c r="Y92" i="4"/>
  <c r="X92" i="4"/>
  <c r="W92" i="4"/>
  <c r="P92" i="4"/>
  <c r="Z91" i="4"/>
  <c r="AB91" i="4"/>
  <c r="AA91" i="4"/>
  <c r="Y91" i="4"/>
  <c r="X91" i="4"/>
  <c r="W91" i="4"/>
  <c r="P91" i="4"/>
  <c r="AB90" i="4"/>
  <c r="AA90" i="4"/>
  <c r="Z90" i="4"/>
  <c r="Y90" i="4"/>
  <c r="X90" i="4"/>
  <c r="W90" i="4"/>
  <c r="P90" i="4"/>
  <c r="Z89" i="4"/>
  <c r="AB89" i="4"/>
  <c r="AA89" i="4"/>
  <c r="Y89" i="4"/>
  <c r="X89" i="4"/>
  <c r="W89" i="4"/>
  <c r="P89" i="4"/>
  <c r="P88" i="4"/>
  <c r="AB88" i="4"/>
  <c r="AA88" i="4"/>
  <c r="Z88" i="4"/>
  <c r="Y88" i="4"/>
  <c r="X88" i="4"/>
  <c r="W88" i="4"/>
  <c r="AA87" i="4"/>
  <c r="Y87" i="4"/>
  <c r="P87" i="4"/>
  <c r="AB87" i="4"/>
  <c r="Z87" i="4"/>
  <c r="X87" i="4"/>
  <c r="W87" i="4"/>
  <c r="O87" i="4"/>
  <c r="V87" i="4" s="1"/>
  <c r="AB86" i="4"/>
  <c r="AA86" i="4"/>
  <c r="P86" i="4"/>
  <c r="Z86" i="4"/>
  <c r="Y86" i="4"/>
  <c r="X86" i="4"/>
  <c r="W86" i="4"/>
  <c r="X85" i="4"/>
  <c r="V85" i="4"/>
  <c r="AB85" i="4"/>
  <c r="AA85" i="4"/>
  <c r="Z85" i="4"/>
  <c r="Y85" i="4"/>
  <c r="W85" i="4"/>
  <c r="U85" i="4"/>
  <c r="T85" i="4"/>
  <c r="S85" i="4"/>
  <c r="R85" i="4"/>
  <c r="Q85" i="4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AD74" i="2"/>
  <c r="AC74" i="2"/>
  <c r="AB74" i="2"/>
  <c r="AA74" i="2"/>
  <c r="Z74" i="2"/>
  <c r="Y74" i="2"/>
  <c r="X74" i="2"/>
  <c r="W74" i="2"/>
  <c r="V74" i="2"/>
  <c r="T74" i="2"/>
  <c r="S74" i="2"/>
  <c r="R74" i="2"/>
  <c r="Q74" i="2"/>
  <c r="P74" i="2"/>
  <c r="AD73" i="2"/>
  <c r="AC73" i="2"/>
  <c r="AB73" i="2"/>
  <c r="AA73" i="2"/>
  <c r="Z73" i="2"/>
  <c r="Y73" i="2"/>
  <c r="X73" i="2"/>
  <c r="W73" i="2"/>
  <c r="V73" i="2"/>
  <c r="U73" i="2"/>
  <c r="S73" i="2"/>
  <c r="R73" i="2"/>
  <c r="Q73" i="2"/>
  <c r="P73" i="2"/>
  <c r="AD72" i="2"/>
  <c r="AC72" i="2"/>
  <c r="AB72" i="2"/>
  <c r="AA72" i="2"/>
  <c r="Z72" i="2"/>
  <c r="Y72" i="2"/>
  <c r="X72" i="2"/>
  <c r="W72" i="2"/>
  <c r="V72" i="2"/>
  <c r="U72" i="2"/>
  <c r="T72" i="2"/>
  <c r="R72" i="2"/>
  <c r="Q72" i="2"/>
  <c r="P72" i="2"/>
  <c r="AD71" i="2"/>
  <c r="AC71" i="2"/>
  <c r="AB71" i="2"/>
  <c r="AA71" i="2"/>
  <c r="Z71" i="2"/>
  <c r="Y71" i="2"/>
  <c r="X71" i="2"/>
  <c r="W71" i="2"/>
  <c r="V71" i="2"/>
  <c r="U71" i="2"/>
  <c r="T71" i="2"/>
  <c r="S71" i="2"/>
  <c r="Q71" i="2"/>
  <c r="P71" i="2"/>
  <c r="AB70" i="2"/>
  <c r="AC70" i="2"/>
  <c r="AA70" i="2"/>
  <c r="Z70" i="2"/>
  <c r="Y70" i="2"/>
  <c r="X70" i="2"/>
  <c r="H70" i="2"/>
  <c r="W70" i="2" s="1"/>
  <c r="G70" i="2"/>
  <c r="V70" i="2" s="1"/>
  <c r="F70" i="2"/>
  <c r="U70" i="2" s="1"/>
  <c r="E70" i="2"/>
  <c r="T70" i="2" s="1"/>
  <c r="D70" i="2"/>
  <c r="S70" i="2" s="1"/>
  <c r="C70" i="2"/>
  <c r="R70" i="2" s="1"/>
  <c r="R87" i="4" l="1"/>
  <c r="T87" i="4"/>
  <c r="Q87" i="4"/>
  <c r="U87" i="4"/>
  <c r="S87" i="4"/>
  <c r="O88" i="4"/>
  <c r="O90" i="4"/>
  <c r="O92" i="4"/>
  <c r="O94" i="4"/>
  <c r="O96" i="4"/>
  <c r="O98" i="4"/>
  <c r="O86" i="4"/>
  <c r="O89" i="4"/>
  <c r="O91" i="4"/>
  <c r="O93" i="4"/>
  <c r="O95" i="4"/>
  <c r="O97" i="4"/>
  <c r="F87" i="1"/>
  <c r="N87" i="1" s="1"/>
  <c r="S86" i="1"/>
  <c r="R86" i="1"/>
  <c r="Q86" i="1"/>
  <c r="P86" i="1"/>
  <c r="O86" i="1"/>
  <c r="N86" i="1"/>
  <c r="M86" i="1"/>
  <c r="L86" i="1"/>
  <c r="K86" i="1"/>
  <c r="J86" i="1"/>
  <c r="S85" i="1"/>
  <c r="S84" i="1"/>
  <c r="S83" i="1"/>
  <c r="S82" i="1"/>
  <c r="S81" i="1"/>
  <c r="S80" i="1"/>
  <c r="S79" i="1"/>
  <c r="O80" i="4"/>
  <c r="W80" i="4" s="1"/>
  <c r="AB80" i="4"/>
  <c r="AA80" i="4"/>
  <c r="Z80" i="4"/>
  <c r="Y80" i="4"/>
  <c r="P80" i="4"/>
  <c r="AA79" i="4"/>
  <c r="AB79" i="4"/>
  <c r="Z79" i="4"/>
  <c r="Y79" i="4"/>
  <c r="X79" i="4"/>
  <c r="P79" i="4"/>
  <c r="O78" i="4"/>
  <c r="Q78" i="4" s="1"/>
  <c r="AB78" i="4"/>
  <c r="AA78" i="4"/>
  <c r="Z78" i="4"/>
  <c r="Y78" i="4"/>
  <c r="X78" i="4"/>
  <c r="P78" i="4"/>
  <c r="AA77" i="4"/>
  <c r="AB77" i="4"/>
  <c r="Z77" i="4"/>
  <c r="Y77" i="4"/>
  <c r="X77" i="4"/>
  <c r="P77" i="4"/>
  <c r="O76" i="4"/>
  <c r="R76" i="4" s="1"/>
  <c r="AB76" i="4"/>
  <c r="AA76" i="4"/>
  <c r="Z76" i="4"/>
  <c r="Y76" i="4"/>
  <c r="P76" i="4"/>
  <c r="AA75" i="4"/>
  <c r="AB75" i="4"/>
  <c r="Z75" i="4"/>
  <c r="Y75" i="4"/>
  <c r="X75" i="4"/>
  <c r="V75" i="4"/>
  <c r="P75" i="4"/>
  <c r="W74" i="4"/>
  <c r="O74" i="4"/>
  <c r="U74" i="4" s="1"/>
  <c r="AB74" i="4"/>
  <c r="AA74" i="4"/>
  <c r="Z74" i="4"/>
  <c r="Y74" i="4"/>
  <c r="X74" i="4"/>
  <c r="P74" i="4"/>
  <c r="AA73" i="4"/>
  <c r="AB73" i="4"/>
  <c r="Z73" i="4"/>
  <c r="Y73" i="4"/>
  <c r="P73" i="4"/>
  <c r="AB72" i="4"/>
  <c r="O72" i="4"/>
  <c r="X72" i="4" s="1"/>
  <c r="AA72" i="4"/>
  <c r="Z72" i="4"/>
  <c r="Y72" i="4"/>
  <c r="P72" i="4"/>
  <c r="AA71" i="4"/>
  <c r="AB71" i="4"/>
  <c r="Z71" i="4"/>
  <c r="Y71" i="4"/>
  <c r="P71" i="4"/>
  <c r="AB70" i="4"/>
  <c r="P70" i="4"/>
  <c r="O70" i="4"/>
  <c r="Q70" i="4" s="1"/>
  <c r="AA70" i="4"/>
  <c r="Z70" i="4"/>
  <c r="Y70" i="4"/>
  <c r="Z69" i="4"/>
  <c r="P69" i="4"/>
  <c r="AB69" i="4"/>
  <c r="AA69" i="4"/>
  <c r="Y69" i="4"/>
  <c r="O69" i="4"/>
  <c r="X69" i="4" s="1"/>
  <c r="P68" i="4"/>
  <c r="AB68" i="4"/>
  <c r="AA68" i="4"/>
  <c r="Z68" i="4"/>
  <c r="Y68" i="4"/>
  <c r="Z67" i="4"/>
  <c r="W67" i="4"/>
  <c r="R67" i="4"/>
  <c r="AB67" i="4"/>
  <c r="AA67" i="4"/>
  <c r="Y67" i="4"/>
  <c r="X67" i="4"/>
  <c r="V67" i="4"/>
  <c r="U67" i="4"/>
  <c r="T67" i="4"/>
  <c r="S67" i="4"/>
  <c r="Q67" i="4"/>
  <c r="AD64" i="2"/>
  <c r="AC64" i="2"/>
  <c r="AB64" i="2"/>
  <c r="AA64" i="2"/>
  <c r="Z64" i="2"/>
  <c r="X64" i="2"/>
  <c r="W64" i="2"/>
  <c r="V64" i="2"/>
  <c r="U64" i="2"/>
  <c r="T64" i="2"/>
  <c r="S64" i="2"/>
  <c r="R64" i="2"/>
  <c r="Q64" i="2"/>
  <c r="P64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AD60" i="2"/>
  <c r="AC60" i="2"/>
  <c r="AB60" i="2"/>
  <c r="AA60" i="2"/>
  <c r="Z60" i="2"/>
  <c r="Y60" i="2"/>
  <c r="X60" i="2"/>
  <c r="W60" i="2"/>
  <c r="V60" i="2"/>
  <c r="T60" i="2"/>
  <c r="S60" i="2"/>
  <c r="R60" i="2"/>
  <c r="Q60" i="2"/>
  <c r="P60" i="2"/>
  <c r="AD59" i="2"/>
  <c r="AC59" i="2"/>
  <c r="AB59" i="2"/>
  <c r="AA59" i="2"/>
  <c r="Z59" i="2"/>
  <c r="Y59" i="2"/>
  <c r="X59" i="2"/>
  <c r="W59" i="2"/>
  <c r="V59" i="2"/>
  <c r="U59" i="2"/>
  <c r="S59" i="2"/>
  <c r="R59" i="2"/>
  <c r="Q59" i="2"/>
  <c r="P59" i="2"/>
  <c r="AD58" i="2"/>
  <c r="AC58" i="2"/>
  <c r="AB58" i="2"/>
  <c r="AA58" i="2"/>
  <c r="Z58" i="2"/>
  <c r="Y58" i="2"/>
  <c r="X58" i="2"/>
  <c r="W58" i="2"/>
  <c r="V58" i="2"/>
  <c r="U58" i="2"/>
  <c r="T58" i="2"/>
  <c r="R58" i="2"/>
  <c r="Q58" i="2"/>
  <c r="P58" i="2"/>
  <c r="AD57" i="2"/>
  <c r="AC57" i="2"/>
  <c r="AB57" i="2"/>
  <c r="AA57" i="2"/>
  <c r="Z57" i="2"/>
  <c r="Y57" i="2"/>
  <c r="X57" i="2"/>
  <c r="W57" i="2"/>
  <c r="V57" i="2"/>
  <c r="U57" i="2"/>
  <c r="T57" i="2"/>
  <c r="S57" i="2"/>
  <c r="Q57" i="2"/>
  <c r="P57" i="2"/>
  <c r="AC56" i="2"/>
  <c r="AB56" i="2"/>
  <c r="AA56" i="2"/>
  <c r="Z56" i="2"/>
  <c r="J56" i="2"/>
  <c r="Y56" i="2" s="1"/>
  <c r="I56" i="2"/>
  <c r="X56" i="2" s="1"/>
  <c r="H56" i="2"/>
  <c r="W56" i="2" s="1"/>
  <c r="G56" i="2"/>
  <c r="V56" i="2" s="1"/>
  <c r="F56" i="2"/>
  <c r="U56" i="2" s="1"/>
  <c r="E56" i="2"/>
  <c r="T56" i="2" s="1"/>
  <c r="D56" i="2"/>
  <c r="S56" i="2" s="1"/>
  <c r="C56" i="2"/>
  <c r="R56" i="2" s="1"/>
  <c r="F86" i="1" l="1"/>
  <c r="G86" i="1"/>
  <c r="H86" i="1"/>
  <c r="I86" i="1"/>
  <c r="E86" i="1"/>
  <c r="S74" i="4"/>
  <c r="S80" i="4"/>
  <c r="R70" i="4"/>
  <c r="X70" i="4"/>
  <c r="R97" i="4"/>
  <c r="T97" i="4"/>
  <c r="S97" i="4"/>
  <c r="Q97" i="4"/>
  <c r="U97" i="4"/>
  <c r="V97" i="4"/>
  <c r="Q88" i="4"/>
  <c r="V88" i="4"/>
  <c r="U88" i="4"/>
  <c r="T88" i="4"/>
  <c r="R88" i="4"/>
  <c r="S88" i="4"/>
  <c r="U90" i="4"/>
  <c r="V90" i="4"/>
  <c r="T90" i="4"/>
  <c r="S90" i="4"/>
  <c r="R90" i="4"/>
  <c r="Q90" i="4"/>
  <c r="V95" i="4"/>
  <c r="U95" i="4"/>
  <c r="T95" i="4"/>
  <c r="R95" i="4"/>
  <c r="S95" i="4"/>
  <c r="Q95" i="4"/>
  <c r="V93" i="4"/>
  <c r="U93" i="4"/>
  <c r="R93" i="4"/>
  <c r="T93" i="4"/>
  <c r="S93" i="4"/>
  <c r="Q93" i="4"/>
  <c r="AC87" i="4"/>
  <c r="V92" i="4"/>
  <c r="T92" i="4"/>
  <c r="S92" i="4"/>
  <c r="R92" i="4"/>
  <c r="Q92" i="4"/>
  <c r="U92" i="4"/>
  <c r="Q91" i="4"/>
  <c r="S91" i="4"/>
  <c r="V91" i="4"/>
  <c r="U91" i="4"/>
  <c r="R91" i="4"/>
  <c r="T91" i="4"/>
  <c r="U98" i="4"/>
  <c r="T98" i="4"/>
  <c r="S98" i="4"/>
  <c r="R98" i="4"/>
  <c r="Q98" i="4"/>
  <c r="R89" i="4"/>
  <c r="T89" i="4"/>
  <c r="S89" i="4"/>
  <c r="Q89" i="4"/>
  <c r="U89" i="4"/>
  <c r="V89" i="4"/>
  <c r="Q96" i="4"/>
  <c r="U96" i="4"/>
  <c r="V96" i="4"/>
  <c r="T96" i="4"/>
  <c r="S96" i="4"/>
  <c r="R96" i="4"/>
  <c r="V86" i="4"/>
  <c r="U86" i="4"/>
  <c r="T86" i="4"/>
  <c r="R86" i="4"/>
  <c r="S86" i="4"/>
  <c r="Q86" i="4"/>
  <c r="R94" i="4"/>
  <c r="Q94" i="4"/>
  <c r="S94" i="4"/>
  <c r="U94" i="4"/>
  <c r="V94" i="4"/>
  <c r="T94" i="4"/>
  <c r="S70" i="4"/>
  <c r="T78" i="4"/>
  <c r="W78" i="4"/>
  <c r="Q80" i="4"/>
  <c r="U70" i="4"/>
  <c r="U78" i="4"/>
  <c r="R80" i="4"/>
  <c r="S78" i="4"/>
  <c r="V74" i="4"/>
  <c r="T80" i="4"/>
  <c r="U80" i="4"/>
  <c r="X80" i="4"/>
  <c r="V78" i="4"/>
  <c r="R78" i="4"/>
  <c r="V80" i="4"/>
  <c r="J87" i="1"/>
  <c r="L87" i="1"/>
  <c r="T74" i="4"/>
  <c r="T70" i="4"/>
  <c r="R72" i="4"/>
  <c r="T69" i="4"/>
  <c r="S72" i="4"/>
  <c r="S69" i="4"/>
  <c r="V70" i="4"/>
  <c r="W70" i="4"/>
  <c r="Q72" i="4"/>
  <c r="S76" i="4"/>
  <c r="U69" i="4"/>
  <c r="R69" i="4"/>
  <c r="U76" i="4"/>
  <c r="W76" i="4"/>
  <c r="V69" i="4"/>
  <c r="T72" i="4"/>
  <c r="W72" i="4"/>
  <c r="Q74" i="4"/>
  <c r="V76" i="4"/>
  <c r="W69" i="4"/>
  <c r="U72" i="4"/>
  <c r="R74" i="4"/>
  <c r="X76" i="4"/>
  <c r="V72" i="4"/>
  <c r="T76" i="4"/>
  <c r="Q76" i="4"/>
  <c r="Q69" i="4"/>
  <c r="O68" i="4"/>
  <c r="O71" i="4"/>
  <c r="O73" i="4"/>
  <c r="O75" i="4"/>
  <c r="O77" i="4"/>
  <c r="O79" i="4"/>
  <c r="F74" i="1"/>
  <c r="N74" i="1" s="1"/>
  <c r="S73" i="1"/>
  <c r="R73" i="1"/>
  <c r="Q73" i="1"/>
  <c r="P73" i="1"/>
  <c r="O73" i="1"/>
  <c r="N73" i="1"/>
  <c r="S72" i="1"/>
  <c r="S71" i="1"/>
  <c r="S70" i="1"/>
  <c r="S69" i="1"/>
  <c r="S68" i="1"/>
  <c r="S67" i="1"/>
  <c r="S66" i="1"/>
  <c r="S65" i="1"/>
  <c r="S64" i="1"/>
  <c r="S63" i="1"/>
  <c r="V62" i="4"/>
  <c r="AB62" i="4"/>
  <c r="AA62" i="4"/>
  <c r="Z62" i="4"/>
  <c r="Y62" i="4"/>
  <c r="X62" i="4"/>
  <c r="W62" i="4"/>
  <c r="U62" i="4"/>
  <c r="T62" i="4"/>
  <c r="S62" i="4"/>
  <c r="R62" i="4"/>
  <c r="Q62" i="4"/>
  <c r="P62" i="4"/>
  <c r="Z61" i="4"/>
  <c r="R61" i="4"/>
  <c r="AB61" i="4"/>
  <c r="AA61" i="4"/>
  <c r="Y61" i="4"/>
  <c r="X61" i="4"/>
  <c r="W61" i="4"/>
  <c r="V61" i="4"/>
  <c r="U61" i="4"/>
  <c r="T61" i="4"/>
  <c r="S61" i="4"/>
  <c r="Q61" i="4"/>
  <c r="P61" i="4"/>
  <c r="V60" i="4"/>
  <c r="AB60" i="4"/>
  <c r="AA60" i="4"/>
  <c r="Z60" i="4"/>
  <c r="Y60" i="4"/>
  <c r="X60" i="4"/>
  <c r="W60" i="4"/>
  <c r="U60" i="4"/>
  <c r="T60" i="4"/>
  <c r="S60" i="4"/>
  <c r="R60" i="4"/>
  <c r="Q60" i="4"/>
  <c r="P60" i="4"/>
  <c r="Z59" i="4"/>
  <c r="R59" i="4"/>
  <c r="AB59" i="4"/>
  <c r="AA59" i="4"/>
  <c r="Y59" i="4"/>
  <c r="X59" i="4"/>
  <c r="W59" i="4"/>
  <c r="V59" i="4"/>
  <c r="U59" i="4"/>
  <c r="T59" i="4"/>
  <c r="S59" i="4"/>
  <c r="Q59" i="4"/>
  <c r="P59" i="4"/>
  <c r="V58" i="4"/>
  <c r="AB58" i="4"/>
  <c r="AA58" i="4"/>
  <c r="Z58" i="4"/>
  <c r="Y58" i="4"/>
  <c r="X58" i="4"/>
  <c r="W58" i="4"/>
  <c r="U58" i="4"/>
  <c r="T58" i="4"/>
  <c r="S58" i="4"/>
  <c r="R58" i="4"/>
  <c r="Q58" i="4"/>
  <c r="P58" i="4"/>
  <c r="AA57" i="4"/>
  <c r="Z57" i="4"/>
  <c r="S57" i="4"/>
  <c r="R57" i="4"/>
  <c r="AB57" i="4"/>
  <c r="Y57" i="4"/>
  <c r="X57" i="4"/>
  <c r="W57" i="4"/>
  <c r="V57" i="4"/>
  <c r="U57" i="4"/>
  <c r="T57" i="4"/>
  <c r="Q57" i="4"/>
  <c r="P57" i="4"/>
  <c r="W56" i="4"/>
  <c r="V56" i="4"/>
  <c r="AB56" i="4"/>
  <c r="AA56" i="4"/>
  <c r="Z56" i="4"/>
  <c r="Y56" i="4"/>
  <c r="X56" i="4"/>
  <c r="U56" i="4"/>
  <c r="T56" i="4"/>
  <c r="S56" i="4"/>
  <c r="R56" i="4"/>
  <c r="Q56" i="4"/>
  <c r="P56" i="4"/>
  <c r="AA55" i="4"/>
  <c r="Z55" i="4"/>
  <c r="S55" i="4"/>
  <c r="R55" i="4"/>
  <c r="AB55" i="4"/>
  <c r="Y55" i="4"/>
  <c r="X55" i="4"/>
  <c r="W55" i="4"/>
  <c r="V55" i="4"/>
  <c r="U55" i="4"/>
  <c r="T55" i="4"/>
  <c r="Q55" i="4"/>
  <c r="P55" i="4"/>
  <c r="V54" i="4"/>
  <c r="P54" i="4"/>
  <c r="AB54" i="4"/>
  <c r="AA54" i="4"/>
  <c r="Z54" i="4"/>
  <c r="Y54" i="4"/>
  <c r="X54" i="4"/>
  <c r="W54" i="4"/>
  <c r="U54" i="4"/>
  <c r="T54" i="4"/>
  <c r="S54" i="4"/>
  <c r="R54" i="4"/>
  <c r="Q54" i="4"/>
  <c r="AA53" i="4"/>
  <c r="Y53" i="4"/>
  <c r="S53" i="4"/>
  <c r="Q53" i="4"/>
  <c r="P53" i="4"/>
  <c r="AB53" i="4"/>
  <c r="Z53" i="4"/>
  <c r="X53" i="4"/>
  <c r="W53" i="4"/>
  <c r="V53" i="4"/>
  <c r="U53" i="4"/>
  <c r="T53" i="4"/>
  <c r="R53" i="4"/>
  <c r="AB52" i="4"/>
  <c r="AA52" i="4"/>
  <c r="T52" i="4"/>
  <c r="S52" i="4"/>
  <c r="P52" i="4"/>
  <c r="Z52" i="4"/>
  <c r="Y52" i="4"/>
  <c r="X52" i="4"/>
  <c r="W52" i="4"/>
  <c r="V52" i="4"/>
  <c r="U52" i="4"/>
  <c r="R52" i="4"/>
  <c r="Q52" i="4"/>
  <c r="X51" i="4"/>
  <c r="V51" i="4"/>
  <c r="AB51" i="4"/>
  <c r="AA51" i="4"/>
  <c r="Z51" i="4"/>
  <c r="Y51" i="4"/>
  <c r="W51" i="4"/>
  <c r="U51" i="4"/>
  <c r="T51" i="4"/>
  <c r="S51" i="4"/>
  <c r="R51" i="4"/>
  <c r="Q51" i="4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AD47" i="2"/>
  <c r="AC47" i="2"/>
  <c r="AB47" i="2"/>
  <c r="AA47" i="2"/>
  <c r="Z47" i="2"/>
  <c r="Y47" i="2"/>
  <c r="X47" i="2"/>
  <c r="W47" i="2"/>
  <c r="V47" i="2"/>
  <c r="T47" i="2"/>
  <c r="S47" i="2"/>
  <c r="R47" i="2"/>
  <c r="Q47" i="2"/>
  <c r="P47" i="2"/>
  <c r="AD46" i="2"/>
  <c r="AC46" i="2"/>
  <c r="AB46" i="2"/>
  <c r="AA46" i="2"/>
  <c r="Z46" i="2"/>
  <c r="Y46" i="2"/>
  <c r="X46" i="2"/>
  <c r="W46" i="2"/>
  <c r="V46" i="2"/>
  <c r="U46" i="2"/>
  <c r="S46" i="2"/>
  <c r="R46" i="2"/>
  <c r="Q46" i="2"/>
  <c r="P46" i="2"/>
  <c r="AD45" i="2"/>
  <c r="AC45" i="2"/>
  <c r="AB45" i="2"/>
  <c r="AA45" i="2"/>
  <c r="Z45" i="2"/>
  <c r="Y45" i="2"/>
  <c r="X45" i="2"/>
  <c r="W45" i="2"/>
  <c r="V45" i="2"/>
  <c r="U45" i="2"/>
  <c r="T45" i="2"/>
  <c r="R45" i="2"/>
  <c r="Q45" i="2"/>
  <c r="P45" i="2"/>
  <c r="AD44" i="2"/>
  <c r="AC44" i="2"/>
  <c r="AB44" i="2"/>
  <c r="AA44" i="2"/>
  <c r="Z44" i="2"/>
  <c r="Y44" i="2"/>
  <c r="X44" i="2"/>
  <c r="W44" i="2"/>
  <c r="V44" i="2"/>
  <c r="U44" i="2"/>
  <c r="T44" i="2"/>
  <c r="S44" i="2"/>
  <c r="Q44" i="2"/>
  <c r="P44" i="2"/>
  <c r="Y43" i="2"/>
  <c r="AC43" i="2"/>
  <c r="AB43" i="2"/>
  <c r="AA43" i="2"/>
  <c r="Z43" i="2"/>
  <c r="I43" i="2"/>
  <c r="X43" i="2" s="1"/>
  <c r="H43" i="2"/>
  <c r="W43" i="2" s="1"/>
  <c r="G43" i="2"/>
  <c r="V43" i="2" s="1"/>
  <c r="F43" i="2"/>
  <c r="U43" i="2" s="1"/>
  <c r="E43" i="2"/>
  <c r="T43" i="2" s="1"/>
  <c r="D43" i="2"/>
  <c r="S43" i="2" s="1"/>
  <c r="C43" i="2"/>
  <c r="R43" i="2" s="1"/>
  <c r="E73" i="1" l="1"/>
  <c r="AC80" i="4"/>
  <c r="AC70" i="4"/>
  <c r="AC98" i="4"/>
  <c r="AC95" i="4"/>
  <c r="AC96" i="4"/>
  <c r="AC88" i="4"/>
  <c r="AC91" i="4"/>
  <c r="AC93" i="4"/>
  <c r="AC94" i="4"/>
  <c r="AC89" i="4"/>
  <c r="AC97" i="4"/>
  <c r="AC86" i="4"/>
  <c r="AC90" i="4"/>
  <c r="AC92" i="4"/>
  <c r="AC78" i="4"/>
  <c r="J73" i="1"/>
  <c r="W75" i="4"/>
  <c r="U75" i="4"/>
  <c r="S75" i="4"/>
  <c r="T75" i="4"/>
  <c r="R75" i="4"/>
  <c r="Q75" i="4"/>
  <c r="AC76" i="4"/>
  <c r="R73" i="4"/>
  <c r="Q73" i="4"/>
  <c r="X73" i="4"/>
  <c r="W73" i="4"/>
  <c r="V73" i="4"/>
  <c r="U73" i="4"/>
  <c r="S73" i="4"/>
  <c r="T73" i="4"/>
  <c r="AC72" i="4"/>
  <c r="U77" i="4"/>
  <c r="S77" i="4"/>
  <c r="T77" i="4"/>
  <c r="R77" i="4"/>
  <c r="Q77" i="4"/>
  <c r="W77" i="4"/>
  <c r="V77" i="4"/>
  <c r="V71" i="4"/>
  <c r="U71" i="4"/>
  <c r="S71" i="4"/>
  <c r="T71" i="4"/>
  <c r="R71" i="4"/>
  <c r="Q71" i="4"/>
  <c r="X71" i="4"/>
  <c r="W71" i="4"/>
  <c r="W68" i="4"/>
  <c r="X68" i="4"/>
  <c r="V68" i="4"/>
  <c r="U68" i="4"/>
  <c r="T68" i="4"/>
  <c r="S68" i="4"/>
  <c r="R68" i="4"/>
  <c r="Q68" i="4"/>
  <c r="AC69" i="4"/>
  <c r="Q79" i="4"/>
  <c r="T79" i="4"/>
  <c r="W79" i="4"/>
  <c r="V79" i="4"/>
  <c r="U79" i="4"/>
  <c r="R79" i="4"/>
  <c r="S79" i="4"/>
  <c r="AC74" i="4"/>
  <c r="L73" i="1"/>
  <c r="K73" i="1"/>
  <c r="H73" i="1"/>
  <c r="F73" i="1"/>
  <c r="I73" i="1"/>
  <c r="M73" i="1"/>
  <c r="J74" i="1"/>
  <c r="L74" i="1"/>
  <c r="G73" i="1"/>
  <c r="AC62" i="4"/>
  <c r="AC59" i="4"/>
  <c r="AC56" i="4"/>
  <c r="AC53" i="4"/>
  <c r="AC61" i="4"/>
  <c r="AC58" i="4"/>
  <c r="AC52" i="4"/>
  <c r="AC55" i="4"/>
  <c r="AC60" i="4"/>
  <c r="AC54" i="4"/>
  <c r="AC57" i="4"/>
  <c r="F58" i="1"/>
  <c r="N58" i="1" s="1"/>
  <c r="S57" i="1"/>
  <c r="R57" i="1"/>
  <c r="Q57" i="1"/>
  <c r="P57" i="1"/>
  <c r="O57" i="1"/>
  <c r="N57" i="1"/>
  <c r="M57" i="1"/>
  <c r="L57" i="1"/>
  <c r="S56" i="1"/>
  <c r="S55" i="1"/>
  <c r="S54" i="1"/>
  <c r="S53" i="1"/>
  <c r="S52" i="1"/>
  <c r="S51" i="1"/>
  <c r="S50" i="1"/>
  <c r="S49" i="1"/>
  <c r="Z46" i="4"/>
  <c r="AB46" i="4"/>
  <c r="AA46" i="4"/>
  <c r="Y46" i="4"/>
  <c r="X46" i="4"/>
  <c r="P46" i="4"/>
  <c r="AB45" i="4"/>
  <c r="AA45" i="4"/>
  <c r="Z45" i="4"/>
  <c r="Y45" i="4"/>
  <c r="X45" i="4"/>
  <c r="P45" i="4"/>
  <c r="Z44" i="4"/>
  <c r="AB44" i="4"/>
  <c r="AA44" i="4"/>
  <c r="Y44" i="4"/>
  <c r="X44" i="4"/>
  <c r="P44" i="4"/>
  <c r="AB43" i="4"/>
  <c r="AA43" i="4"/>
  <c r="Z43" i="4"/>
  <c r="Y43" i="4"/>
  <c r="X43" i="4"/>
  <c r="P43" i="4"/>
  <c r="Z42" i="4"/>
  <c r="AB42" i="4"/>
  <c r="AA42" i="4"/>
  <c r="Y42" i="4"/>
  <c r="X42" i="4"/>
  <c r="P42" i="4"/>
  <c r="AB41" i="4"/>
  <c r="AA41" i="4"/>
  <c r="Z41" i="4"/>
  <c r="Y41" i="4"/>
  <c r="X41" i="4"/>
  <c r="P41" i="4"/>
  <c r="Z40" i="4"/>
  <c r="AB40" i="4"/>
  <c r="AA40" i="4"/>
  <c r="Y40" i="4"/>
  <c r="X40" i="4"/>
  <c r="P40" i="4"/>
  <c r="Y39" i="4"/>
  <c r="P39" i="4"/>
  <c r="O39" i="4"/>
  <c r="R39" i="4" s="1"/>
  <c r="AB39" i="4"/>
  <c r="AA39" i="4"/>
  <c r="Z39" i="4"/>
  <c r="X39" i="4"/>
  <c r="AA38" i="4"/>
  <c r="Z38" i="4"/>
  <c r="Y38" i="4"/>
  <c r="P38" i="4"/>
  <c r="AB38" i="4"/>
  <c r="X38" i="4"/>
  <c r="O38" i="4"/>
  <c r="W38" i="4" s="1"/>
  <c r="AB37" i="4"/>
  <c r="P37" i="4"/>
  <c r="AA37" i="4"/>
  <c r="Z37" i="4"/>
  <c r="Y37" i="4"/>
  <c r="X37" i="4"/>
  <c r="X36" i="4"/>
  <c r="W36" i="4"/>
  <c r="V36" i="4"/>
  <c r="U36" i="4"/>
  <c r="AB36" i="4"/>
  <c r="AA36" i="4"/>
  <c r="Z36" i="4"/>
  <c r="Y36" i="4"/>
  <c r="T36" i="4"/>
  <c r="S36" i="4"/>
  <c r="R36" i="4"/>
  <c r="Q36" i="4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AD34" i="2"/>
  <c r="AC34" i="2"/>
  <c r="AB34" i="2"/>
  <c r="AA34" i="2"/>
  <c r="Z34" i="2"/>
  <c r="Y34" i="2"/>
  <c r="X34" i="2"/>
  <c r="W34" i="2"/>
  <c r="V34" i="2"/>
  <c r="T34" i="2"/>
  <c r="S34" i="2"/>
  <c r="R34" i="2"/>
  <c r="Q34" i="2"/>
  <c r="P34" i="2"/>
  <c r="AD33" i="2"/>
  <c r="AC33" i="2"/>
  <c r="AB33" i="2"/>
  <c r="AA33" i="2"/>
  <c r="Z33" i="2"/>
  <c r="Y33" i="2"/>
  <c r="X33" i="2"/>
  <c r="W33" i="2"/>
  <c r="V33" i="2"/>
  <c r="U33" i="2"/>
  <c r="S33" i="2"/>
  <c r="R33" i="2"/>
  <c r="Q33" i="2"/>
  <c r="P33" i="2"/>
  <c r="AD32" i="2"/>
  <c r="AC32" i="2"/>
  <c r="AB32" i="2"/>
  <c r="AA32" i="2"/>
  <c r="Z32" i="2"/>
  <c r="Y32" i="2"/>
  <c r="X32" i="2"/>
  <c r="W32" i="2"/>
  <c r="V32" i="2"/>
  <c r="U32" i="2"/>
  <c r="T32" i="2"/>
  <c r="R32" i="2"/>
  <c r="Q32" i="2"/>
  <c r="P32" i="2"/>
  <c r="AD31" i="2"/>
  <c r="AC31" i="2"/>
  <c r="AB31" i="2"/>
  <c r="AA31" i="2"/>
  <c r="Z31" i="2"/>
  <c r="Y31" i="2"/>
  <c r="X31" i="2"/>
  <c r="W31" i="2"/>
  <c r="V31" i="2"/>
  <c r="U31" i="2"/>
  <c r="T31" i="2"/>
  <c r="S31" i="2"/>
  <c r="Q31" i="2"/>
  <c r="P31" i="2"/>
  <c r="AC30" i="2"/>
  <c r="AB30" i="2"/>
  <c r="AA30" i="2"/>
  <c r="Z30" i="2"/>
  <c r="Y30" i="2"/>
  <c r="I30" i="2"/>
  <c r="X30" i="2" s="1"/>
  <c r="H30" i="2"/>
  <c r="W30" i="2" s="1"/>
  <c r="G30" i="2"/>
  <c r="V30" i="2" s="1"/>
  <c r="F30" i="2"/>
  <c r="U30" i="2" s="1"/>
  <c r="E30" i="2"/>
  <c r="T30" i="2" s="1"/>
  <c r="D30" i="2"/>
  <c r="S30" i="2" s="1"/>
  <c r="C30" i="2"/>
  <c r="R30" i="2" s="1"/>
  <c r="AC75" i="4" l="1"/>
  <c r="AC71" i="4"/>
  <c r="AC77" i="4"/>
  <c r="AC68" i="4"/>
  <c r="AC79" i="4"/>
  <c r="AC73" i="4"/>
  <c r="H57" i="1"/>
  <c r="I57" i="1"/>
  <c r="J57" i="1"/>
  <c r="K57" i="1"/>
  <c r="E57" i="1"/>
  <c r="J58" i="1"/>
  <c r="F57" i="1"/>
  <c r="L58" i="1"/>
  <c r="G57" i="1"/>
  <c r="S39" i="4"/>
  <c r="T39" i="4"/>
  <c r="U39" i="4"/>
  <c r="Q38" i="4"/>
  <c r="T38" i="4"/>
  <c r="R38" i="4"/>
  <c r="Q39" i="4"/>
  <c r="U38" i="4"/>
  <c r="S38" i="4"/>
  <c r="W39" i="4"/>
  <c r="V39" i="4"/>
  <c r="V38" i="4"/>
  <c r="O41" i="4"/>
  <c r="O43" i="4"/>
  <c r="O45" i="4"/>
  <c r="O37" i="4"/>
  <c r="O40" i="4"/>
  <c r="O42" i="4"/>
  <c r="O44" i="4"/>
  <c r="O46" i="4"/>
  <c r="V37" i="4" l="1"/>
  <c r="W37" i="4"/>
  <c r="U37" i="4"/>
  <c r="S37" i="4"/>
  <c r="T37" i="4"/>
  <c r="R37" i="4"/>
  <c r="Q37" i="4"/>
  <c r="R45" i="4"/>
  <c r="Q45" i="4"/>
  <c r="S45" i="4"/>
  <c r="W45" i="4"/>
  <c r="U45" i="4"/>
  <c r="V45" i="4"/>
  <c r="T45" i="4"/>
  <c r="W41" i="4"/>
  <c r="U41" i="4"/>
  <c r="V41" i="4"/>
  <c r="T41" i="4"/>
  <c r="S41" i="4"/>
  <c r="R41" i="4"/>
  <c r="Q41" i="4"/>
  <c r="V43" i="4"/>
  <c r="T43" i="4"/>
  <c r="S43" i="4"/>
  <c r="R43" i="4"/>
  <c r="Q43" i="4"/>
  <c r="W43" i="4"/>
  <c r="U43" i="4"/>
  <c r="V46" i="4"/>
  <c r="U46" i="4"/>
  <c r="R46" i="4"/>
  <c r="T46" i="4"/>
  <c r="S46" i="4"/>
  <c r="Q46" i="4"/>
  <c r="W46" i="4"/>
  <c r="AC39" i="4"/>
  <c r="W44" i="4"/>
  <c r="V44" i="4"/>
  <c r="U44" i="4"/>
  <c r="R44" i="4"/>
  <c r="T44" i="4"/>
  <c r="S44" i="4"/>
  <c r="Q44" i="4"/>
  <c r="Q42" i="4"/>
  <c r="S42" i="4"/>
  <c r="W42" i="4"/>
  <c r="V42" i="4"/>
  <c r="U42" i="4"/>
  <c r="R42" i="4"/>
  <c r="T42" i="4"/>
  <c r="R40" i="4"/>
  <c r="T40" i="4"/>
  <c r="S40" i="4"/>
  <c r="Q40" i="4"/>
  <c r="W40" i="4"/>
  <c r="V40" i="4"/>
  <c r="U40" i="4"/>
  <c r="AC38" i="4"/>
  <c r="AC40" i="4" l="1"/>
  <c r="AC37" i="4"/>
  <c r="AC41" i="4"/>
  <c r="AC42" i="4"/>
  <c r="AC44" i="4"/>
  <c r="AC46" i="4"/>
  <c r="AC43" i="4"/>
  <c r="AC45" i="4"/>
  <c r="F44" i="1"/>
  <c r="N44" i="1" s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S42" i="1"/>
  <c r="S41" i="1"/>
  <c r="S40" i="1"/>
  <c r="S39" i="1"/>
  <c r="S38" i="1"/>
  <c r="S37" i="1"/>
  <c r="S36" i="1"/>
  <c r="S35" i="1"/>
  <c r="AB31" i="4"/>
  <c r="AA31" i="4"/>
  <c r="Z31" i="4"/>
  <c r="Y31" i="4"/>
  <c r="X31" i="4"/>
  <c r="P31" i="4"/>
  <c r="Z30" i="4"/>
  <c r="AB30" i="4"/>
  <c r="AA30" i="4"/>
  <c r="Y30" i="4"/>
  <c r="X30" i="4"/>
  <c r="P30" i="4"/>
  <c r="AB29" i="4"/>
  <c r="AA29" i="4"/>
  <c r="Z29" i="4"/>
  <c r="Y29" i="4"/>
  <c r="X29" i="4"/>
  <c r="P29" i="4"/>
  <c r="Z28" i="4"/>
  <c r="AB28" i="4"/>
  <c r="AA28" i="4"/>
  <c r="Y28" i="4"/>
  <c r="X28" i="4"/>
  <c r="P28" i="4"/>
  <c r="AB27" i="4"/>
  <c r="AA27" i="4"/>
  <c r="Z27" i="4"/>
  <c r="Y27" i="4"/>
  <c r="X27" i="4"/>
  <c r="P27" i="4"/>
  <c r="Z26" i="4"/>
  <c r="AB26" i="4"/>
  <c r="AA26" i="4"/>
  <c r="Y26" i="4"/>
  <c r="X26" i="4"/>
  <c r="P26" i="4"/>
  <c r="AB25" i="4"/>
  <c r="AA25" i="4"/>
  <c r="Z25" i="4"/>
  <c r="Y25" i="4"/>
  <c r="X25" i="4"/>
  <c r="P25" i="4"/>
  <c r="Z24" i="4"/>
  <c r="AB24" i="4"/>
  <c r="AA24" i="4"/>
  <c r="Y24" i="4"/>
  <c r="X24" i="4"/>
  <c r="P24" i="4"/>
  <c r="P23" i="4"/>
  <c r="AB23" i="4"/>
  <c r="AA23" i="4"/>
  <c r="Z23" i="4"/>
  <c r="Y23" i="4"/>
  <c r="X23" i="4"/>
  <c r="AA22" i="4"/>
  <c r="Y22" i="4"/>
  <c r="P22" i="4"/>
  <c r="AB22" i="4"/>
  <c r="Z22" i="4"/>
  <c r="X22" i="4"/>
  <c r="O22" i="4"/>
  <c r="W22" i="4" s="1"/>
  <c r="AB21" i="4"/>
  <c r="AA21" i="4"/>
  <c r="P21" i="4"/>
  <c r="Z21" i="4"/>
  <c r="Y21" i="4"/>
  <c r="X21" i="4"/>
  <c r="X20" i="4"/>
  <c r="V20" i="4"/>
  <c r="AB20" i="4"/>
  <c r="AA20" i="4"/>
  <c r="Z20" i="4"/>
  <c r="Y20" i="4"/>
  <c r="W20" i="4"/>
  <c r="U20" i="4"/>
  <c r="T20" i="4"/>
  <c r="S20" i="4"/>
  <c r="R20" i="4"/>
  <c r="Q20" i="4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AD21" i="2"/>
  <c r="AC21" i="2"/>
  <c r="AB21" i="2"/>
  <c r="AA21" i="2"/>
  <c r="Z21" i="2"/>
  <c r="Y21" i="2"/>
  <c r="X21" i="2"/>
  <c r="W21" i="2"/>
  <c r="V21" i="2"/>
  <c r="T21" i="2"/>
  <c r="S21" i="2"/>
  <c r="R21" i="2"/>
  <c r="Q21" i="2"/>
  <c r="P21" i="2"/>
  <c r="AD20" i="2"/>
  <c r="AC20" i="2"/>
  <c r="AB20" i="2"/>
  <c r="AA20" i="2"/>
  <c r="Z20" i="2"/>
  <c r="Y20" i="2"/>
  <c r="X20" i="2"/>
  <c r="W20" i="2"/>
  <c r="V20" i="2"/>
  <c r="U20" i="2"/>
  <c r="S20" i="2"/>
  <c r="R20" i="2"/>
  <c r="Q20" i="2"/>
  <c r="P20" i="2"/>
  <c r="AD19" i="2"/>
  <c r="AC19" i="2"/>
  <c r="AB19" i="2"/>
  <c r="AA19" i="2"/>
  <c r="Z19" i="2"/>
  <c r="Y19" i="2"/>
  <c r="X19" i="2"/>
  <c r="W19" i="2"/>
  <c r="V19" i="2"/>
  <c r="U19" i="2"/>
  <c r="T19" i="2"/>
  <c r="R19" i="2"/>
  <c r="Q19" i="2"/>
  <c r="P19" i="2"/>
  <c r="AD18" i="2"/>
  <c r="AC18" i="2"/>
  <c r="AB18" i="2"/>
  <c r="AA18" i="2"/>
  <c r="Z18" i="2"/>
  <c r="Y18" i="2"/>
  <c r="X18" i="2"/>
  <c r="W18" i="2"/>
  <c r="V18" i="2"/>
  <c r="U18" i="2"/>
  <c r="T18" i="2"/>
  <c r="S18" i="2"/>
  <c r="Q18" i="2"/>
  <c r="P18" i="2"/>
  <c r="AA17" i="2"/>
  <c r="Z17" i="2"/>
  <c r="AC17" i="2"/>
  <c r="AB17" i="2"/>
  <c r="Y17" i="2"/>
  <c r="I17" i="2"/>
  <c r="X17" i="2" s="1"/>
  <c r="H17" i="2"/>
  <c r="W17" i="2" s="1"/>
  <c r="G17" i="2"/>
  <c r="V17" i="2" s="1"/>
  <c r="F17" i="2"/>
  <c r="U17" i="2" s="1"/>
  <c r="E17" i="2"/>
  <c r="T17" i="2" s="1"/>
  <c r="D17" i="2"/>
  <c r="S17" i="2" s="1"/>
  <c r="C17" i="2"/>
  <c r="R17" i="2" s="1"/>
  <c r="J44" i="1" l="1"/>
  <c r="L44" i="1"/>
  <c r="R22" i="4"/>
  <c r="T22" i="4"/>
  <c r="U22" i="4"/>
  <c r="S22" i="4"/>
  <c r="V22" i="4"/>
  <c r="Q22" i="4"/>
  <c r="O23" i="4"/>
  <c r="O25" i="4"/>
  <c r="O27" i="4"/>
  <c r="O29" i="4"/>
  <c r="O31" i="4"/>
  <c r="O21" i="4"/>
  <c r="O24" i="4"/>
  <c r="W24" i="4" s="1"/>
  <c r="O26" i="4"/>
  <c r="O28" i="4"/>
  <c r="O30" i="4"/>
  <c r="F30" i="1"/>
  <c r="N30" i="1" s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S28" i="1"/>
  <c r="S27" i="1"/>
  <c r="S26" i="1"/>
  <c r="S25" i="1"/>
  <c r="S24" i="1"/>
  <c r="S23" i="1"/>
  <c r="S22" i="1"/>
  <c r="S21" i="1"/>
  <c r="S20" i="1"/>
  <c r="P15" i="4"/>
  <c r="O15" i="4"/>
  <c r="U15" i="4" s="1"/>
  <c r="Y15" i="4"/>
  <c r="Z14" i="4"/>
  <c r="Y14" i="4"/>
  <c r="X14" i="4"/>
  <c r="P14" i="4"/>
  <c r="P13" i="4"/>
  <c r="O13" i="4"/>
  <c r="V13" i="4" s="1"/>
  <c r="Y13" i="4"/>
  <c r="Y12" i="4"/>
  <c r="X12" i="4"/>
  <c r="P12" i="4"/>
  <c r="P11" i="4"/>
  <c r="Y11" i="4"/>
  <c r="O10" i="4"/>
  <c r="R10" i="4" s="1"/>
  <c r="Y10" i="4"/>
  <c r="X10" i="4"/>
  <c r="P10" i="4"/>
  <c r="P9" i="4"/>
  <c r="Y9" i="4"/>
  <c r="O8" i="4"/>
  <c r="U8" i="4" s="1"/>
  <c r="Y8" i="4"/>
  <c r="X8" i="4"/>
  <c r="P8" i="4"/>
  <c r="AA7" i="4"/>
  <c r="Z7" i="4"/>
  <c r="X7" i="4"/>
  <c r="P7" i="4"/>
  <c r="O7" i="4"/>
  <c r="V7" i="4" s="1"/>
  <c r="AB7" i="4"/>
  <c r="Y7" i="4"/>
  <c r="AA6" i="4"/>
  <c r="Z6" i="4"/>
  <c r="Y6" i="4"/>
  <c r="P6" i="4"/>
  <c r="AB6" i="4"/>
  <c r="X6" i="4"/>
  <c r="O6" i="4"/>
  <c r="R6" i="4" s="1"/>
  <c r="Y5" i="4"/>
  <c r="X5" i="4"/>
  <c r="P5" i="4"/>
  <c r="Z4" i="4"/>
  <c r="X4" i="4"/>
  <c r="W4" i="4"/>
  <c r="V4" i="4"/>
  <c r="U4" i="4"/>
  <c r="AB4" i="4"/>
  <c r="AA4" i="4"/>
  <c r="Y4" i="4"/>
  <c r="T4" i="4"/>
  <c r="S4" i="4"/>
  <c r="R4" i="4"/>
  <c r="Q4" i="4"/>
  <c r="T13" i="4" l="1"/>
  <c r="Q10" i="4"/>
  <c r="Q8" i="4"/>
  <c r="R8" i="4"/>
  <c r="W28" i="4"/>
  <c r="V28" i="4"/>
  <c r="U28" i="4"/>
  <c r="R28" i="4"/>
  <c r="T28" i="4"/>
  <c r="S28" i="4"/>
  <c r="Q28" i="4"/>
  <c r="AC22" i="4"/>
  <c r="V26" i="4"/>
  <c r="W26" i="4"/>
  <c r="R26" i="4"/>
  <c r="U26" i="4"/>
  <c r="T26" i="4"/>
  <c r="Q26" i="4"/>
  <c r="S26" i="4"/>
  <c r="U30" i="4"/>
  <c r="V30" i="4"/>
  <c r="R30" i="4"/>
  <c r="T30" i="4"/>
  <c r="S30" i="4"/>
  <c r="Q30" i="4"/>
  <c r="W30" i="4"/>
  <c r="S24" i="4"/>
  <c r="V24" i="4"/>
  <c r="Q24" i="4"/>
  <c r="R24" i="4"/>
  <c r="T24" i="4"/>
  <c r="U24" i="4"/>
  <c r="W31" i="4"/>
  <c r="U31" i="4"/>
  <c r="V31" i="4"/>
  <c r="T31" i="4"/>
  <c r="S31" i="4"/>
  <c r="R31" i="4"/>
  <c r="Q31" i="4"/>
  <c r="U23" i="4"/>
  <c r="W23" i="4"/>
  <c r="S23" i="4"/>
  <c r="V23" i="4"/>
  <c r="T23" i="4"/>
  <c r="Q23" i="4"/>
  <c r="R23" i="4"/>
  <c r="T21" i="4"/>
  <c r="U21" i="4"/>
  <c r="S21" i="4"/>
  <c r="R21" i="4"/>
  <c r="Q21" i="4"/>
  <c r="W21" i="4"/>
  <c r="V21" i="4"/>
  <c r="Q29" i="4"/>
  <c r="V29" i="4"/>
  <c r="R29" i="4"/>
  <c r="W29" i="4"/>
  <c r="T29" i="4"/>
  <c r="U29" i="4"/>
  <c r="S29" i="4"/>
  <c r="S27" i="4"/>
  <c r="W27" i="4"/>
  <c r="R27" i="4"/>
  <c r="Q27" i="4"/>
  <c r="U27" i="4"/>
  <c r="V27" i="4"/>
  <c r="T27" i="4"/>
  <c r="U25" i="4"/>
  <c r="R25" i="4"/>
  <c r="W25" i="4"/>
  <c r="V25" i="4"/>
  <c r="T25" i="4"/>
  <c r="S25" i="4"/>
  <c r="Q25" i="4"/>
  <c r="J30" i="1"/>
  <c r="L30" i="1"/>
  <c r="U10" i="4"/>
  <c r="W7" i="4"/>
  <c r="Q13" i="4"/>
  <c r="U13" i="4"/>
  <c r="U7" i="4"/>
  <c r="T6" i="4"/>
  <c r="U6" i="4"/>
  <c r="W6" i="4"/>
  <c r="V6" i="4"/>
  <c r="S6" i="4"/>
  <c r="R7" i="4"/>
  <c r="Q15" i="4"/>
  <c r="Q6" i="4"/>
  <c r="Q7" i="4"/>
  <c r="S7" i="4"/>
  <c r="T7" i="4"/>
  <c r="AB5" i="4"/>
  <c r="AB15" i="4"/>
  <c r="W14" i="4"/>
  <c r="W10" i="4"/>
  <c r="W8" i="4"/>
  <c r="W15" i="4"/>
  <c r="W13" i="4"/>
  <c r="AB13" i="4"/>
  <c r="R15" i="4"/>
  <c r="R13" i="4"/>
  <c r="Z15" i="4"/>
  <c r="Z13" i="4"/>
  <c r="Z11" i="4"/>
  <c r="Z9" i="4"/>
  <c r="Z5" i="4"/>
  <c r="S15" i="4"/>
  <c r="S13" i="4"/>
  <c r="S10" i="4"/>
  <c r="S8" i="4"/>
  <c r="AA15" i="4"/>
  <c r="AA13" i="4"/>
  <c r="AA11" i="4"/>
  <c r="AA9" i="4"/>
  <c r="AA5" i="4"/>
  <c r="AA14" i="4"/>
  <c r="AA12" i="4"/>
  <c r="AA10" i="4"/>
  <c r="AA8" i="4"/>
  <c r="Z10" i="4"/>
  <c r="O11" i="4"/>
  <c r="T11" i="4" s="1"/>
  <c r="T10" i="4"/>
  <c r="T8" i="4"/>
  <c r="V10" i="4"/>
  <c r="V8" i="4"/>
  <c r="Z8" i="4"/>
  <c r="O9" i="4"/>
  <c r="T9" i="4" s="1"/>
  <c r="O14" i="4"/>
  <c r="Z12" i="4"/>
  <c r="T15" i="4"/>
  <c r="AB14" i="4"/>
  <c r="AB12" i="4"/>
  <c r="AB10" i="4"/>
  <c r="AB8" i="4"/>
  <c r="AB9" i="4"/>
  <c r="O12" i="4"/>
  <c r="S12" i="4" s="1"/>
  <c r="AB11" i="4"/>
  <c r="V15" i="4"/>
  <c r="O5" i="4"/>
  <c r="R5" i="4" s="1"/>
  <c r="X9" i="4"/>
  <c r="X11" i="4"/>
  <c r="X13" i="4"/>
  <c r="X15" i="4"/>
  <c r="V11" i="4" l="1"/>
  <c r="AC28" i="4"/>
  <c r="AC8" i="4"/>
  <c r="AC26" i="4"/>
  <c r="AC25" i="4"/>
  <c r="AC30" i="4"/>
  <c r="AC27" i="4"/>
  <c r="AC21" i="4"/>
  <c r="AC31" i="4"/>
  <c r="AC29" i="4"/>
  <c r="AC23" i="4"/>
  <c r="AC24" i="4"/>
  <c r="W9" i="4"/>
  <c r="AC13" i="4"/>
  <c r="V12" i="4"/>
  <c r="AC10" i="4"/>
  <c r="V5" i="4"/>
  <c r="T5" i="4"/>
  <c r="W5" i="4"/>
  <c r="Q11" i="4"/>
  <c r="U11" i="4"/>
  <c r="W11" i="4"/>
  <c r="AC15" i="4"/>
  <c r="Q14" i="4"/>
  <c r="U14" i="4"/>
  <c r="V9" i="4"/>
  <c r="U9" i="4"/>
  <c r="Q9" i="4"/>
  <c r="T12" i="4"/>
  <c r="S5" i="4"/>
  <c r="U5" i="4"/>
  <c r="Q5" i="4"/>
  <c r="R14" i="4"/>
  <c r="T14" i="4"/>
  <c r="S14" i="4"/>
  <c r="S9" i="4"/>
  <c r="R9" i="4"/>
  <c r="V14" i="4"/>
  <c r="U12" i="4"/>
  <c r="R12" i="4"/>
  <c r="Q12" i="4"/>
  <c r="S11" i="4"/>
  <c r="R11" i="4"/>
  <c r="W12" i="4"/>
  <c r="AC7" i="4"/>
  <c r="AC6" i="4"/>
  <c r="AC5" i="4" l="1"/>
  <c r="AC12" i="4"/>
  <c r="AC14" i="4"/>
  <c r="AC9" i="4"/>
  <c r="AC11" i="4"/>
  <c r="AD11" i="2" l="1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AD8" i="2"/>
  <c r="AC8" i="2"/>
  <c r="AB8" i="2"/>
  <c r="AA8" i="2"/>
  <c r="Z8" i="2"/>
  <c r="Y8" i="2"/>
  <c r="X8" i="2"/>
  <c r="W8" i="2"/>
  <c r="V8" i="2"/>
  <c r="T8" i="2"/>
  <c r="S8" i="2"/>
  <c r="R8" i="2"/>
  <c r="Q8" i="2"/>
  <c r="P8" i="2"/>
  <c r="AD7" i="2"/>
  <c r="AC7" i="2"/>
  <c r="AB7" i="2"/>
  <c r="AA7" i="2"/>
  <c r="Z7" i="2"/>
  <c r="Y7" i="2"/>
  <c r="X7" i="2"/>
  <c r="W7" i="2"/>
  <c r="V7" i="2"/>
  <c r="U7" i="2"/>
  <c r="S7" i="2"/>
  <c r="R7" i="2"/>
  <c r="Q7" i="2"/>
  <c r="P7" i="2"/>
  <c r="AD6" i="2"/>
  <c r="AC6" i="2"/>
  <c r="AB6" i="2"/>
  <c r="AA6" i="2"/>
  <c r="Z6" i="2"/>
  <c r="Y6" i="2"/>
  <c r="X6" i="2"/>
  <c r="W6" i="2"/>
  <c r="V6" i="2"/>
  <c r="U6" i="2"/>
  <c r="T6" i="2"/>
  <c r="R6" i="2"/>
  <c r="Q6" i="2"/>
  <c r="P6" i="2"/>
  <c r="AD5" i="2"/>
  <c r="AC5" i="2"/>
  <c r="AB5" i="2"/>
  <c r="AA5" i="2"/>
  <c r="Z5" i="2"/>
  <c r="Y5" i="2"/>
  <c r="X5" i="2"/>
  <c r="W5" i="2"/>
  <c r="V5" i="2"/>
  <c r="U5" i="2"/>
  <c r="T5" i="2"/>
  <c r="S5" i="2"/>
  <c r="Q5" i="2"/>
  <c r="P5" i="2"/>
  <c r="Z4" i="2"/>
  <c r="AC4" i="2"/>
  <c r="AB4" i="2"/>
  <c r="AA4" i="2"/>
  <c r="Y4" i="2"/>
  <c r="I4" i="2"/>
  <c r="X4" i="2" s="1"/>
  <c r="H4" i="2"/>
  <c r="W4" i="2" s="1"/>
  <c r="G4" i="2"/>
  <c r="V4" i="2" s="1"/>
  <c r="F4" i="2"/>
  <c r="U4" i="2" s="1"/>
  <c r="E4" i="2"/>
  <c r="T4" i="2" s="1"/>
  <c r="D4" i="2"/>
  <c r="S4" i="2" s="1"/>
  <c r="C4" i="2"/>
  <c r="R4" i="2" s="1"/>
  <c r="F15" i="1" l="1"/>
  <c r="N15" i="1" s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S13" i="1"/>
  <c r="S12" i="1"/>
  <c r="S11" i="1"/>
  <c r="S10" i="1"/>
  <c r="S9" i="1"/>
  <c r="S8" i="1"/>
  <c r="S7" i="1"/>
  <c r="S6" i="1"/>
  <c r="S5" i="1"/>
  <c r="J15" i="1" l="1"/>
  <c r="L15" i="1"/>
  <c r="G28" i="3" l="1"/>
  <c r="D28" i="3"/>
  <c r="G24" i="3" l="1"/>
  <c r="D24" i="3"/>
  <c r="K28" i="3" l="1"/>
  <c r="H28" i="3"/>
  <c r="I28" i="3"/>
  <c r="K24" i="3" l="1"/>
  <c r="I24" i="3"/>
  <c r="H24" i="3"/>
  <c r="K20" i="3" l="1"/>
  <c r="H20" i="3"/>
  <c r="G20" i="3"/>
  <c r="D20" i="3"/>
  <c r="I20" i="3" s="1"/>
  <c r="K16" i="3" l="1"/>
  <c r="H16" i="3"/>
  <c r="G16" i="3"/>
  <c r="D16" i="3"/>
  <c r="I16" i="3" s="1"/>
  <c r="G8" i="3" l="1"/>
  <c r="D8" i="3"/>
  <c r="K12" i="3" l="1"/>
  <c r="H12" i="3"/>
  <c r="G12" i="3"/>
  <c r="D12" i="3"/>
  <c r="I12" i="3" l="1"/>
  <c r="K8" i="3"/>
  <c r="H8" i="3"/>
  <c r="I8" i="3" l="1"/>
  <c r="H4" i="3"/>
  <c r="K4" i="3" l="1"/>
  <c r="G4" i="3"/>
  <c r="D4" i="3"/>
  <c r="I4" i="3" l="1"/>
</calcChain>
</file>

<file path=xl/sharedStrings.xml><?xml version="1.0" encoding="utf-8"?>
<sst xmlns="http://schemas.openxmlformats.org/spreadsheetml/2006/main" count="2205" uniqueCount="386">
  <si>
    <t>Party</t>
  </si>
  <si>
    <t>Candidate</t>
  </si>
  <si>
    <t>1st Prefs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</si>
  <si>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</si>
  <si>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</si>
  <si>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</si>
  <si>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</si>
  <si>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</si>
  <si>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</si>
  <si>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</si>
  <si>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</si>
  <si>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</si>
  <si>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</si>
  <si>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</si>
  <si>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</si>
  <si>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</si>
  <si>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</si>
  <si>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SNP</t>
  </si>
  <si>
    <t>Labour</t>
  </si>
  <si>
    <t>Conservative</t>
  </si>
  <si>
    <t>Lib Dem</t>
  </si>
  <si>
    <t>Green</t>
  </si>
  <si>
    <t>Didn't Transfer</t>
  </si>
  <si>
    <t>Stage Selector</t>
  </si>
  <si>
    <t>Quota</t>
  </si>
  <si>
    <t>Valid</t>
  </si>
  <si>
    <t>Spoiled</t>
  </si>
  <si>
    <t>Turnout</t>
  </si>
  <si>
    <t>Valid %</t>
  </si>
  <si>
    <t>Spoiled %</t>
  </si>
  <si>
    <t>Total Electorate</t>
  </si>
  <si>
    <t>Only Pref</t>
  </si>
  <si>
    <t>2nd Pref Per Party (Votes)</t>
  </si>
  <si>
    <t>2nd Pref Per Party (Proportion)</t>
  </si>
  <si>
    <t>Votes</t>
  </si>
  <si>
    <t>Share</t>
  </si>
  <si>
    <t>Lead</t>
  </si>
  <si>
    <t>Second</t>
  </si>
  <si>
    <t>Total</t>
  </si>
  <si>
    <t>Margin #</t>
  </si>
  <si>
    <t>Margin %</t>
  </si>
  <si>
    <t>Polling District with Postal Allocation (Votes)</t>
  </si>
  <si>
    <t>Polling District with Postal Allocation (Votes %)</t>
  </si>
  <si>
    <t>District</t>
  </si>
  <si>
    <t>Whole Ward</t>
  </si>
  <si>
    <t>In Person Total</t>
  </si>
  <si>
    <t>Postal Total</t>
  </si>
  <si>
    <t>Note that due to how estimated postal allocations are made to districts, total votes per party for the ward may be 1 or 2 votes different to their actual total. This should not have a meaningful impact on the data.</t>
  </si>
  <si>
    <t>Electorate Data</t>
  </si>
  <si>
    <t>Transfers</t>
  </si>
  <si>
    <t>Independent</t>
  </si>
  <si>
    <t>Family</t>
  </si>
  <si>
    <t>Kevin Lang</t>
  </si>
  <si>
    <t>Norrie Work</t>
  </si>
  <si>
    <t>Louise Young</t>
  </si>
  <si>
    <t>James Hill</t>
  </si>
  <si>
    <t>Andrew Brough</t>
  </si>
  <si>
    <t>Fred Hessler</t>
  </si>
  <si>
    <t>Stewart Geddes</t>
  </si>
  <si>
    <t>Workers Party</t>
  </si>
  <si>
    <t>Annemarie Baillie</t>
  </si>
  <si>
    <t>Almond (Ward 1)</t>
  </si>
  <si>
    <t>Lewis Younie</t>
  </si>
  <si>
    <t>Workers</t>
  </si>
  <si>
    <t>WW01A</t>
  </si>
  <si>
    <t>WW01D</t>
  </si>
  <si>
    <t>WW01E</t>
  </si>
  <si>
    <t>WW01F</t>
  </si>
  <si>
    <t>WW01G</t>
  </si>
  <si>
    <t>WW01H &amp; WW01I</t>
  </si>
  <si>
    <t>WW01B^</t>
  </si>
  <si>
    <t>WW01C^</t>
  </si>
  <si>
    <t>Graeme Bruce</t>
  </si>
  <si>
    <t>Neil Gardiner</t>
  </si>
  <si>
    <t>Stephen Jenkinson</t>
  </si>
  <si>
    <t>Emma Gilchrist</t>
  </si>
  <si>
    <t>Fiona Glasgow</t>
  </si>
  <si>
    <t>Michael Chappell</t>
  </si>
  <si>
    <t>Ross Muller</t>
  </si>
  <si>
    <t>Richard Fettes</t>
  </si>
  <si>
    <t>Libertarian</t>
  </si>
  <si>
    <t>Louis Rowlands</t>
  </si>
  <si>
    <t>Pentland Hills (Ward 2)</t>
  </si>
  <si>
    <t>SWP02D</t>
  </si>
  <si>
    <t>SWP02F</t>
  </si>
  <si>
    <t>SWP02G</t>
  </si>
  <si>
    <t>SWP02H</t>
  </si>
  <si>
    <t>SWP02I</t>
  </si>
  <si>
    <t>SWP02J</t>
  </si>
  <si>
    <t>WP02A</t>
  </si>
  <si>
    <t>Robert Aldridge</t>
  </si>
  <si>
    <t>Euan Hyslop</t>
  </si>
  <si>
    <t>Mark Brown</t>
  </si>
  <si>
    <t>Edward Thornley</t>
  </si>
  <si>
    <t>Nkechi Okoro</t>
  </si>
  <si>
    <t>Anne Scott</t>
  </si>
  <si>
    <t>Eileen Johnston</t>
  </si>
  <si>
    <t>Gary Smith</t>
  </si>
  <si>
    <t>Drum Brae and Gyle (Ward 3)</t>
  </si>
  <si>
    <t>SWW03G &amp; SWW03H</t>
  </si>
  <si>
    <t>WW03A</t>
  </si>
  <si>
    <t>WW03B</t>
  </si>
  <si>
    <t>WW03C</t>
  </si>
  <si>
    <t>WW03D</t>
  </si>
  <si>
    <t>WW03E</t>
  </si>
  <si>
    <t>WW03F</t>
  </si>
  <si>
    <t>Sanne Dijkstra-Downie</t>
  </si>
  <si>
    <t>Cammy Day</t>
  </si>
  <si>
    <t>Stuart Dobbin</t>
  </si>
  <si>
    <t>Jim Campbell</t>
  </si>
  <si>
    <t>Carrie Gooch</t>
  </si>
  <si>
    <t>Kayleigh O'Neill</t>
  </si>
  <si>
    <t>Linda Lenora Campbell</t>
  </si>
  <si>
    <t>Women's Equality</t>
  </si>
  <si>
    <t>Kerry Heathcote</t>
  </si>
  <si>
    <t>Forth (Ward 4, yes, I guarantee you they did this deliberately)</t>
  </si>
  <si>
    <t>WEP</t>
  </si>
  <si>
    <t>Forth (Ward 4)</t>
  </si>
  <si>
    <t>NN04C</t>
  </si>
  <si>
    <t>NN04D</t>
  </si>
  <si>
    <t>NN04E</t>
  </si>
  <si>
    <t>NN04F</t>
  </si>
  <si>
    <t>NN04G</t>
  </si>
  <si>
    <t>NN04H</t>
  </si>
  <si>
    <t>NN04I</t>
  </si>
  <si>
    <t>NN04J</t>
  </si>
  <si>
    <t>Hal Osler</t>
  </si>
  <si>
    <t>Vicky Nicolson</t>
  </si>
  <si>
    <t>Max Mitchell</t>
  </si>
  <si>
    <t>Jule Bandel</t>
  </si>
  <si>
    <t>Mhairi Munro-Brian</t>
  </si>
  <si>
    <t>Malcolm Wood</t>
  </si>
  <si>
    <t>Stuart Herring</t>
  </si>
  <si>
    <t>Phil Holden</t>
  </si>
  <si>
    <t>Tam Laird</t>
  </si>
  <si>
    <t>Stephen McNamara</t>
  </si>
  <si>
    <t>Inverleith (Ward 5)</t>
  </si>
  <si>
    <t>NC05D</t>
  </si>
  <si>
    <t>NC05G</t>
  </si>
  <si>
    <t>NC05H</t>
  </si>
  <si>
    <t>NC05I</t>
  </si>
  <si>
    <t>NC05J</t>
  </si>
  <si>
    <t>NN05F</t>
  </si>
  <si>
    <t>NW05E</t>
  </si>
  <si>
    <t>WW05A</t>
  </si>
  <si>
    <t>WW05B</t>
  </si>
  <si>
    <t>WW05C</t>
  </si>
  <si>
    <t>Alan Beal</t>
  </si>
  <si>
    <t>Frank Ross</t>
  </si>
  <si>
    <t>Hugh Findlay</t>
  </si>
  <si>
    <t>Euan Davidson</t>
  </si>
  <si>
    <t>Richard Parker</t>
  </si>
  <si>
    <t>Connal Hughes</t>
  </si>
  <si>
    <t>Norman Colville</t>
  </si>
  <si>
    <t>Corstorphine and Murrayfield (Ward 6)</t>
  </si>
  <si>
    <t>WC06D</t>
  </si>
  <si>
    <t>WC06G</t>
  </si>
  <si>
    <t>WC06H</t>
  </si>
  <si>
    <t>WW06A</t>
  </si>
  <si>
    <t>WW06B</t>
  </si>
  <si>
    <t>WW06E</t>
  </si>
  <si>
    <t>WW06F</t>
  </si>
  <si>
    <t>WW06I</t>
  </si>
  <si>
    <t>WW06K</t>
  </si>
  <si>
    <t>NC06L</t>
  </si>
  <si>
    <t>SWP02B &amp; SWP02C</t>
  </si>
  <si>
    <t xml:space="preserve"> Prefs Used</t>
  </si>
  <si>
    <t>Pref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</si>
  <si>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</si>
  <si>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</si>
  <si>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</si>
  <si>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</si>
  <si>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</si>
  <si>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</si>
  <si>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</si>
  <si>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</si>
  <si>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</si>
  <si>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</si>
  <si>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</si>
  <si>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</si>
  <si>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</si>
  <si>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Percent</t>
  </si>
  <si>
    <t>Ross McKenzie</t>
  </si>
  <si>
    <t>Catherine Fullerton</t>
  </si>
  <si>
    <t>Denis Dixon</t>
  </si>
  <si>
    <t>Dan Heap</t>
  </si>
  <si>
    <t>Mark Hooley</t>
  </si>
  <si>
    <t>Ashley Graczyk</t>
  </si>
  <si>
    <t>Devin Scobie</t>
  </si>
  <si>
    <t>Alba</t>
  </si>
  <si>
    <t>David Henry</t>
  </si>
  <si>
    <t>Sighthill and Gorgie (Ward 7)</t>
  </si>
  <si>
    <t>SWC07D</t>
  </si>
  <si>
    <t>SWC07E</t>
  </si>
  <si>
    <t>SWC07F</t>
  </si>
  <si>
    <t>SWP07A</t>
  </si>
  <si>
    <t>SWP07H</t>
  </si>
  <si>
    <t>SWP07J</t>
  </si>
  <si>
    <t>SWP07N</t>
  </si>
  <si>
    <t>WP07B</t>
  </si>
  <si>
    <t>Scott Arthur</t>
  </si>
  <si>
    <t>Jason Rust</t>
  </si>
  <si>
    <t>Marco Biagi</t>
  </si>
  <si>
    <t>Louise Spence</t>
  </si>
  <si>
    <t>Neil Cuthbert</t>
  </si>
  <si>
    <t>Helen McCabe</t>
  </si>
  <si>
    <t>Richard Crewe Lucas</t>
  </si>
  <si>
    <t>Colinton and Fairmilehead (Ward 8)</t>
  </si>
  <si>
    <t>SP08D</t>
  </si>
  <si>
    <t>SP08G</t>
  </si>
  <si>
    <t>SWP08A</t>
  </si>
  <si>
    <t>SWP08B &amp; SWS08H</t>
  </si>
  <si>
    <t>SWP08E</t>
  </si>
  <si>
    <t>SWP08F</t>
  </si>
  <si>
    <t>Christopher Cowdy</t>
  </si>
  <si>
    <t>David Key</t>
  </si>
  <si>
    <t>Val Walker</t>
  </si>
  <si>
    <t>Megan McHaney</t>
  </si>
  <si>
    <t>Fraser Graham</t>
  </si>
  <si>
    <t>Fraser Ramsay</t>
  </si>
  <si>
    <t>Gregor Masson</t>
  </si>
  <si>
    <t>Fountainbridge and Craiglockhart (Ward 9)</t>
  </si>
  <si>
    <t>SWC09D</t>
  </si>
  <si>
    <t>SWP09I</t>
  </si>
  <si>
    <t>SWS09A</t>
  </si>
  <si>
    <t>SWS09B</t>
  </si>
  <si>
    <t>SWS09C</t>
  </si>
  <si>
    <t>SWS09E</t>
  </si>
  <si>
    <t>SWS09G</t>
  </si>
  <si>
    <t>Mandy Watt</t>
  </si>
  <si>
    <t>Neil Ross</t>
  </si>
  <si>
    <t>Ben Parker</t>
  </si>
  <si>
    <t>Mairie-Clair Munro</t>
  </si>
  <si>
    <t>Mairianna Clyde</t>
  </si>
  <si>
    <t>Lean Gunn Barrett</t>
  </si>
  <si>
    <t>Peter Sidor</t>
  </si>
  <si>
    <t>Morningside (Ward 10)</t>
  </si>
  <si>
    <t>SS10G</t>
  </si>
  <si>
    <t>SP10K</t>
  </si>
  <si>
    <t>SS10B</t>
  </si>
  <si>
    <t>SS10C</t>
  </si>
  <si>
    <t>SS10F</t>
  </si>
  <si>
    <t>SS10H</t>
  </si>
  <si>
    <t>SS10I</t>
  </si>
  <si>
    <t>SS10J</t>
  </si>
  <si>
    <t>SWC10D</t>
  </si>
  <si>
    <t>SWS10A</t>
  </si>
  <si>
    <t>Jo Mowat</t>
  </si>
  <si>
    <t>Claire Miller</t>
  </si>
  <si>
    <t>Andy Foxall</t>
  </si>
  <si>
    <t>Margaret Graham</t>
  </si>
  <si>
    <t>Finlay McFarlane</t>
  </si>
  <si>
    <t>Marianne Mwiki</t>
  </si>
  <si>
    <t>Bonnie Prince Bob</t>
  </si>
  <si>
    <t>Kevan Shaw</t>
  </si>
  <si>
    <t>Norrie Rowan</t>
  </si>
  <si>
    <t>Kevin Illingworth</t>
  </si>
  <si>
    <t>Pete Carson</t>
  </si>
  <si>
    <t>Paul Penman</t>
  </si>
  <si>
    <t>Maria Pakpahan-Campbell</t>
  </si>
  <si>
    <t>Independent (BPB)</t>
  </si>
  <si>
    <t>Independent (NR)</t>
  </si>
  <si>
    <t>Independent (KI)</t>
  </si>
  <si>
    <t>Independent (PC)</t>
  </si>
  <si>
    <t>Independent (PP)</t>
  </si>
  <si>
    <t>Independent (MPC)</t>
  </si>
  <si>
    <t>City Centre (Ward 11)</t>
  </si>
  <si>
    <t>independent (PP)</t>
  </si>
  <si>
    <t>EC11G</t>
  </si>
  <si>
    <t>EC11H</t>
  </si>
  <si>
    <t>EC11J &amp; EE11K</t>
  </si>
  <si>
    <t>EC11M^</t>
  </si>
  <si>
    <t>NC11A</t>
  </si>
  <si>
    <t>NC11B*</t>
  </si>
  <si>
    <t>NC11C*</t>
  </si>
  <si>
    <t>NC11E</t>
  </si>
  <si>
    <t>SWC11F</t>
  </si>
  <si>
    <t>WC11D</t>
  </si>
  <si>
    <t>EC11L^</t>
  </si>
  <si>
    <t>Susan Rae</t>
  </si>
  <si>
    <t>Amy McNeese-Mechan</t>
  </si>
  <si>
    <t>James Dalgleish</t>
  </si>
  <si>
    <t>Jack Caldwell</t>
  </si>
  <si>
    <t>Rob Munn</t>
  </si>
  <si>
    <t>Bonus Fombo</t>
  </si>
  <si>
    <t>Joe Smith</t>
  </si>
  <si>
    <t>Communist</t>
  </si>
  <si>
    <t>Richard Shillcock</t>
  </si>
  <si>
    <t>Socialist Labour</t>
  </si>
  <si>
    <t>David Jacobsen</t>
  </si>
  <si>
    <t>Niel Deepnarain</t>
  </si>
  <si>
    <t>David renton</t>
  </si>
  <si>
    <t>Freedom Alliance</t>
  </si>
  <si>
    <t>Jon Pullman</t>
  </si>
  <si>
    <t>Leith Walk (Ward 12)</t>
  </si>
  <si>
    <t>EN12H &amp; EN12K</t>
  </si>
  <si>
    <t>NN12A</t>
  </si>
  <si>
    <t>NN12B</t>
  </si>
  <si>
    <t>NN12C</t>
  </si>
  <si>
    <t>NN12D</t>
  </si>
  <si>
    <t>NN12E</t>
  </si>
  <si>
    <t>NN12F</t>
  </si>
  <si>
    <t>NN12I</t>
  </si>
  <si>
    <t>NN12J</t>
  </si>
  <si>
    <t>Adam McVey</t>
  </si>
  <si>
    <t>Chas Booth</t>
  </si>
  <si>
    <t>Katrina Faccenda</t>
  </si>
  <si>
    <t>Teresa Perchard</t>
  </si>
  <si>
    <t>Andy MacKenzie</t>
  </si>
  <si>
    <t>Robin Rea</t>
  </si>
  <si>
    <t>Euan McGlynn</t>
  </si>
  <si>
    <t>Jacqueline Mary Isseri</t>
  </si>
  <si>
    <t>Leith (Ward 13)</t>
  </si>
  <si>
    <t>EN13E</t>
  </si>
  <si>
    <t>NN13A</t>
  </si>
  <si>
    <t>NN13B</t>
  </si>
  <si>
    <t>NN13C</t>
  </si>
  <si>
    <t>NN13D</t>
  </si>
  <si>
    <t>Joan Griffiths</t>
  </si>
  <si>
    <t>Danny Aston</t>
  </si>
  <si>
    <t>Iain Whyte</t>
  </si>
  <si>
    <t>Alex Staniforth</t>
  </si>
  <si>
    <t>Shelly-Ann Brown</t>
  </si>
  <si>
    <t>Elaine Ford</t>
  </si>
  <si>
    <t>Craigentinny and Duddingston (Ward 14)</t>
  </si>
  <si>
    <t>EE14A</t>
  </si>
  <si>
    <t>EE14B</t>
  </si>
  <si>
    <t>EE14C</t>
  </si>
  <si>
    <t>EE14D</t>
  </si>
  <si>
    <t>EE14F</t>
  </si>
  <si>
    <t>EE14G</t>
  </si>
  <si>
    <t>EE14H</t>
  </si>
  <si>
    <t>EE14M</t>
  </si>
  <si>
    <t>Tim Pogson</t>
  </si>
  <si>
    <t>Steve Burgess</t>
  </si>
  <si>
    <t>Simita Kumar</t>
  </si>
  <si>
    <t>Cameron Rose</t>
  </si>
  <si>
    <t>Pauline Flannery</t>
  </si>
  <si>
    <t>Southside and Newington (Ward 15)</t>
  </si>
  <si>
    <t>EC15A</t>
  </si>
  <si>
    <t>EC15C</t>
  </si>
  <si>
    <t>ES15H</t>
  </si>
  <si>
    <t>SS15D</t>
  </si>
  <si>
    <t>SS15F</t>
  </si>
  <si>
    <t>SS15G</t>
  </si>
  <si>
    <t>SS15I &amp; SS15J</t>
  </si>
  <si>
    <t>Lezley Cameron</t>
  </si>
  <si>
    <t>Lesley MacInnes</t>
  </si>
  <si>
    <t>Philip Doggart</t>
  </si>
  <si>
    <t>John Nicol</t>
  </si>
  <si>
    <t>Martha Coelho</t>
  </si>
  <si>
    <t>Ishrat Measom</t>
  </si>
  <si>
    <t>Madeleine Planche</t>
  </si>
  <si>
    <t>SSP</t>
  </si>
  <si>
    <t>Colin Fox</t>
  </si>
  <si>
    <t>Abu Meron</t>
  </si>
  <si>
    <t>James Christie</t>
  </si>
  <si>
    <t>SFP</t>
  </si>
  <si>
    <t>Liberton and Gilmerton (Ward 16)</t>
  </si>
  <si>
    <t>SE16D</t>
  </si>
  <si>
    <t>SE16F</t>
  </si>
  <si>
    <t>SE16G</t>
  </si>
  <si>
    <t>SE16H &amp; SS16E</t>
  </si>
  <si>
    <t>SE16I</t>
  </si>
  <si>
    <t>SE16J</t>
  </si>
  <si>
    <t>SE16K</t>
  </si>
  <si>
    <t>SS16A</t>
  </si>
  <si>
    <t>SS16B</t>
  </si>
  <si>
    <t>Kate Campbell</t>
  </si>
  <si>
    <t>Jane Meagher</t>
  </si>
  <si>
    <t>Alys Mumford</t>
  </si>
  <si>
    <t>Tim Jones</t>
  </si>
  <si>
    <t>Simon Shedden</t>
  </si>
  <si>
    <t>Heather Pugh</t>
  </si>
  <si>
    <t>Jill Reilly</t>
  </si>
  <si>
    <t>Andrew McDonald</t>
  </si>
  <si>
    <t>Anne Todd</t>
  </si>
  <si>
    <t>Portobello and Craigmillar (Ward 17)</t>
  </si>
  <si>
    <t>EE17A</t>
  </si>
  <si>
    <t>EE17B</t>
  </si>
  <si>
    <t>EE17C</t>
  </si>
  <si>
    <t>EE17D</t>
  </si>
  <si>
    <t>EE17E</t>
  </si>
  <si>
    <t>EE17G</t>
  </si>
  <si>
    <t>EE17J</t>
  </si>
  <si>
    <t>EE17K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</si>
</sst>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8" x14ac:knownFonts="1">
    <font>
      <sz val="11"/>
      <color theme="1"/>
      <name val="Aileron Heavy"/>
      <family val="2"/>
      <scheme val="minor"/>
    </font>
    <font>
      <sz val="11"/>
      <color theme="1"/>
      <name val="Aileron Heavy"/>
      <family val="2"/>
      <scheme val="minor"/>
    </font>
    <font>
      <b/>
      <sz val="14"/>
      <color theme="1"/>
      <name val="Aileron Heavy"/>
      <family val="3"/>
    </font>
    <font>
      <sz val="14"/>
      <color theme="1"/>
      <name val="Aileron Heavy"/>
      <family val="3"/>
      <scheme val="major"/>
    </font>
    <font>
      <sz val="12"/>
      <color theme="1"/>
      <name val="Aileron Heavy"/>
      <family val="3"/>
      <scheme val="major"/>
    </font>
    <font>
      <sz val="12"/>
      <color theme="0"/>
      <name val="Aileron Heavy"/>
      <family val="3"/>
      <scheme val="major"/>
    </font>
    <font>
      <b/>
      <sz val="11"/>
      <color theme="1"/>
      <name val="Aileron Heavy"/>
      <family val="3"/>
    </font>
    <font>
      <sz val="11"/>
      <color theme="1"/>
      <name val="Aileron"/>
      <family val="3"/>
    </font>
    <font>
      <sz val="12"/>
      <name val="Aileron Heavy"/>
      <family val="3"/>
      <scheme val="major"/>
    </font>
    <font>
      <sz val="14"/>
      <color theme="1"/>
      <name val="Aileron Heavy"/>
      <family val="3"/>
    </font>
    <font>
      <sz val="12"/>
      <color theme="1"/>
      <name val="Aileron Heavy"/>
      <family val="3"/>
    </font>
    <font>
      <sz val="12"/>
      <color rgb="FFCC0000"/>
      <name val="Aileron Heavy"/>
      <family val="3"/>
    </font>
    <font>
      <sz val="14"/>
      <color theme="1"/>
      <name val="Aileron Heavy"/>
      <family val="2"/>
      <scheme val="minor"/>
    </font>
    <font>
      <b/>
      <sz val="14"/>
      <color theme="1"/>
      <name val="Aileron"/>
      <family val="3"/>
    </font>
    <font>
      <sz val="14"/>
      <color theme="0"/>
      <name val="Aileron"/>
      <family val="3"/>
    </font>
    <font>
      <sz val="14"/>
      <color theme="0"/>
      <name val="Aileron Heavy"/>
      <family val="3"/>
    </font>
    <font>
      <b/>
      <sz val="14"/>
      <color theme="1"/>
      <name val="Aileron Heavy"/>
      <family val="2"/>
      <scheme val="minor"/>
    </font>
    <font>
      <sz val="12"/>
      <color theme="1"/>
      <name val="Aileron Heavy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5" fillId="4" borderId="13" xfId="0" applyFont="1" applyFill="1" applyBorder="1"/>
    <xf numFmtId="0" fontId="5" fillId="4" borderId="18" xfId="0" applyFont="1" applyFill="1" applyBorder="1"/>
    <xf numFmtId="0" fontId="4" fillId="0" borderId="19" xfId="0" applyFont="1" applyBorder="1"/>
    <xf numFmtId="1" fontId="6" fillId="5" borderId="20" xfId="1" applyNumberFormat="1" applyFont="1" applyFill="1" applyBorder="1"/>
    <xf numFmtId="1" fontId="6" fillId="0" borderId="20" xfId="1" applyNumberFormat="1" applyFont="1" applyFill="1" applyBorder="1"/>
    <xf numFmtId="164" fontId="6" fillId="5" borderId="20" xfId="1" applyNumberFormat="1" applyFont="1" applyFill="1" applyBorder="1"/>
    <xf numFmtId="164" fontId="6" fillId="0" borderId="20" xfId="1" applyNumberFormat="1" applyFont="1" applyFill="1" applyBorder="1"/>
    <xf numFmtId="0" fontId="4" fillId="0" borderId="10" xfId="0" applyFont="1" applyBorder="1"/>
    <xf numFmtId="1" fontId="6" fillId="0" borderId="11" xfId="1" applyNumberFormat="1" applyFont="1" applyFill="1" applyBorder="1"/>
    <xf numFmtId="1" fontId="6" fillId="5" borderId="11" xfId="1" applyNumberFormat="1" applyFont="1" applyFill="1" applyBorder="1"/>
    <xf numFmtId="164" fontId="6" fillId="0" borderId="11" xfId="1" applyNumberFormat="1" applyFont="1" applyFill="1" applyBorder="1"/>
    <xf numFmtId="164" fontId="6" fillId="5" borderId="11" xfId="1" applyNumberFormat="1" applyFont="1" applyFill="1" applyBorder="1"/>
    <xf numFmtId="164" fontId="6" fillId="0" borderId="21" xfId="1" applyNumberFormat="1" applyFont="1" applyFill="1" applyBorder="1"/>
    <xf numFmtId="164" fontId="6" fillId="0" borderId="22" xfId="1" applyNumberFormat="1" applyFont="1" applyFill="1" applyBorder="1"/>
    <xf numFmtId="0" fontId="0" fillId="0" borderId="26" xfId="0" applyBorder="1"/>
    <xf numFmtId="0" fontId="0" fillId="0" borderId="10" xfId="0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3" xfId="0" applyBorder="1"/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0" fontId="0" fillId="0" borderId="25" xfId="0" applyBorder="1"/>
    <xf numFmtId="1" fontId="0" fillId="0" borderId="27" xfId="1" applyNumberFormat="1" applyFont="1" applyBorder="1" applyAlignment="1">
      <alignment horizontal="center"/>
    </xf>
    <xf numFmtId="0" fontId="4" fillId="0" borderId="28" xfId="0" applyFont="1" applyBorder="1"/>
    <xf numFmtId="0" fontId="10" fillId="0" borderId="26" xfId="0" applyFont="1" applyBorder="1"/>
    <xf numFmtId="0" fontId="10" fillId="0" borderId="2" xfId="0" applyFont="1" applyBorder="1"/>
    <xf numFmtId="0" fontId="10" fillId="0" borderId="29" xfId="0" applyFont="1" applyBorder="1"/>
    <xf numFmtId="0" fontId="10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164" fontId="10" fillId="0" borderId="20" xfId="1" applyNumberFormat="1" applyFont="1" applyBorder="1"/>
    <xf numFmtId="0" fontId="10" fillId="0" borderId="7" xfId="0" applyFont="1" applyBorder="1"/>
    <xf numFmtId="0" fontId="10" fillId="0" borderId="7" xfId="0" applyFont="1" applyBorder="1" applyAlignment="1">
      <alignment wrapText="1"/>
    </xf>
    <xf numFmtId="164" fontId="10" fillId="0" borderId="21" xfId="1" applyNumberFormat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164" fontId="10" fillId="0" borderId="8" xfId="1" applyNumberFormat="1" applyFont="1" applyBorder="1"/>
    <xf numFmtId="164" fontId="10" fillId="0" borderId="9" xfId="1" applyNumberFormat="1" applyFont="1" applyBorder="1"/>
    <xf numFmtId="0" fontId="4" fillId="0" borderId="6" xfId="0" applyFont="1" applyBorder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left" vertical="center"/>
    </xf>
    <xf numFmtId="165" fontId="14" fillId="2" borderId="15" xfId="0" applyNumberFormat="1" applyFont="1" applyFill="1" applyBorder="1" applyAlignment="1">
      <alignment horizontal="center" vertical="center"/>
    </xf>
    <xf numFmtId="165" fontId="14" fillId="2" borderId="32" xfId="0" applyNumberFormat="1" applyFont="1" applyFill="1" applyBorder="1" applyAlignment="1">
      <alignment horizontal="center" vertical="center"/>
    </xf>
    <xf numFmtId="164" fontId="15" fillId="2" borderId="16" xfId="1" applyNumberFormat="1" applyFont="1" applyFill="1" applyBorder="1" applyAlignment="1">
      <alignment horizontal="center" vertical="center"/>
    </xf>
    <xf numFmtId="0" fontId="9" fillId="3" borderId="3" xfId="0" applyFont="1" applyFill="1" applyBorder="1"/>
    <xf numFmtId="0" fontId="9" fillId="3" borderId="4" xfId="0" applyFont="1" applyFill="1" applyBorder="1"/>
    <xf numFmtId="164" fontId="9" fillId="3" borderId="4" xfId="1" applyNumberFormat="1" applyFont="1" applyFill="1" applyBorder="1"/>
    <xf numFmtId="1" fontId="9" fillId="3" borderId="6" xfId="0" applyNumberFormat="1" applyFont="1" applyFill="1" applyBorder="1" applyAlignment="1">
      <alignment horizontal="center" vertical="center"/>
    </xf>
    <xf numFmtId="0" fontId="8" fillId="3" borderId="13" xfId="0" applyFont="1" applyFill="1" applyBorder="1"/>
    <xf numFmtId="0" fontId="4" fillId="0" borderId="34" xfId="0" applyFont="1" applyBorder="1"/>
    <xf numFmtId="1" fontId="4" fillId="0" borderId="21" xfId="1" applyNumberFormat="1" applyFont="1" applyFill="1" applyBorder="1"/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165" fontId="13" fillId="0" borderId="8" xfId="0" applyNumberFormat="1" applyFont="1" applyBorder="1" applyAlignment="1">
      <alignment horizontal="center" vertical="center"/>
    </xf>
    <xf numFmtId="0" fontId="14" fillId="2" borderId="32" xfId="0" applyFont="1" applyFill="1" applyBorder="1" applyAlignment="1">
      <alignment horizontal="left" vertical="center"/>
    </xf>
    <xf numFmtId="0" fontId="9" fillId="3" borderId="17" xfId="0" applyFont="1" applyFill="1" applyBorder="1"/>
    <xf numFmtId="0" fontId="16" fillId="0" borderId="0" xfId="0" applyFont="1"/>
    <xf numFmtId="165" fontId="13" fillId="0" borderId="30" xfId="0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" fontId="9" fillId="3" borderId="4" xfId="0" applyNumberFormat="1" applyFont="1" applyFill="1" applyBorder="1"/>
    <xf numFmtId="1" fontId="4" fillId="0" borderId="22" xfId="1" applyNumberFormat="1" applyFont="1" applyFill="1" applyBorder="1"/>
    <xf numFmtId="0" fontId="4" fillId="0" borderId="26" xfId="0" applyFont="1" applyBorder="1"/>
    <xf numFmtId="1" fontId="6" fillId="5" borderId="35" xfId="1" applyNumberFormat="1" applyFont="1" applyFill="1" applyBorder="1"/>
    <xf numFmtId="1" fontId="6" fillId="0" borderId="35" xfId="1" applyNumberFormat="1" applyFont="1" applyFill="1" applyBorder="1"/>
    <xf numFmtId="1" fontId="4" fillId="0" borderId="35" xfId="1" applyNumberFormat="1" applyFont="1" applyFill="1" applyBorder="1"/>
    <xf numFmtId="1" fontId="4" fillId="0" borderId="29" xfId="1" applyNumberFormat="1" applyFont="1" applyFill="1" applyBorder="1"/>
    <xf numFmtId="1" fontId="4" fillId="0" borderId="20" xfId="1" applyNumberFormat="1" applyFont="1" applyFill="1" applyBorder="1"/>
    <xf numFmtId="1" fontId="4" fillId="0" borderId="11" xfId="1" applyNumberFormat="1" applyFont="1" applyFill="1" applyBorder="1"/>
    <xf numFmtId="1" fontId="6" fillId="0" borderId="11" xfId="0" applyNumberFormat="1" applyFont="1" applyBorder="1"/>
    <xf numFmtId="1" fontId="6" fillId="0" borderId="22" xfId="0" applyNumberFormat="1" applyFont="1" applyBorder="1"/>
    <xf numFmtId="0" fontId="4" fillId="0" borderId="36" xfId="0" applyFont="1" applyBorder="1"/>
    <xf numFmtId="0" fontId="17" fillId="3" borderId="26" xfId="0" applyFont="1" applyFill="1" applyBorder="1"/>
    <xf numFmtId="0" fontId="17" fillId="0" borderId="35" xfId="0" applyFont="1" applyBorder="1"/>
    <xf numFmtId="0" fontId="17" fillId="0" borderId="29" xfId="0" applyFont="1" applyBorder="1"/>
    <xf numFmtId="0" fontId="17" fillId="3" borderId="37" xfId="0" applyFont="1" applyFill="1" applyBorder="1"/>
    <xf numFmtId="0" fontId="17" fillId="3" borderId="10" xfId="0" applyFont="1" applyFill="1" applyBorder="1"/>
    <xf numFmtId="0" fontId="17" fillId="0" borderId="11" xfId="0" applyFont="1" applyBorder="1"/>
    <xf numFmtId="0" fontId="17" fillId="0" borderId="22" xfId="0" applyFont="1" applyBorder="1"/>
    <xf numFmtId="0" fontId="17" fillId="3" borderId="36" xfId="0" applyFont="1" applyFill="1" applyBorder="1"/>
    <xf numFmtId="164" fontId="17" fillId="0" borderId="11" xfId="1" applyNumberFormat="1" applyFont="1" applyBorder="1" applyAlignment="1"/>
    <xf numFmtId="164" fontId="17" fillId="0" borderId="11" xfId="1" applyNumberFormat="1" applyFont="1" applyBorder="1"/>
    <xf numFmtId="164" fontId="17" fillId="0" borderId="22" xfId="1" applyNumberFormat="1" applyFont="1" applyBorder="1"/>
    <xf numFmtId="1" fontId="6" fillId="0" borderId="20" xfId="0" applyNumberFormat="1" applyFont="1" applyBorder="1"/>
    <xf numFmtId="1" fontId="6" fillId="0" borderId="21" xfId="0" applyNumberFormat="1" applyFont="1" applyBorder="1"/>
    <xf numFmtId="0" fontId="4" fillId="0" borderId="39" xfId="0" applyFont="1" applyBorder="1"/>
    <xf numFmtId="0" fontId="4" fillId="0" borderId="14" xfId="0" applyFont="1" applyBorder="1"/>
    <xf numFmtId="1" fontId="6" fillId="0" borderId="15" xfId="1" applyNumberFormat="1" applyFont="1" applyFill="1" applyBorder="1"/>
    <xf numFmtId="1" fontId="6" fillId="5" borderId="15" xfId="1" applyNumberFormat="1" applyFont="1" applyFill="1" applyBorder="1"/>
    <xf numFmtId="1" fontId="6" fillId="0" borderId="15" xfId="0" applyNumberFormat="1" applyFont="1" applyBorder="1"/>
    <xf numFmtId="1" fontId="6" fillId="0" borderId="40" xfId="0" applyNumberFormat="1" applyFont="1" applyBorder="1"/>
    <xf numFmtId="0" fontId="4" fillId="0" borderId="41" xfId="0" applyFont="1" applyBorder="1"/>
    <xf numFmtId="164" fontId="6" fillId="0" borderId="15" xfId="1" applyNumberFormat="1" applyFont="1" applyFill="1" applyBorder="1"/>
    <xf numFmtId="164" fontId="6" fillId="5" borderId="15" xfId="1" applyNumberFormat="1" applyFont="1" applyFill="1" applyBorder="1"/>
    <xf numFmtId="164" fontId="6" fillId="0" borderId="40" xfId="1" applyNumberFormat="1" applyFont="1" applyFill="1" applyBorder="1"/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3526"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</dxfs>
  <tableStyles count="0" defaultTableStyle="TableStyleMedium2" defaultPivotStyle="PivotStyleLight16"/>
  <colors>
    <mruColors>
      <color rgb="FFFDF391"/>
      <color rgb="FFFAA713"/>
      <color rgb="FF0088DD"/>
      <color rgb="FFCCECFF"/>
      <color rgb="FFDD1F19"/>
      <color rgb="FF43B020"/>
      <color rgb="FFDEDEDE"/>
      <color rgb="FFB884CB"/>
      <color rgb="FF0045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allot Box Scotland">
  <a:themeElements>
    <a:clrScheme name="Custom 24">
      <a:dk1>
        <a:sysClr val="windowText" lastClr="000000"/>
      </a:dk1>
      <a:lt1>
        <a:sysClr val="window" lastClr="FFFFFF"/>
      </a:lt1>
      <a:dk2>
        <a:srgbClr val="683B7D"/>
      </a:dk2>
      <a:lt2>
        <a:srgbClr val="DEDEDE"/>
      </a:lt2>
      <a:accent1>
        <a:srgbClr val="FEF988"/>
      </a:accent1>
      <a:accent2>
        <a:srgbClr val="0088DD"/>
      </a:accent2>
      <a:accent3>
        <a:srgbClr val="DD1F19"/>
      </a:accent3>
      <a:accent4>
        <a:srgbClr val="43B020"/>
      </a:accent4>
      <a:accent5>
        <a:srgbClr val="FAA713"/>
      </a:accent5>
      <a:accent6>
        <a:srgbClr val="12C6CF"/>
      </a:accent6>
      <a:hlink>
        <a:srgbClr val="0000FF"/>
      </a:hlink>
      <a:folHlink>
        <a:srgbClr val="800080"/>
      </a:folHlink>
    </a:clrScheme>
    <a:fontScheme name="Custom 2">
      <a:majorFont>
        <a:latin typeface="Aileron Heavy"/>
        <a:ea typeface=""/>
        <a:cs typeface=""/>
      </a:majorFont>
      <a:minorFont>
        <a:latin typeface="Aileron Heav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45D8C-C6BE-472A-B698-B1585D3641CC}">
  <dimension ref="B1:S245"/>
  <sheetViews>
    <sheetView tabSelected="1" zoomScale="80" zoomScaleNormal="80" workbookViewId="0">
      <selection activeCell="H241" sqref="H241"/>
    </sheetView>
  </sheetViews>
  <sheetFormatPr defaultRowHeight="17.399999999999999" x14ac:dyDescent="0.3"/>
  <cols>
    <col min="1" max="1" width="8.6640625" style="65"/>
    <col min="2" max="2" width="19.25" style="65" bestFit="1" customWidth="1"/>
    <col min="3" max="3" width="24.6640625" style="65" bestFit="1" customWidth="1"/>
    <col min="4" max="8" width="8.4140625" style="65" bestFit="1" customWidth="1"/>
    <col min="9" max="9" width="8.5" style="65" bestFit="1" customWidth="1"/>
    <col min="10" max="16" width="9.75" style="65" bestFit="1" customWidth="1"/>
    <col min="17" max="17" width="8.6640625" style="65"/>
    <col min="18" max="18" width="8.6640625" style="65" customWidth="1"/>
    <col min="19" max="16384" width="8.6640625" style="65"/>
  </cols>
  <sheetData>
    <row r="1" spans="2:19" ht="18" thickBot="1" x14ac:dyDescent="0.35"/>
    <row r="2" spans="2:19" ht="18" thickBot="1" x14ac:dyDescent="0.35">
      <c r="B2" s="103" t="s">
        <v>61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</row>
    <row r="3" spans="2:19" ht="18" thickBot="1" x14ac:dyDescent="0.35">
      <c r="B3" s="103" t="s">
        <v>49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</row>
    <row r="4" spans="2:19" ht="18" thickBot="1" x14ac:dyDescent="0.35">
      <c r="B4" s="45" t="s">
        <v>0</v>
      </c>
      <c r="C4" s="47" t="s">
        <v>1</v>
      </c>
      <c r="D4" s="46" t="s">
        <v>2</v>
      </c>
      <c r="E4" s="46" t="s">
        <v>3</v>
      </c>
      <c r="F4" s="46" t="s">
        <v>4</v>
      </c>
      <c r="G4" s="46" t="s">
        <v>5</v>
      </c>
      <c r="H4" s="46" t="s">
        <v>6</v>
      </c>
      <c r="I4" s="46" t="s">
        <v>7</v>
      </c>
      <c r="J4" s="46" t="s">
        <v>8</v>
      </c>
      <c r="K4" s="46" t="s">
        <v>9</v>
      </c>
      <c r="L4" s="46" t="s">
        <v>10</v>
      </c>
      <c r="M4" s="46" t="s">
        <v>11</v>
      </c>
      <c r="N4" s="46" t="s">
        <v>12</v>
      </c>
      <c r="O4" s="46" t="s">
        <v>13</v>
      </c>
      <c r="P4" s="46" t="s">
        <v>14</v>
      </c>
      <c r="Q4" s="46" t="s">
        <v>15</v>
      </c>
      <c r="R4" s="47" t="s">
        <v>16</v>
      </c>
      <c r="S4" s="48"/>
    </row>
    <row r="5" spans="2:19" x14ac:dyDescent="0.3">
      <c r="B5" s="60" t="s">
        <v>20</v>
      </c>
      <c r="C5" s="61" t="s">
        <v>52</v>
      </c>
      <c r="D5" s="62">
        <v>5904</v>
      </c>
      <c r="E5" s="62">
        <v>2782</v>
      </c>
      <c r="F5" s="62">
        <v>2782</v>
      </c>
      <c r="G5" s="62">
        <v>2782</v>
      </c>
      <c r="H5" s="62">
        <v>2782</v>
      </c>
      <c r="I5" s="62">
        <v>2782</v>
      </c>
      <c r="J5" s="62">
        <v>2782</v>
      </c>
      <c r="K5" s="62">
        <v>2782</v>
      </c>
      <c r="L5" s="62"/>
      <c r="M5" s="62"/>
      <c r="N5" s="62"/>
      <c r="O5" s="62"/>
      <c r="P5" s="62"/>
      <c r="Q5" s="62"/>
      <c r="R5" s="66"/>
      <c r="S5" s="67">
        <f>IF(S15=1,D5,IF(S15=2,E5,IF(S15=3,F5,IF(S15=4,G5,IF(S15=5,H5,IF(S15=6,I5,IF(S15=7,J5,IF(S15=8,K5,IF(S15=9,L5,IF(S15=10,M5,IF(S15=11,N5,IF(S15=12,O5,IF(S15=13,P5,IF(S15=14,Q5,IF(S15=15,R5,0)))))))))))))))/SUM(D5:D13)</f>
        <v>0.42447336257099721</v>
      </c>
    </row>
    <row r="6" spans="2:19" x14ac:dyDescent="0.3">
      <c r="B6" s="60" t="s">
        <v>17</v>
      </c>
      <c r="C6" s="61" t="s">
        <v>53</v>
      </c>
      <c r="D6" s="62">
        <v>2911</v>
      </c>
      <c r="E6" s="62">
        <v>2911</v>
      </c>
      <c r="F6" s="62">
        <v>2911</v>
      </c>
      <c r="G6" s="62">
        <v>2782</v>
      </c>
      <c r="H6" s="62">
        <v>2782</v>
      </c>
      <c r="I6" s="62">
        <v>2782</v>
      </c>
      <c r="J6" s="62">
        <v>2782</v>
      </c>
      <c r="K6" s="62">
        <v>2782</v>
      </c>
      <c r="L6" s="62"/>
      <c r="M6" s="62"/>
      <c r="N6" s="62"/>
      <c r="O6" s="62"/>
      <c r="P6" s="62"/>
      <c r="Q6" s="62"/>
      <c r="R6" s="66"/>
      <c r="S6" s="67">
        <f>IF(S15=1,D6,IF(S15=2,E6,IF(S15=3,F6,IF(S15=4,G6,IF(S15=5,H6,IF(S15=6,I6,IF(S15=7,J6,IF(S15=8,K6,IF(S15=9,L6,IF(S15=10,M6,IF(S15=11,N6,IF(S15=12,O6,IF(S15=13,P6,IF(S15=14,Q6,IF(S15=15,R6,0)))))))))))))))/SUM(D5:D13)</f>
        <v>0.2092889496009778</v>
      </c>
    </row>
    <row r="7" spans="2:19" x14ac:dyDescent="0.3">
      <c r="B7" s="60" t="s">
        <v>20</v>
      </c>
      <c r="C7" s="61" t="s">
        <v>54</v>
      </c>
      <c r="D7" s="62">
        <v>2221</v>
      </c>
      <c r="E7" s="62">
        <v>4937.3999999999996</v>
      </c>
      <c r="F7" s="62">
        <v>2782</v>
      </c>
      <c r="G7" s="62">
        <v>2782</v>
      </c>
      <c r="H7" s="62">
        <v>2782</v>
      </c>
      <c r="I7" s="62">
        <v>2782</v>
      </c>
      <c r="J7" s="62">
        <v>2782</v>
      </c>
      <c r="K7" s="62">
        <v>2782</v>
      </c>
      <c r="L7" s="62"/>
      <c r="M7" s="62"/>
      <c r="N7" s="62"/>
      <c r="O7" s="62"/>
      <c r="P7" s="62"/>
      <c r="Q7" s="62"/>
      <c r="R7" s="66"/>
      <c r="S7" s="67">
        <f>IF(S15=1,D7,IF(S15=2,E7,IF(S15=3,F7,IF(S15=4,G7,IF(S15=5,H7,IF(S15=6,I7,IF(S15=7,J7,IF(S15=8,K7,IF(S15=9,L7,IF(S15=10,M7,IF(S15=11,N7,IF(S15=12,O7,IF(S15=13,P7,IF(S15=14,Q7,IF(S15=15,R7,0)))))))))))))))/SUM(D5:D13)</f>
        <v>0.15968078222733481</v>
      </c>
    </row>
    <row r="8" spans="2:19" x14ac:dyDescent="0.3">
      <c r="B8" s="60" t="s">
        <v>19</v>
      </c>
      <c r="C8" s="61" t="s">
        <v>55</v>
      </c>
      <c r="D8" s="62">
        <v>1040</v>
      </c>
      <c r="E8" s="62">
        <v>1161.5999999999999</v>
      </c>
      <c r="F8" s="62">
        <v>1241.5999999999999</v>
      </c>
      <c r="G8" s="62">
        <v>1243.8</v>
      </c>
      <c r="H8" s="62">
        <v>1244.9000000000001</v>
      </c>
      <c r="I8" s="62">
        <v>1289.9000000000001</v>
      </c>
      <c r="J8" s="62">
        <v>1355.1</v>
      </c>
      <c r="K8" s="62">
        <v>1415.7</v>
      </c>
      <c r="L8" s="62"/>
      <c r="M8" s="62"/>
      <c r="N8" s="62"/>
      <c r="O8" s="62"/>
      <c r="P8" s="62"/>
      <c r="Q8" s="62"/>
      <c r="R8" s="66"/>
      <c r="S8" s="67">
        <f>IF(S15=1,D8,IF(S15=2,E8,IF(S15=3,F8,IF(S15=4,G8,IF(S15=5,H8,IF(S15=6,I8,IF(S15=7,J8,IF(S15=8,K8,IF(S15=9,L8,IF(S15=10,M8,IF(S15=11,N8,IF(S15=12,O8,IF(S15=13,P8,IF(S15=14,Q8,IF(S15=15,R8,0)))))))))))))))/SUM(D5:D13)</f>
        <v>7.4771730534186495E-2</v>
      </c>
    </row>
    <row r="9" spans="2:19" x14ac:dyDescent="0.3">
      <c r="B9" s="60" t="s">
        <v>21</v>
      </c>
      <c r="C9" s="61" t="s">
        <v>56</v>
      </c>
      <c r="D9" s="62">
        <v>736</v>
      </c>
      <c r="E9" s="62">
        <v>799.5</v>
      </c>
      <c r="F9" s="62">
        <v>851.6</v>
      </c>
      <c r="G9" s="62">
        <v>918</v>
      </c>
      <c r="H9" s="62">
        <v>938.4</v>
      </c>
      <c r="I9" s="62">
        <v>958.2</v>
      </c>
      <c r="J9" s="62">
        <v>1187.2</v>
      </c>
      <c r="K9" s="62">
        <v>0</v>
      </c>
      <c r="L9" s="62"/>
      <c r="M9" s="62"/>
      <c r="N9" s="62"/>
      <c r="O9" s="62"/>
      <c r="P9" s="62"/>
      <c r="Q9" s="62"/>
      <c r="R9" s="66"/>
      <c r="S9" s="67">
        <f>IF(S15=1,D9,IF(S15=2,E9,IF(S15=3,F9,IF(S15=4,G9,IF(S15=5,H9,IF(S15=6,I9,IF(S15=7,J9,IF(S15=8,K9,IF(S15=9,L9,IF(S15=10,M9,IF(S15=11,N9,IF(S15=12,O9,IF(S15=13,P9,IF(S15=14,Q9,IF(S15=15,R9,0)))))))))))))))/SUM(D5:D13)</f>
        <v>5.2915378531885826E-2</v>
      </c>
    </row>
    <row r="10" spans="2:19" x14ac:dyDescent="0.3">
      <c r="B10" s="60" t="s">
        <v>18</v>
      </c>
      <c r="C10" s="61" t="s">
        <v>57</v>
      </c>
      <c r="D10" s="62">
        <v>688</v>
      </c>
      <c r="E10" s="62">
        <v>742.5</v>
      </c>
      <c r="F10" s="62">
        <v>786.2</v>
      </c>
      <c r="G10" s="62">
        <v>803.4</v>
      </c>
      <c r="H10" s="62">
        <v>816.1</v>
      </c>
      <c r="I10" s="62">
        <v>837.1</v>
      </c>
      <c r="J10" s="62">
        <v>0</v>
      </c>
      <c r="K10" s="62"/>
      <c r="L10" s="62"/>
      <c r="M10" s="62"/>
      <c r="N10" s="62"/>
      <c r="O10" s="62"/>
      <c r="P10" s="62"/>
      <c r="Q10" s="62"/>
      <c r="R10" s="66"/>
      <c r="S10" s="67">
        <f>IF(S15=1,D10,IF(S15=2,E10,IF(S15=3,F10,IF(S15=4,G10,IF(S15=5,H10,IF(S15=6,I10,IF(S15=7,J10,IF(S15=8,K10,IF(S15=9,L10,IF(S15=10,M10,IF(S15=11,N10,IF(S15=12,O10,IF(S15=13,P10,IF(S15=14,Q10,IF(S15=15,R10,0)))))))))))))))/SUM(D5:D13)</f>
        <v>4.9464375584154147E-2</v>
      </c>
    </row>
    <row r="11" spans="2:19" x14ac:dyDescent="0.3">
      <c r="B11" s="60" t="s">
        <v>20</v>
      </c>
      <c r="C11" s="61" t="s">
        <v>62</v>
      </c>
      <c r="D11" s="62">
        <v>200</v>
      </c>
      <c r="E11" s="62">
        <v>313.2</v>
      </c>
      <c r="F11" s="62">
        <v>2207.5</v>
      </c>
      <c r="G11" s="62">
        <v>2218.3000000000002</v>
      </c>
      <c r="H11" s="62">
        <v>2223.3000000000002</v>
      </c>
      <c r="I11" s="62">
        <v>2251.1</v>
      </c>
      <c r="J11" s="62">
        <v>2435</v>
      </c>
      <c r="K11" s="62">
        <v>2870.3</v>
      </c>
      <c r="L11" s="62"/>
      <c r="M11" s="62"/>
      <c r="N11" s="62"/>
      <c r="O11" s="62"/>
      <c r="P11" s="62"/>
      <c r="Q11" s="62"/>
      <c r="R11" s="66"/>
      <c r="S11" s="67">
        <f>IF(S15=1,D11,IF(S15=2,E11,IF(S15=3,F11,IF(S15=4,G11,IF(S15=5,H11,IF(S15=6,I11,IF(S15=7,J11,IF(S15=8,K11,IF(S15=9,L11,IF(S15=10,M11,IF(S15=11,N11,IF(S15=12,O11,IF(S15=13,P11,IF(S15=14,Q11,IF(S15=15,R11,0)))))))))))))))/SUM(D5:D13)</f>
        <v>1.4379178948882019E-2</v>
      </c>
    </row>
    <row r="12" spans="2:19" x14ac:dyDescent="0.3">
      <c r="B12" s="60" t="s">
        <v>51</v>
      </c>
      <c r="C12" s="61" t="s">
        <v>58</v>
      </c>
      <c r="D12" s="62">
        <v>148</v>
      </c>
      <c r="E12" s="62">
        <v>152.80000000000001</v>
      </c>
      <c r="F12" s="62">
        <v>160.19999999999999</v>
      </c>
      <c r="G12" s="62">
        <v>162.30000000000001</v>
      </c>
      <c r="H12" s="62">
        <v>173.9</v>
      </c>
      <c r="I12" s="62">
        <v>0</v>
      </c>
      <c r="J12" s="62"/>
      <c r="K12" s="62"/>
      <c r="L12" s="62"/>
      <c r="M12" s="62"/>
      <c r="N12" s="62"/>
      <c r="O12" s="62"/>
      <c r="P12" s="62"/>
      <c r="Q12" s="62"/>
      <c r="R12" s="66"/>
      <c r="S12" s="67">
        <f>IF(S15=1,D12,IF(S15=2,E12,IF(S15=3,F12,IF(S15=4,G12,IF(S15=5,H12,IF(S15=6,I12,IF(S15=7,J12,IF(S15=8,K12,IF(S15=9,L12,IF(S15=10,M12,IF(S15=11,N12,IF(S15=12,O12,IF(S15=13,P12,IF(S15=14,Q12,IF(S15=15,R12,0)))))))))))))))/SUM(D5:D13)</f>
        <v>1.0640592422172693E-2</v>
      </c>
    </row>
    <row r="13" spans="2:19" x14ac:dyDescent="0.3">
      <c r="B13" s="60" t="s">
        <v>59</v>
      </c>
      <c r="C13" s="61" t="s">
        <v>60</v>
      </c>
      <c r="D13" s="62">
        <v>61</v>
      </c>
      <c r="E13" s="62">
        <v>64.7</v>
      </c>
      <c r="F13" s="62">
        <v>67.2</v>
      </c>
      <c r="G13" s="62">
        <v>68.8</v>
      </c>
      <c r="H13" s="62">
        <v>0</v>
      </c>
      <c r="I13" s="62"/>
      <c r="J13" s="62"/>
      <c r="K13" s="62"/>
      <c r="L13" s="62"/>
      <c r="M13" s="62"/>
      <c r="N13" s="62"/>
      <c r="O13" s="62"/>
      <c r="P13" s="62"/>
      <c r="Q13" s="62"/>
      <c r="R13" s="66"/>
      <c r="S13" s="67">
        <f>IF(S15=1,D13,IF(S15=2,E13,IF(S15=3,F13,IF(S15=4,G13,IF(S15=5,H13,IF(S15=6,I13,IF(S15=7,J13,IF(S15=8,K13,IF(S15=9,L13,IF(S15=10,M13,IF(S15=11,N13,IF(S15=12,O13,IF(S15=13,P13,IF(S15=14,Q13,IF(S15=15,R13,0)))))))))))))))/SUM(D5:D13)</f>
        <v>4.3856495794090157E-3</v>
      </c>
    </row>
    <row r="14" spans="2:19" ht="18" thickBot="1" x14ac:dyDescent="0.35">
      <c r="B14" s="49" t="s">
        <v>22</v>
      </c>
      <c r="C14" s="63"/>
      <c r="D14" s="50">
        <v>0</v>
      </c>
      <c r="E14" s="50">
        <f>ROUND(SUM(D5:D13)-SUM(E5:E13),1)</f>
        <v>44.3</v>
      </c>
      <c r="F14" s="50">
        <f>ROUND(SUM(D5:D13)-SUM(F5:F13),1)</f>
        <v>119.7</v>
      </c>
      <c r="G14" s="50">
        <f>ROUND(SUM(D5:D13)-SUM(G5:G13),1)</f>
        <v>148.4</v>
      </c>
      <c r="H14" s="50">
        <f>ROUND(SUM(D5:D13)-SUM(H5:H13),1)</f>
        <v>166.4</v>
      </c>
      <c r="I14" s="50">
        <f>ROUND(SUM(D5:D13)-SUM(I5:I13),1)</f>
        <v>226.7</v>
      </c>
      <c r="J14" s="50">
        <f>ROUND(SUM(D5:D13)-SUM(J5:J13),1)</f>
        <v>585.70000000000005</v>
      </c>
      <c r="K14" s="50">
        <f>ROUND(SUM(D5:D13)-SUM(K5:K13),1)</f>
        <v>1277</v>
      </c>
      <c r="L14" s="50">
        <f>ROUND(SUM(D5:D13)-SUM(L5:L13),1)</f>
        <v>13909</v>
      </c>
      <c r="M14" s="50">
        <f>ROUND(SUM(D5:D13)-SUM(M5:M13),1)</f>
        <v>13909</v>
      </c>
      <c r="N14" s="50">
        <f>ROUND(SUM(D5:D13)-SUM(N5:N13),1)</f>
        <v>13909</v>
      </c>
      <c r="O14" s="50">
        <f>ROUND(SUM(D5:D13)-SUM(O5:O13),1)</f>
        <v>13909</v>
      </c>
      <c r="P14" s="50">
        <f>ROUND(SUM(D5:D13)-SUM(P5:P13),1)</f>
        <v>13909</v>
      </c>
      <c r="Q14" s="50">
        <f>ROUND(SUM(D5:D13)-SUM(Q5:Q13),1)</f>
        <v>13909</v>
      </c>
      <c r="R14" s="51">
        <f>ROUND(SUM(D5:D13)-SUM(R5:R13),1)</f>
        <v>13909</v>
      </c>
      <c r="S14" s="52">
        <f>IF(S15=1,D14,IF(S15=2,E14,IF(S15=3,F14,IF(S15=4,G14,IF(S15=5,H14,IF(S15=6,I14,IF(S15=7,J14,IF(S15=8,K14,IF(S15=9,L14,IF(S15=10,M14,IF(S15=11,N14,IF(S15=12,O14,IF(S15=13,P14,IF(S15=14,Q14,IF(S15=15,R14,0)))))))))))))))/SUM(D5:D13)</f>
        <v>0</v>
      </c>
    </row>
    <row r="15" spans="2:19" ht="18" thickBot="1" x14ac:dyDescent="0.35">
      <c r="B15" s="53" t="s">
        <v>48</v>
      </c>
      <c r="C15" s="64" t="s">
        <v>30</v>
      </c>
      <c r="D15" s="54">
        <v>27454</v>
      </c>
      <c r="E15" s="54" t="s">
        <v>25</v>
      </c>
      <c r="F15" s="68">
        <f>SUM(D5:D13)</f>
        <v>13909</v>
      </c>
      <c r="G15" s="54" t="s">
        <v>26</v>
      </c>
      <c r="H15" s="54">
        <v>115</v>
      </c>
      <c r="I15" s="54" t="s">
        <v>27</v>
      </c>
      <c r="J15" s="55">
        <f>(H15+F15)/D15</f>
        <v>0.51081809572375614</v>
      </c>
      <c r="K15" s="54" t="s">
        <v>28</v>
      </c>
      <c r="L15" s="55">
        <f>F15/(F15+H15)</f>
        <v>0.99179977181973755</v>
      </c>
      <c r="M15" s="54" t="s">
        <v>29</v>
      </c>
      <c r="N15" s="55">
        <f>H15/(F15+H15)</f>
        <v>8.2002281802624078E-3</v>
      </c>
      <c r="O15" s="54" t="s">
        <v>24</v>
      </c>
      <c r="P15" s="54">
        <v>2782</v>
      </c>
      <c r="Q15" s="106" t="s">
        <v>23</v>
      </c>
      <c r="R15" s="107"/>
      <c r="S15" s="56">
        <v>1</v>
      </c>
    </row>
    <row r="16" spans="2:19" ht="18" thickBot="1" x14ac:dyDescent="0.35"/>
    <row r="17" spans="2:19" ht="18" thickBot="1" x14ac:dyDescent="0.35">
      <c r="B17" s="103" t="s">
        <v>82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5"/>
    </row>
    <row r="18" spans="2:19" ht="18" thickBot="1" x14ac:dyDescent="0.35">
      <c r="B18" s="103" t="s">
        <v>49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5"/>
    </row>
    <row r="19" spans="2:19" ht="18" thickBot="1" x14ac:dyDescent="0.35">
      <c r="B19" s="45" t="s">
        <v>0</v>
      </c>
      <c r="C19" s="47" t="s">
        <v>1</v>
      </c>
      <c r="D19" s="46" t="s">
        <v>2</v>
      </c>
      <c r="E19" s="46" t="s">
        <v>3</v>
      </c>
      <c r="F19" s="46" t="s">
        <v>4</v>
      </c>
      <c r="G19" s="46" t="s">
        <v>5</v>
      </c>
      <c r="H19" s="46" t="s">
        <v>6</v>
      </c>
      <c r="I19" s="46" t="s">
        <v>7</v>
      </c>
      <c r="J19" s="46" t="s">
        <v>8</v>
      </c>
      <c r="K19" s="46" t="s">
        <v>9</v>
      </c>
      <c r="L19" s="46" t="s">
        <v>10</v>
      </c>
      <c r="M19" s="46" t="s">
        <v>11</v>
      </c>
      <c r="N19" s="46" t="s">
        <v>12</v>
      </c>
      <c r="O19" s="46" t="s">
        <v>13</v>
      </c>
      <c r="P19" s="46" t="s">
        <v>14</v>
      </c>
      <c r="Q19" s="46" t="s">
        <v>15</v>
      </c>
      <c r="R19" s="47" t="s">
        <v>16</v>
      </c>
      <c r="S19" s="48"/>
    </row>
    <row r="20" spans="2:19" x14ac:dyDescent="0.3">
      <c r="B20" s="60" t="s">
        <v>19</v>
      </c>
      <c r="C20" s="61" t="s">
        <v>72</v>
      </c>
      <c r="D20" s="62">
        <v>2531</v>
      </c>
      <c r="E20" s="62">
        <v>2218</v>
      </c>
      <c r="F20" s="62">
        <v>2218</v>
      </c>
      <c r="G20" s="62">
        <v>2218</v>
      </c>
      <c r="H20" s="62">
        <v>2218</v>
      </c>
      <c r="I20" s="62">
        <v>2218</v>
      </c>
      <c r="J20" s="62">
        <v>2218</v>
      </c>
      <c r="K20" s="62">
        <v>2218</v>
      </c>
      <c r="L20" s="62">
        <v>2218</v>
      </c>
      <c r="M20" s="62"/>
      <c r="N20" s="62"/>
      <c r="O20" s="62"/>
      <c r="P20" s="62"/>
      <c r="Q20" s="62"/>
      <c r="R20" s="66"/>
      <c r="S20" s="67">
        <f>IF(S30=1,D20,IF(S30=2,E20,IF(S30=3,F20,IF(S30=4,G20,IF(S30=5,H20,IF(S30=6,I20,IF(S30=7,J20,IF(S30=8,K20,IF(S30=9,L20,IF(S30=10,M20,IF(S30=11,N20,IF(S30=12,O20,IF(S30=13,P20,IF(S30=14,Q20,IF(S30=15,R20,0)))))))))))))))/SUM(D20:D28)</f>
        <v>0.22828537927302245</v>
      </c>
    </row>
    <row r="21" spans="2:19" x14ac:dyDescent="0.3">
      <c r="B21" s="60" t="s">
        <v>17</v>
      </c>
      <c r="C21" s="61" t="s">
        <v>73</v>
      </c>
      <c r="D21" s="62">
        <v>2360</v>
      </c>
      <c r="E21" s="62">
        <v>2360</v>
      </c>
      <c r="F21" s="62">
        <v>2218</v>
      </c>
      <c r="G21" s="62">
        <v>2218</v>
      </c>
      <c r="H21" s="62">
        <v>2218</v>
      </c>
      <c r="I21" s="62">
        <v>2218</v>
      </c>
      <c r="J21" s="62">
        <v>2218</v>
      </c>
      <c r="K21" s="62">
        <v>2218</v>
      </c>
      <c r="L21" s="62">
        <v>2218</v>
      </c>
      <c r="M21" s="62"/>
      <c r="N21" s="62"/>
      <c r="O21" s="62"/>
      <c r="P21" s="62"/>
      <c r="Q21" s="62"/>
      <c r="R21" s="66"/>
      <c r="S21" s="67">
        <f>IF(S30=1,D21,IF(S30=2,E21,IF(S30=3,F21,IF(S30=4,G21,IF(S30=5,H21,IF(S30=6,I21,IF(S30=7,J21,IF(S30=8,K21,IF(S30=9,L21,IF(S30=10,M21,IF(S30=11,N21,IF(S30=12,O21,IF(S30=13,P21,IF(S30=14,Q21,IF(S30=15,R21,0)))))))))))))))/SUM(D20:D28)</f>
        <v>0.21286191034544963</v>
      </c>
    </row>
    <row r="22" spans="2:19" x14ac:dyDescent="0.3">
      <c r="B22" s="60" t="s">
        <v>18</v>
      </c>
      <c r="C22" s="61" t="s">
        <v>74</v>
      </c>
      <c r="D22" s="62">
        <v>1896</v>
      </c>
      <c r="E22" s="62">
        <v>1910.7</v>
      </c>
      <c r="F22" s="62">
        <v>1917.2</v>
      </c>
      <c r="G22" s="62">
        <v>1918.3</v>
      </c>
      <c r="H22" s="62">
        <v>1943.8</v>
      </c>
      <c r="I22" s="62">
        <v>2154.9</v>
      </c>
      <c r="J22" s="62">
        <v>2632.2</v>
      </c>
      <c r="K22" s="62">
        <v>2218</v>
      </c>
      <c r="L22" s="62">
        <v>2218</v>
      </c>
      <c r="M22" s="62"/>
      <c r="N22" s="62"/>
      <c r="O22" s="62"/>
      <c r="P22" s="62"/>
      <c r="Q22" s="62"/>
      <c r="R22" s="66"/>
      <c r="S22" s="67">
        <f>IF(S30=1,D22,IF(S30=2,E22,IF(S30=3,F22,IF(S30=4,G22,IF(S30=5,H22,IF(S30=6,I22,IF(S30=7,J22,IF(S30=8,K22,IF(S30=9,L22,IF(S30=10,M22,IF(S30=11,N22,IF(S30=12,O22,IF(S30=13,P22,IF(S30=14,Q22,IF(S30=15,R22,0)))))))))))))))/SUM(D20:D28)</f>
        <v>0.17101109407414089</v>
      </c>
    </row>
    <row r="23" spans="2:19" x14ac:dyDescent="0.3">
      <c r="B23" s="60" t="s">
        <v>19</v>
      </c>
      <c r="C23" s="61" t="s">
        <v>75</v>
      </c>
      <c r="D23" s="62">
        <v>1239</v>
      </c>
      <c r="E23" s="62">
        <v>1482</v>
      </c>
      <c r="F23" s="62">
        <v>1483.7</v>
      </c>
      <c r="G23" s="62">
        <v>1487</v>
      </c>
      <c r="H23" s="62">
        <v>1531.5</v>
      </c>
      <c r="I23" s="62">
        <v>1557.6</v>
      </c>
      <c r="J23" s="62">
        <v>1759.6</v>
      </c>
      <c r="K23" s="62">
        <v>1826.7</v>
      </c>
      <c r="L23" s="62">
        <v>0</v>
      </c>
      <c r="M23" s="62"/>
      <c r="N23" s="62"/>
      <c r="O23" s="62"/>
      <c r="P23" s="62"/>
      <c r="Q23" s="62"/>
      <c r="R23" s="66"/>
      <c r="S23" s="67">
        <f>IF(S30=1,D23,IF(S30=2,E23,IF(S30=3,F23,IF(S30=4,G23,IF(S30=5,H23,IF(S30=6,I23,IF(S30=7,J23,IF(S30=8,K23,IF(S30=9,L23,IF(S30=10,M23,IF(S30=11,N23,IF(S30=12,O23,IF(S30=13,P23,IF(S30=14,Q23,IF(S30=15,R23,0)))))))))))))))/SUM(D20:D28)</f>
        <v>0.11175250293136105</v>
      </c>
    </row>
    <row r="24" spans="2:19" x14ac:dyDescent="0.3">
      <c r="B24" s="60" t="s">
        <v>17</v>
      </c>
      <c r="C24" s="61" t="s">
        <v>76</v>
      </c>
      <c r="D24" s="62">
        <v>1115</v>
      </c>
      <c r="E24" s="62">
        <v>1121.2</v>
      </c>
      <c r="F24" s="62">
        <v>1235.7</v>
      </c>
      <c r="G24" s="62">
        <v>1238.7</v>
      </c>
      <c r="H24" s="62">
        <v>1253.9000000000001</v>
      </c>
      <c r="I24" s="62">
        <v>1674.4</v>
      </c>
      <c r="J24" s="62">
        <v>1755.2</v>
      </c>
      <c r="K24" s="62">
        <v>1840.6</v>
      </c>
      <c r="L24" s="62">
        <v>1994.4</v>
      </c>
      <c r="M24" s="62"/>
      <c r="N24" s="62"/>
      <c r="O24" s="62"/>
      <c r="P24" s="62"/>
      <c r="Q24" s="62"/>
      <c r="R24" s="66"/>
      <c r="S24" s="67">
        <f>IF(S30=1,D24,IF(S30=2,E24,IF(S30=3,F24,IF(S30=4,G24,IF(S30=5,H24,IF(S30=6,I24,IF(S30=7,J24,IF(S30=8,K24,IF(S30=9,L24,IF(S30=10,M24,IF(S30=11,N24,IF(S30=12,O24,IF(S30=13,P24,IF(S30=14,Q24,IF(S30=15,R24,0)))))))))))))))/SUM(D20:D28)</f>
        <v>0.10056823306575269</v>
      </c>
    </row>
    <row r="25" spans="2:19" x14ac:dyDescent="0.3">
      <c r="B25" s="60" t="s">
        <v>20</v>
      </c>
      <c r="C25" s="61" t="s">
        <v>77</v>
      </c>
      <c r="D25" s="62">
        <v>885</v>
      </c>
      <c r="E25" s="62">
        <v>909.1</v>
      </c>
      <c r="F25" s="62">
        <v>911.4</v>
      </c>
      <c r="G25" s="62">
        <v>917.5</v>
      </c>
      <c r="H25" s="62">
        <v>940.5</v>
      </c>
      <c r="I25" s="62">
        <v>1094.3</v>
      </c>
      <c r="J25" s="62">
        <v>0</v>
      </c>
      <c r="K25" s="62"/>
      <c r="L25" s="62"/>
      <c r="M25" s="62"/>
      <c r="N25" s="62"/>
      <c r="O25" s="62"/>
      <c r="P25" s="62"/>
      <c r="Q25" s="62"/>
      <c r="R25" s="66"/>
      <c r="S25" s="67">
        <f>IF(S30=1,D25,IF(S30=2,E25,IF(S30=3,F25,IF(S30=4,G25,IF(S30=5,H25,IF(S30=6,I25,IF(S30=7,J25,IF(S30=8,K25,IF(S30=9,L25,IF(S30=10,M25,IF(S30=11,N25,IF(S30=12,O25,IF(S30=13,P25,IF(S30=14,Q25,IF(S30=15,R25,0)))))))))))))))/SUM(D20:D28)</f>
        <v>7.9823216379543607E-2</v>
      </c>
    </row>
    <row r="26" spans="2:19" x14ac:dyDescent="0.3">
      <c r="B26" s="60" t="s">
        <v>21</v>
      </c>
      <c r="C26" s="61" t="s">
        <v>78</v>
      </c>
      <c r="D26" s="62">
        <v>870</v>
      </c>
      <c r="E26" s="62">
        <v>875.1</v>
      </c>
      <c r="F26" s="62">
        <v>882.9</v>
      </c>
      <c r="G26" s="62">
        <v>889.9</v>
      </c>
      <c r="H26" s="62">
        <v>907.6</v>
      </c>
      <c r="I26" s="62">
        <v>0</v>
      </c>
      <c r="J26" s="62"/>
      <c r="K26" s="62"/>
      <c r="L26" s="62"/>
      <c r="M26" s="62"/>
      <c r="N26" s="62"/>
      <c r="O26" s="62"/>
      <c r="P26" s="62"/>
      <c r="Q26" s="62"/>
      <c r="R26" s="66"/>
      <c r="S26" s="67">
        <f>IF(S30=1,D26,IF(S30=2,E26,IF(S30=3,F26,IF(S30=4,G26,IF(S30=5,H26,IF(S30=6,I26,IF(S30=7,J26,IF(S30=8,K26,IF(S30=9,L26,IF(S30=10,M26,IF(S30=11,N26,IF(S30=12,O26,IF(S30=13,P26,IF(S30=14,Q26,IF(S30=15,R26,0)))))))))))))))/SUM(D20:D28)</f>
        <v>7.8470280508703888E-2</v>
      </c>
    </row>
    <row r="27" spans="2:19" x14ac:dyDescent="0.3">
      <c r="B27" s="60" t="s">
        <v>51</v>
      </c>
      <c r="C27" s="61" t="s">
        <v>79</v>
      </c>
      <c r="D27" s="62">
        <v>159</v>
      </c>
      <c r="E27" s="62">
        <v>164.7</v>
      </c>
      <c r="F27" s="62">
        <v>165.7</v>
      </c>
      <c r="G27" s="62">
        <v>171.7</v>
      </c>
      <c r="H27" s="62">
        <v>0</v>
      </c>
      <c r="I27" s="62"/>
      <c r="J27" s="62"/>
      <c r="K27" s="62"/>
      <c r="L27" s="62"/>
      <c r="M27" s="62"/>
      <c r="N27" s="62"/>
      <c r="O27" s="62"/>
      <c r="P27" s="62"/>
      <c r="Q27" s="62"/>
      <c r="R27" s="66"/>
      <c r="S27" s="67">
        <f>IF(S30=1,D27,IF(S30=2,E27,IF(S30=3,F27,IF(S30=4,G27,IF(S30=5,H27,IF(S30=6,I27,IF(S30=7,J27,IF(S30=8,K27,IF(S30=9,L27,IF(S30=10,M27,IF(S30=11,N27,IF(S30=12,O27,IF(S30=13,P27,IF(S30=14,Q27,IF(S30=15,R27,0)))))))))))))))/SUM(D20:D28)</f>
        <v>1.4341120230901056E-2</v>
      </c>
    </row>
    <row r="28" spans="2:19" x14ac:dyDescent="0.3">
      <c r="B28" s="60" t="s">
        <v>80</v>
      </c>
      <c r="C28" s="61" t="s">
        <v>81</v>
      </c>
      <c r="D28" s="62">
        <v>32</v>
      </c>
      <c r="E28" s="62">
        <v>32.4</v>
      </c>
      <c r="F28" s="62">
        <v>32.700000000000003</v>
      </c>
      <c r="G28" s="62">
        <v>0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6"/>
      <c r="S28" s="67">
        <f>IF(S30=1,D28,IF(S30=2,E28,IF(S30=3,F28,IF(S30=4,G28,IF(S30=5,H28,IF(S30=6,I28,IF(S30=7,J28,IF(S30=8,K28,IF(S30=9,L28,IF(S30=10,M28,IF(S30=11,N28,IF(S30=12,O28,IF(S30=13,P28,IF(S30=14,Q28,IF(S30=15,R28,0)))))))))))))))/SUM(D20:D28)</f>
        <v>2.8862631911247406E-3</v>
      </c>
    </row>
    <row r="29" spans="2:19" ht="18" thickBot="1" x14ac:dyDescent="0.35">
      <c r="B29" s="49" t="s">
        <v>22</v>
      </c>
      <c r="C29" s="63"/>
      <c r="D29" s="50">
        <v>0</v>
      </c>
      <c r="E29" s="50">
        <f>IF(E20&gt;0,ROUND(SUM(D20:D28)-SUM(E20:E28),1),)</f>
        <v>13.8</v>
      </c>
      <c r="F29" s="50">
        <f>IF(F20&gt;0,ROUND(SUM(D20:D28)-SUM(F20:F28),1),)</f>
        <v>21.7</v>
      </c>
      <c r="G29" s="50">
        <f>IF(G20&gt;0,ROUND(SUM(D20:D28)-SUM(G20:G28),1),)</f>
        <v>27.9</v>
      </c>
      <c r="H29" s="50">
        <f>IF(H20&gt;0,ROUND(SUM(D20:D28)-SUM(H20:H28),1),)</f>
        <v>73.7</v>
      </c>
      <c r="I29" s="50">
        <f>IF(I20&gt;0,ROUND(SUM(D20:D28)-SUM(I20:I28),1),)</f>
        <v>169.8</v>
      </c>
      <c r="J29" s="50">
        <f>IF(J20&gt;0,ROUND(SUM(D20:D28)-SUM(J20:J28),1),)</f>
        <v>504</v>
      </c>
      <c r="K29" s="50">
        <f>IF(K20&gt;0,ROUND(SUM(D20:D28)-SUM(K20:K28),1),)</f>
        <v>765.7</v>
      </c>
      <c r="L29" s="50">
        <f>IF(L20&gt;0,ROUND(SUM(D20:D28)-SUM(L20:L28),1),)</f>
        <v>2438.6</v>
      </c>
      <c r="M29" s="50">
        <f>IF(M20&gt;0,ROUND(SUM(D20:D28)-SUM(M20:M28),1),)</f>
        <v>0</v>
      </c>
      <c r="N29" s="50">
        <f>IF(N20&gt;0,ROUND(SUM(D20:D28)-SUM(N20:N28),1),)</f>
        <v>0</v>
      </c>
      <c r="O29" s="50">
        <f>IF(O20&gt;0,ROUND(SUM(D20:D28)-SUM(O20:O28),1),)</f>
        <v>0</v>
      </c>
      <c r="P29" s="50">
        <f>IF(P20&gt;0,ROUND(SUM(D20:D28)-SUM(P20:P28),1),)</f>
        <v>0</v>
      </c>
      <c r="Q29" s="50">
        <f>IF(Q20&gt;0,ROUND(SUM(D20:D28)-SUM(Q20:Q28),1),)</f>
        <v>0</v>
      </c>
      <c r="R29" s="51">
        <f>IF(R20&gt;0,ROUND(SUM(D20:D28)-SUM(R20:R28),1),)</f>
        <v>0</v>
      </c>
      <c r="S29" s="52">
        <f>IF(S30=1,D29,IF(S30=2,E29,IF(S30=3,F29,IF(S30=4,G29,IF(S30=5,H29,IF(S30=6,I29,IF(S30=7,J29,IF(S30=8,K29,IF(S30=9,L29,IF(S30=10,M29,IF(S30=11,N29,IF(S30=12,O29,IF(S30=13,P29,IF(S30=14,Q29,IF(S30=15,R29,0)))))))))))))))/SUM(D20:D28)</f>
        <v>0</v>
      </c>
    </row>
    <row r="30" spans="2:19" ht="18" thickBot="1" x14ac:dyDescent="0.35">
      <c r="B30" s="53" t="s">
        <v>48</v>
      </c>
      <c r="C30" s="64" t="s">
        <v>30</v>
      </c>
      <c r="D30" s="54">
        <v>24312</v>
      </c>
      <c r="E30" s="54" t="s">
        <v>25</v>
      </c>
      <c r="F30" s="68">
        <f>SUM(D20:D28)</f>
        <v>11087</v>
      </c>
      <c r="G30" s="54" t="s">
        <v>26</v>
      </c>
      <c r="H30" s="54">
        <v>179</v>
      </c>
      <c r="I30" s="54" t="s">
        <v>27</v>
      </c>
      <c r="J30" s="55">
        <f>(H30+F30)/D30</f>
        <v>0.463392563343205</v>
      </c>
      <c r="K30" s="54" t="s">
        <v>28</v>
      </c>
      <c r="L30" s="55">
        <f>F30/(F30+H30)</f>
        <v>0.98411148588673891</v>
      </c>
      <c r="M30" s="54" t="s">
        <v>29</v>
      </c>
      <c r="N30" s="55">
        <f>H30/(F30+H30)</f>
        <v>1.5888514113261139E-2</v>
      </c>
      <c r="O30" s="54" t="s">
        <v>24</v>
      </c>
      <c r="P30" s="54">
        <v>2218</v>
      </c>
      <c r="Q30" s="106" t="s">
        <v>23</v>
      </c>
      <c r="R30" s="107"/>
      <c r="S30" s="56">
        <v>1</v>
      </c>
    </row>
    <row r="31" spans="2:19" ht="18" thickBot="1" x14ac:dyDescent="0.35"/>
    <row r="32" spans="2:19" ht="18" thickBot="1" x14ac:dyDescent="0.35">
      <c r="B32" s="103" t="s">
        <v>98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5"/>
    </row>
    <row r="33" spans="2:19" ht="18" thickBot="1" x14ac:dyDescent="0.35">
      <c r="B33" s="103" t="s">
        <v>49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5"/>
    </row>
    <row r="34" spans="2:19" ht="18" thickBot="1" x14ac:dyDescent="0.35">
      <c r="B34" s="45" t="s">
        <v>0</v>
      </c>
      <c r="C34" s="47" t="s">
        <v>1</v>
      </c>
      <c r="D34" s="46" t="s">
        <v>2</v>
      </c>
      <c r="E34" s="46" t="s">
        <v>3</v>
      </c>
      <c r="F34" s="46" t="s">
        <v>4</v>
      </c>
      <c r="G34" s="46" t="s">
        <v>5</v>
      </c>
      <c r="H34" s="46" t="s">
        <v>6</v>
      </c>
      <c r="I34" s="46" t="s">
        <v>7</v>
      </c>
      <c r="J34" s="46" t="s">
        <v>8</v>
      </c>
      <c r="K34" s="46" t="s">
        <v>9</v>
      </c>
      <c r="L34" s="46" t="s">
        <v>10</v>
      </c>
      <c r="M34" s="46" t="s">
        <v>11</v>
      </c>
      <c r="N34" s="46" t="s">
        <v>12</v>
      </c>
      <c r="O34" s="46" t="s">
        <v>13</v>
      </c>
      <c r="P34" s="46" t="s">
        <v>14</v>
      </c>
      <c r="Q34" s="46" t="s">
        <v>15</v>
      </c>
      <c r="R34" s="47" t="s">
        <v>16</v>
      </c>
      <c r="S34" s="48"/>
    </row>
    <row r="35" spans="2:19" x14ac:dyDescent="0.3">
      <c r="B35" s="60" t="s">
        <v>20</v>
      </c>
      <c r="C35" s="61" t="s">
        <v>90</v>
      </c>
      <c r="D35" s="62">
        <v>3988</v>
      </c>
      <c r="E35" s="62">
        <v>2363</v>
      </c>
      <c r="F35" s="62">
        <v>2363</v>
      </c>
      <c r="G35" s="62">
        <v>2363</v>
      </c>
      <c r="H35" s="62">
        <v>2363</v>
      </c>
      <c r="I35" s="62">
        <v>2363</v>
      </c>
      <c r="J35" s="62">
        <v>2363</v>
      </c>
      <c r="K35" s="62"/>
      <c r="L35" s="62"/>
      <c r="M35" s="62"/>
      <c r="N35" s="62"/>
      <c r="O35" s="62"/>
      <c r="P35" s="62"/>
      <c r="Q35" s="62"/>
      <c r="R35" s="66"/>
      <c r="S35" s="67">
        <f>IF(S44=1,D35,IF(S44=2,E35,IF(S44=3,F35,IF(S44=4,G35,IF(S44=5,H35,IF(S44=6,I35,IF(S44=7,J35,IF(S44=8,K35,IF(S44=9,L35,IF(S44=10,M35,IF(S44=11,N35,IF(S44=12,O35,IF(S44=13,P35,IF(S44=14,Q35,IF(S44=15,R35,0)))))))))))))))/SUM(D35:D42)</f>
        <v>0.42196592953126655</v>
      </c>
    </row>
    <row r="36" spans="2:19" x14ac:dyDescent="0.3">
      <c r="B36" s="60" t="s">
        <v>17</v>
      </c>
      <c r="C36" s="61" t="s">
        <v>91</v>
      </c>
      <c r="D36" s="62">
        <v>2263</v>
      </c>
      <c r="E36" s="62">
        <v>2345.3000000000002</v>
      </c>
      <c r="F36" s="62">
        <v>2348.6999999999998</v>
      </c>
      <c r="G36" s="62">
        <v>2355.1</v>
      </c>
      <c r="H36" s="62">
        <v>2654.9</v>
      </c>
      <c r="I36" s="62">
        <v>2363</v>
      </c>
      <c r="J36" s="62">
        <v>2363</v>
      </c>
      <c r="K36" s="62"/>
      <c r="L36" s="62"/>
      <c r="M36" s="62"/>
      <c r="N36" s="62"/>
      <c r="O36" s="62"/>
      <c r="P36" s="62"/>
      <c r="Q36" s="62"/>
      <c r="R36" s="66"/>
      <c r="S36" s="67">
        <f>IF(S44=1,D36,IF(S44=2,E36,IF(S44=3,F36,IF(S44=4,G36,IF(S44=5,H36,IF(S44=6,I36,IF(S44=7,J36,IF(S44=8,K36,IF(S44=9,L36,IF(S44=10,M36,IF(S44=11,N36,IF(S44=12,O36,IF(S44=13,P36,IF(S44=14,Q36,IF(S44=15,R36,0)))))))))))))))/SUM(D35:D42)</f>
        <v>0.23944556131626282</v>
      </c>
    </row>
    <row r="37" spans="2:19" x14ac:dyDescent="0.3">
      <c r="B37" s="60" t="s">
        <v>19</v>
      </c>
      <c r="C37" s="61" t="s">
        <v>92</v>
      </c>
      <c r="D37" s="62">
        <v>1047</v>
      </c>
      <c r="E37" s="62">
        <v>1232.4000000000001</v>
      </c>
      <c r="F37" s="62">
        <v>1234.8</v>
      </c>
      <c r="G37" s="62">
        <v>1266</v>
      </c>
      <c r="H37" s="62">
        <v>1282.9000000000001</v>
      </c>
      <c r="I37" s="62">
        <v>1296.8</v>
      </c>
      <c r="J37" s="62">
        <v>1387.9</v>
      </c>
      <c r="K37" s="62"/>
      <c r="L37" s="62"/>
      <c r="M37" s="62"/>
      <c r="N37" s="62"/>
      <c r="O37" s="62"/>
      <c r="P37" s="62"/>
      <c r="Q37" s="62"/>
      <c r="R37" s="66"/>
      <c r="S37" s="67">
        <f>IF(S44=1,D37,IF(S44=2,E37,IF(S44=3,F37,IF(S44=4,G37,IF(S44=5,H37,IF(S44=6,I37,IF(S44=7,J37,IF(S44=8,K37,IF(S44=9,L37,IF(S44=10,M37,IF(S44=11,N37,IF(S44=12,O37,IF(S44=13,P37,IF(S44=14,Q37,IF(S44=15,R37,0)))))))))))))))/SUM(D35:D42)</f>
        <v>0.11078192783832398</v>
      </c>
    </row>
    <row r="38" spans="2:19" x14ac:dyDescent="0.3">
      <c r="B38" s="60" t="s">
        <v>20</v>
      </c>
      <c r="C38" s="61" t="s">
        <v>93</v>
      </c>
      <c r="D38" s="62">
        <v>909</v>
      </c>
      <c r="E38" s="62">
        <v>2074</v>
      </c>
      <c r="F38" s="62">
        <v>2078.8000000000002</v>
      </c>
      <c r="G38" s="62">
        <v>2089.5</v>
      </c>
      <c r="H38" s="62">
        <v>2213</v>
      </c>
      <c r="I38" s="62">
        <v>2263.6999999999998</v>
      </c>
      <c r="J38" s="62">
        <v>2578.5</v>
      </c>
      <c r="K38" s="62"/>
      <c r="L38" s="62"/>
      <c r="M38" s="62"/>
      <c r="N38" s="62"/>
      <c r="O38" s="62"/>
      <c r="P38" s="62"/>
      <c r="Q38" s="62"/>
      <c r="R38" s="66"/>
      <c r="S38" s="67">
        <f>IF(S44=1,D38,IF(S44=2,E38,IF(S44=3,F38,IF(S44=4,G38,IF(S44=5,H38,IF(S44=6,I38,IF(S44=7,J38,IF(S44=8,K38,IF(S44=9,L38,IF(S44=10,M38,IF(S44=11,N38,IF(S44=12,O38,IF(S44=13,P38,IF(S44=14,Q38,IF(S44=15,R38,0)))))))))))))))/SUM(D35:D42)</f>
        <v>9.6180298381123686E-2</v>
      </c>
    </row>
    <row r="39" spans="2:19" x14ac:dyDescent="0.3">
      <c r="B39" s="60" t="s">
        <v>18</v>
      </c>
      <c r="C39" s="61" t="s">
        <v>94</v>
      </c>
      <c r="D39" s="62">
        <v>587</v>
      </c>
      <c r="E39" s="62">
        <v>659.1</v>
      </c>
      <c r="F39" s="62">
        <v>661.1</v>
      </c>
      <c r="G39" s="62">
        <v>671.3</v>
      </c>
      <c r="H39" s="62">
        <v>772.4</v>
      </c>
      <c r="I39" s="62">
        <v>861.6</v>
      </c>
      <c r="J39" s="62">
        <v>0</v>
      </c>
      <c r="K39" s="62"/>
      <c r="L39" s="62"/>
      <c r="M39" s="62"/>
      <c r="N39" s="62"/>
      <c r="O39" s="62"/>
      <c r="P39" s="62"/>
      <c r="Q39" s="62"/>
      <c r="R39" s="66"/>
      <c r="S39" s="67">
        <f>IF(S44=1,D39,IF(S44=2,E39,IF(S44=3,F39,IF(S44=4,G39,IF(S44=5,H39,IF(S44=6,I39,IF(S44=7,J39,IF(S44=8,K39,IF(S44=9,L39,IF(S44=10,M39,IF(S44=11,N39,IF(S44=12,O39,IF(S44=13,P39,IF(S44=14,Q39,IF(S44=15,R39,0)))))))))))))))/SUM(D35:D42)</f>
        <v>6.210982964765633E-2</v>
      </c>
    </row>
    <row r="40" spans="2:19" x14ac:dyDescent="0.3">
      <c r="B40" s="60" t="s">
        <v>21</v>
      </c>
      <c r="C40" s="61" t="s">
        <v>95</v>
      </c>
      <c r="D40" s="62">
        <v>554</v>
      </c>
      <c r="E40" s="62">
        <v>595.20000000000005</v>
      </c>
      <c r="F40" s="62">
        <v>599.20000000000005</v>
      </c>
      <c r="G40" s="62">
        <v>615.79999999999995</v>
      </c>
      <c r="H40" s="62">
        <v>0</v>
      </c>
      <c r="I40" s="62"/>
      <c r="J40" s="62"/>
      <c r="K40" s="62"/>
      <c r="L40" s="62"/>
      <c r="M40" s="62"/>
      <c r="N40" s="62"/>
      <c r="O40" s="62"/>
      <c r="P40" s="62"/>
      <c r="Q40" s="62"/>
      <c r="R40" s="66"/>
      <c r="S40" s="67">
        <f>IF(S44=1,D40,IF(S44=2,E40,IF(S44=3,F40,IF(S44=4,G40,IF(S44=5,H40,IF(S44=6,I40,IF(S44=7,J40,IF(S44=8,K40,IF(S44=9,L40,IF(S44=10,M40,IF(S44=11,N40,IF(S44=12,O40,IF(S44=13,P40,IF(S44=14,Q40,IF(S44=15,R40,0)))))))))))))))/SUM(D35:D42)</f>
        <v>5.861813564702148E-2</v>
      </c>
    </row>
    <row r="41" spans="2:19" x14ac:dyDescent="0.3">
      <c r="B41" s="60" t="s">
        <v>51</v>
      </c>
      <c r="C41" s="61" t="s">
        <v>96</v>
      </c>
      <c r="D41" s="62">
        <v>79</v>
      </c>
      <c r="E41" s="62">
        <v>87.6</v>
      </c>
      <c r="F41" s="62">
        <v>94</v>
      </c>
      <c r="G41" s="62">
        <v>0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6"/>
      <c r="S41" s="67">
        <f>IF(S44=1,D41,IF(S44=2,E41,IF(S44=3,F41,IF(S44=4,G41,IF(S44=5,H41,IF(S44=6,I41,IF(S44=7,J41,IF(S44=8,K41,IF(S44=9,L41,IF(S44=10,M41,IF(S44=11,N41,IF(S44=12,O41,IF(S44=13,P41,IF(S44=14,Q41,IF(S44=15,R41,0)))))))))))))))/SUM(D35:D42)</f>
        <v>8.3589038197016182E-3</v>
      </c>
    </row>
    <row r="42" spans="2:19" x14ac:dyDescent="0.3">
      <c r="B42" s="60" t="s">
        <v>80</v>
      </c>
      <c r="C42" s="61" t="s">
        <v>97</v>
      </c>
      <c r="D42" s="62">
        <v>24</v>
      </c>
      <c r="E42" s="62">
        <v>28.9</v>
      </c>
      <c r="F42" s="62">
        <v>0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6"/>
      <c r="S42" s="67">
        <f>IF(S44=1,D42,IF(S44=2,E42,IF(S44=3,F42,IF(S44=4,G42,IF(S44=5,H42,IF(S44=6,I42,IF(S44=7,J42,IF(S44=8,K42,IF(S44=9,L42,IF(S44=10,M42,IF(S44=11,N42,IF(S44=12,O42,IF(S44=13,P42,IF(S44=14,Q42,IF(S44=15,R42,0)))))))))))))))/SUM(D35:D42)</f>
        <v>2.5394138186435296E-3</v>
      </c>
    </row>
    <row r="43" spans="2:19" ht="18" thickBot="1" x14ac:dyDescent="0.35">
      <c r="B43" s="49" t="s">
        <v>22</v>
      </c>
      <c r="C43" s="63"/>
      <c r="D43" s="50">
        <v>0</v>
      </c>
      <c r="E43" s="50">
        <f>IF(E35&gt;0,ROUND(SUM(D35:D42)-SUM(E35:E42),1),)</f>
        <v>65.5</v>
      </c>
      <c r="F43" s="50">
        <f>IF(F35&gt;0,ROUND(SUM(D35:D42)-SUM(F35:F42),1),)</f>
        <v>71.400000000000006</v>
      </c>
      <c r="G43" s="50">
        <f>IF(G35&gt;0,ROUND(SUM(D35:D42)-SUM(G35:G42),1),)</f>
        <v>90.3</v>
      </c>
      <c r="H43" s="50">
        <f>IF(H35&gt;0,ROUND(SUM(D35:D42)-SUM(H35:H42),1),)</f>
        <v>164.8</v>
      </c>
      <c r="I43" s="50">
        <f>IF(I35&gt;0,ROUND(SUM(D35:D42)-SUM(I35:I42),1),)</f>
        <v>302.89999999999998</v>
      </c>
      <c r="J43" s="50">
        <f>IF(J35&gt;0,ROUND(SUM(D35:D42)-SUM(J35:J42),1),)</f>
        <v>758.6</v>
      </c>
      <c r="K43" s="50">
        <f>IF(K35&gt;0,ROUND(SUM(D35:D42)-SUM(K35:K42),1),)</f>
        <v>0</v>
      </c>
      <c r="L43" s="50">
        <f>IF(L35&gt;0,ROUND(SUM(D35:D42)-SUM(L35:L42),1),)</f>
        <v>0</v>
      </c>
      <c r="M43" s="50">
        <f>IF(M35&gt;0,ROUND(SUM(D35:D42)-SUM(M35:M42),1),)</f>
        <v>0</v>
      </c>
      <c r="N43" s="50">
        <f>IF(N35&gt;0,ROUND(SUM(D35:D42)-SUM(N35:N42),1),)</f>
        <v>0</v>
      </c>
      <c r="O43" s="50">
        <f>IF(O35&gt;0,ROUND(SUM(D35:D42)-SUM(O35:O42),1),)</f>
        <v>0</v>
      </c>
      <c r="P43" s="50">
        <f>IF(P35&gt;0,ROUND(SUM(D35:D42)-SUM(P35:P42),1),)</f>
        <v>0</v>
      </c>
      <c r="Q43" s="50">
        <f>IF(Q35&gt;0,ROUND(SUM(D35:D42)-SUM(Q35:Q42),1),)</f>
        <v>0</v>
      </c>
      <c r="R43" s="51">
        <f>IF(R35&gt;0,ROUND(SUM(D35:D42)-SUM(R35:R42),1),)</f>
        <v>0</v>
      </c>
      <c r="S43" s="52">
        <f>IF(S44=1,D43,IF(S44=2,E43,IF(S44=3,F43,IF(S44=4,G43,IF(S44=5,H43,IF(S44=6,I43,IF(S44=7,J43,IF(S44=8,K43,IF(S44=9,L43,IF(S44=10,M43,IF(S44=11,N43,IF(S44=12,O43,IF(S44=13,P43,IF(S44=14,Q43,IF(S44=15,R43,0)))))))))))))))/SUM(D35:D42)</f>
        <v>0</v>
      </c>
    </row>
    <row r="44" spans="2:19" ht="18" thickBot="1" x14ac:dyDescent="0.35">
      <c r="B44" s="53" t="s">
        <v>48</v>
      </c>
      <c r="C44" s="64" t="s">
        <v>30</v>
      </c>
      <c r="D44" s="54">
        <v>18822</v>
      </c>
      <c r="E44" s="54" t="s">
        <v>25</v>
      </c>
      <c r="F44" s="68">
        <f>SUM(D35:D42)</f>
        <v>9451</v>
      </c>
      <c r="G44" s="54" t="s">
        <v>26</v>
      </c>
      <c r="H44" s="54">
        <v>109</v>
      </c>
      <c r="I44" s="54" t="s">
        <v>27</v>
      </c>
      <c r="J44" s="55">
        <f>(H44+F44)/D44</f>
        <v>0.50791626819679103</v>
      </c>
      <c r="K44" s="54" t="s">
        <v>28</v>
      </c>
      <c r="L44" s="55">
        <f>F44/(F44+H44)</f>
        <v>0.98859832635983269</v>
      </c>
      <c r="M44" s="54" t="s">
        <v>29</v>
      </c>
      <c r="N44" s="55">
        <f>H44/(F44+H44)</f>
        <v>1.1401673640167365E-2</v>
      </c>
      <c r="O44" s="54" t="s">
        <v>24</v>
      </c>
      <c r="P44" s="54">
        <v>2363</v>
      </c>
      <c r="Q44" s="106" t="s">
        <v>23</v>
      </c>
      <c r="R44" s="107"/>
      <c r="S44" s="56">
        <v>1</v>
      </c>
    </row>
    <row r="45" spans="2:19" ht="18" thickBot="1" x14ac:dyDescent="0.35"/>
    <row r="46" spans="2:19" ht="18" thickBot="1" x14ac:dyDescent="0.35">
      <c r="B46" s="103" t="s">
        <v>115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5"/>
    </row>
    <row r="47" spans="2:19" ht="18" thickBot="1" x14ac:dyDescent="0.35">
      <c r="B47" s="103" t="s">
        <v>49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5"/>
    </row>
    <row r="48" spans="2:19" ht="18" thickBot="1" x14ac:dyDescent="0.35">
      <c r="B48" s="45" t="s">
        <v>0</v>
      </c>
      <c r="C48" s="47" t="s">
        <v>1</v>
      </c>
      <c r="D48" s="46" t="s">
        <v>2</v>
      </c>
      <c r="E48" s="46" t="s">
        <v>3</v>
      </c>
      <c r="F48" s="46" t="s">
        <v>4</v>
      </c>
      <c r="G48" s="46" t="s">
        <v>5</v>
      </c>
      <c r="H48" s="46" t="s">
        <v>6</v>
      </c>
      <c r="I48" s="46" t="s">
        <v>7</v>
      </c>
      <c r="J48" s="46" t="s">
        <v>8</v>
      </c>
      <c r="K48" s="46" t="s">
        <v>9</v>
      </c>
      <c r="L48" s="46" t="s">
        <v>10</v>
      </c>
      <c r="M48" s="46" t="s">
        <v>11</v>
      </c>
      <c r="N48" s="46" t="s">
        <v>12</v>
      </c>
      <c r="O48" s="46" t="s">
        <v>13</v>
      </c>
      <c r="P48" s="46" t="s">
        <v>14</v>
      </c>
      <c r="Q48" s="46" t="s">
        <v>15</v>
      </c>
      <c r="R48" s="47" t="s">
        <v>16</v>
      </c>
      <c r="S48" s="48"/>
    </row>
    <row r="49" spans="2:19" x14ac:dyDescent="0.3">
      <c r="B49" s="60" t="s">
        <v>20</v>
      </c>
      <c r="C49" s="61" t="s">
        <v>106</v>
      </c>
      <c r="D49" s="62">
        <v>2077</v>
      </c>
      <c r="E49" s="62">
        <v>2094</v>
      </c>
      <c r="F49" s="62">
        <v>2113</v>
      </c>
      <c r="G49" s="62">
        <v>2112</v>
      </c>
      <c r="H49" s="62">
        <v>2112</v>
      </c>
      <c r="I49" s="62">
        <v>2112</v>
      </c>
      <c r="J49" s="62">
        <v>2112</v>
      </c>
      <c r="K49" s="62">
        <v>2112</v>
      </c>
      <c r="L49" s="62"/>
      <c r="M49" s="62"/>
      <c r="N49" s="62"/>
      <c r="O49" s="62"/>
      <c r="P49" s="62"/>
      <c r="Q49" s="62"/>
      <c r="R49" s="66"/>
      <c r="S49" s="67">
        <f>IF(S58=1,D49,IF(S58=2,E49,IF(S58=3,F49,IF(S58=4,G49,IF(S58=5,H49,IF(S58=6,I49,IF(S58=7,J49,IF(S58=8,K49,IF(S58=9,L49,IF(S58=10,M49,IF(S58=11,N49,IF(S58=12,O49,IF(S58=13,P49,IF(S58=14,Q49,IF(S58=15,R49,0)))))))))))))))/SUM(D49:D56)</f>
        <v>0.19677877783041212</v>
      </c>
    </row>
    <row r="50" spans="2:19" x14ac:dyDescent="0.3">
      <c r="B50" s="60" t="s">
        <v>18</v>
      </c>
      <c r="C50" s="61" t="s">
        <v>107</v>
      </c>
      <c r="D50" s="62">
        <v>1995</v>
      </c>
      <c r="E50" s="62">
        <v>2014</v>
      </c>
      <c r="F50" s="62">
        <v>2044</v>
      </c>
      <c r="G50" s="62">
        <v>2044.3</v>
      </c>
      <c r="H50" s="62">
        <v>2104.3000000000002</v>
      </c>
      <c r="I50" s="62">
        <v>2251.6999999999998</v>
      </c>
      <c r="J50" s="62">
        <v>2112</v>
      </c>
      <c r="K50" s="62">
        <v>2112</v>
      </c>
      <c r="L50" s="62"/>
      <c r="M50" s="62"/>
      <c r="N50" s="62"/>
      <c r="O50" s="62"/>
      <c r="P50" s="62"/>
      <c r="Q50" s="62"/>
      <c r="R50" s="66"/>
      <c r="S50" s="67">
        <f>IF(S58=1,D50,IF(S58=2,E50,IF(S58=3,F50,IF(S58=4,G50,IF(S58=5,H50,IF(S58=6,I50,IF(S58=7,J50,IF(S58=8,K50,IF(S58=9,L50,IF(S58=10,M50,IF(S58=11,N50,IF(S58=12,O50,IF(S58=13,P50,IF(S58=14,Q50,IF(S58=15,R50,0)))))))))))))))/SUM(D49:D56)</f>
        <v>0.18900994789199432</v>
      </c>
    </row>
    <row r="51" spans="2:19" x14ac:dyDescent="0.3">
      <c r="B51" s="60" t="s">
        <v>17</v>
      </c>
      <c r="C51" s="61" t="s">
        <v>108</v>
      </c>
      <c r="D51" s="62">
        <v>1917</v>
      </c>
      <c r="E51" s="62">
        <v>1923</v>
      </c>
      <c r="F51" s="62">
        <v>1938</v>
      </c>
      <c r="G51" s="62">
        <v>1938</v>
      </c>
      <c r="H51" s="62">
        <v>3007</v>
      </c>
      <c r="I51" s="62">
        <v>2112</v>
      </c>
      <c r="J51" s="62">
        <v>2112</v>
      </c>
      <c r="K51" s="62">
        <v>2112</v>
      </c>
      <c r="L51" s="62"/>
      <c r="M51" s="62"/>
      <c r="N51" s="62"/>
      <c r="O51" s="62"/>
      <c r="P51" s="62"/>
      <c r="Q51" s="62"/>
      <c r="R51" s="66"/>
      <c r="S51" s="67">
        <f>IF(S58=1,D51,IF(S58=2,E51,IF(S58=3,F51,IF(S58=4,G51,IF(S58=5,H51,IF(S58=6,I51,IF(S58=7,J51,IF(S58=8,K51,IF(S58=9,L51,IF(S58=10,M51,IF(S58=11,N51,IF(S58=12,O51,IF(S58=13,P51,IF(S58=14,Q51,IF(S58=15,R51,0)))))))))))))))/SUM(D49:D56)</f>
        <v>0.18162008526764567</v>
      </c>
    </row>
    <row r="52" spans="2:19" x14ac:dyDescent="0.3">
      <c r="B52" s="60" t="s">
        <v>19</v>
      </c>
      <c r="C52" s="61" t="s">
        <v>109</v>
      </c>
      <c r="D52" s="62">
        <v>1594</v>
      </c>
      <c r="E52" s="62">
        <v>1598</v>
      </c>
      <c r="F52" s="62">
        <v>1646</v>
      </c>
      <c r="G52" s="62">
        <v>1646.3</v>
      </c>
      <c r="H52" s="62">
        <v>1654.3</v>
      </c>
      <c r="I52" s="62">
        <v>1674.8</v>
      </c>
      <c r="J52" s="62">
        <v>1701.7</v>
      </c>
      <c r="K52" s="62">
        <v>0</v>
      </c>
      <c r="L52" s="62"/>
      <c r="M52" s="62"/>
      <c r="N52" s="62"/>
      <c r="O52" s="62"/>
      <c r="P52" s="62"/>
      <c r="Q52" s="62"/>
      <c r="R52" s="66"/>
      <c r="S52" s="67">
        <f>IF(S58=1,D52,IF(S58=2,E52,IF(S58=3,F52,IF(S58=4,G52,IF(S58=5,H52,IF(S58=6,I52,IF(S58=7,J52,IF(S58=8,K52,IF(S58=9,L52,IF(S58=10,M52,IF(S58=11,N52,IF(S58=12,O52,IF(S58=13,P52,IF(S58=14,Q52,IF(S58=15,R52,0)))))))))))))))/SUM(D49:D56)</f>
        <v>0.15101847465656087</v>
      </c>
    </row>
    <row r="53" spans="2:19" x14ac:dyDescent="0.3">
      <c r="B53" s="60" t="s">
        <v>17</v>
      </c>
      <c r="C53" s="61" t="s">
        <v>110</v>
      </c>
      <c r="D53" s="62">
        <v>1353</v>
      </c>
      <c r="E53" s="62">
        <v>1365</v>
      </c>
      <c r="F53" s="62">
        <v>1369</v>
      </c>
      <c r="G53" s="62">
        <v>1369</v>
      </c>
      <c r="H53" s="62">
        <v>0</v>
      </c>
      <c r="I53" s="62"/>
      <c r="J53" s="62"/>
      <c r="K53" s="62"/>
      <c r="L53" s="62"/>
      <c r="M53" s="62"/>
      <c r="N53" s="62"/>
      <c r="O53" s="62"/>
      <c r="P53" s="62"/>
      <c r="Q53" s="62"/>
      <c r="R53" s="66"/>
      <c r="S53" s="67">
        <f>IF(S58=1,D53,IF(S58=2,E53,IF(S58=3,F53,IF(S58=4,G53,IF(S58=5,H53,IF(S58=6,I53,IF(S58=7,J53,IF(S58=8,K53,IF(S58=9,L53,IF(S58=10,M53,IF(S58=11,N53,IF(S58=12,O53,IF(S58=13,P53,IF(S58=14,Q53,IF(S58=15,R53,0)))))))))))))))/SUM(D49:D56)</f>
        <v>0.1281856939838939</v>
      </c>
    </row>
    <row r="54" spans="2:19" x14ac:dyDescent="0.3">
      <c r="B54" s="60" t="s">
        <v>21</v>
      </c>
      <c r="C54" s="61" t="s">
        <v>111</v>
      </c>
      <c r="D54" s="62">
        <v>1337</v>
      </c>
      <c r="E54" s="62">
        <v>1375</v>
      </c>
      <c r="F54" s="62">
        <v>1390</v>
      </c>
      <c r="G54" s="62">
        <v>1390.2</v>
      </c>
      <c r="H54" s="62">
        <v>1571.2</v>
      </c>
      <c r="I54" s="62">
        <v>2013.5</v>
      </c>
      <c r="J54" s="62">
        <v>2063.1999999999998</v>
      </c>
      <c r="K54" s="62">
        <v>2321.9</v>
      </c>
      <c r="L54" s="62"/>
      <c r="M54" s="62"/>
      <c r="N54" s="62"/>
      <c r="O54" s="62"/>
      <c r="P54" s="62"/>
      <c r="Q54" s="62"/>
      <c r="R54" s="66"/>
      <c r="S54" s="67">
        <f>IF(S58=1,D54,IF(S58=2,E54,IF(S58=3,F54,IF(S58=4,G54,IF(S58=5,H54,IF(S58=6,I54,IF(S58=7,J54,IF(S58=8,K54,IF(S58=9,L54,IF(S58=10,M54,IF(S58=11,N54,IF(S58=12,O54,IF(S58=13,P54,IF(S58=14,Q54,IF(S58=15,R54,0)))))))))))))))/SUM(D49:D56)</f>
        <v>0.12666982472761723</v>
      </c>
    </row>
    <row r="55" spans="2:19" x14ac:dyDescent="0.3">
      <c r="B55" s="60" t="s">
        <v>51</v>
      </c>
      <c r="C55" s="61" t="s">
        <v>112</v>
      </c>
      <c r="D55" s="62">
        <v>152</v>
      </c>
      <c r="E55" s="62">
        <v>162</v>
      </c>
      <c r="F55" s="62">
        <v>0</v>
      </c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6"/>
      <c r="S55" s="67">
        <f>IF(S58=1,D55,IF(S58=2,E55,IF(S58=3,F55,IF(S58=4,G55,IF(S58=5,H55,IF(S58=6,I55,IF(S58=7,J55,IF(S58=8,K55,IF(S58=9,L55,IF(S58=10,M55,IF(S58=11,N55,IF(S58=12,O55,IF(S58=13,P55,IF(S58=14,Q55,IF(S58=15,R55,0)))))))))))))))/SUM(D49:D56)</f>
        <v>1.4400757934628139E-2</v>
      </c>
    </row>
    <row r="56" spans="2:19" x14ac:dyDescent="0.3">
      <c r="B56" s="60" t="s">
        <v>113</v>
      </c>
      <c r="C56" s="61" t="s">
        <v>114</v>
      </c>
      <c r="D56" s="62">
        <v>130</v>
      </c>
      <c r="E56" s="62">
        <v>0</v>
      </c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6"/>
      <c r="S56" s="67">
        <f>IF(S58=1,D56,IF(S58=2,E56,IF(S58=3,F56,IF(S58=4,G56,IF(S58=5,H56,IF(S58=6,I56,IF(S58=7,J56,IF(S58=8,K56,IF(S58=9,L56,IF(S58=10,M56,IF(S58=11,N56,IF(S58=12,O56,IF(S58=13,P56,IF(S58=14,Q56,IF(S58=15,R56,0)))))))))))))))/SUM(D49:D56)</f>
        <v>1.2316437707247749E-2</v>
      </c>
    </row>
    <row r="57" spans="2:19" ht="18" thickBot="1" x14ac:dyDescent="0.35">
      <c r="B57" s="49" t="s">
        <v>22</v>
      </c>
      <c r="C57" s="63"/>
      <c r="D57" s="50">
        <v>0</v>
      </c>
      <c r="E57" s="50">
        <f>IF(E49&gt;0,ROUND(F58-SUM(E49:E56),1),)</f>
        <v>24</v>
      </c>
      <c r="F57" s="50">
        <f>IF(F49&gt;0,ROUND(F58-SUM(F49:F56),1),)</f>
        <v>55</v>
      </c>
      <c r="G57" s="50">
        <f>IF(G49&gt;0,ROUND(F58-SUM(G49:G56),1),)</f>
        <v>55.2</v>
      </c>
      <c r="H57" s="50">
        <f>IF(H49&gt;0,ROUND(F58-SUM(H49:H56),1),)</f>
        <v>106.2</v>
      </c>
      <c r="I57" s="50">
        <f>IF(I49&gt;0,ROUND(F58-SUM(I49:I56),1),)</f>
        <v>391</v>
      </c>
      <c r="J57" s="50">
        <f>IF(J49&gt;0,ROUND(F58-SUM(J49:J56),1),)</f>
        <v>454.1</v>
      </c>
      <c r="K57" s="50">
        <f>IF(K49&gt;0,ROUND(F58-SUM(K49:K56),1),)</f>
        <v>1897.1</v>
      </c>
      <c r="L57" s="50">
        <f>IF(L49&gt;0,ROUND(F58-SUM(L49:L56),1),)</f>
        <v>0</v>
      </c>
      <c r="M57" s="50">
        <f>IF(M49&gt;0,ROUND(F58-SUM(M49:M56),1),)</f>
        <v>0</v>
      </c>
      <c r="N57" s="50">
        <f>IF(N49&gt;0,ROUND(F58-SUM(N49:N56),1),)</f>
        <v>0</v>
      </c>
      <c r="O57" s="50">
        <f>IF(O49&gt;0,ROUND(F58-SUM(O49:O56),1),)</f>
        <v>0</v>
      </c>
      <c r="P57" s="50">
        <f>IF(P49&gt;0,ROUND(F58-SUM(P49:P56),1),)</f>
        <v>0</v>
      </c>
      <c r="Q57" s="50">
        <f>IF(Q49&gt;0,ROUND(F58-SUM(Q49:Q56),1),)</f>
        <v>0</v>
      </c>
      <c r="R57" s="51">
        <f>IF(R49&gt;0,ROUND(F58-SUM(R49:R56),1),)</f>
        <v>0</v>
      </c>
      <c r="S57" s="52">
        <f>IF(S58=1,D57,IF(S58=2,E57,IF(S58=3,F57,IF(S58=4,G57,IF(S58=5,H57,IF(S58=6,I57,IF(S58=7,J57,IF(S58=8,K57,IF(S58=9,L57,IF(S58=10,M57,IF(S58=11,N57,IF(S58=12,O57,IF(S58=13,P57,IF(S58=14,Q57,IF(S58=15,R57,0)))))))))))))))/SUM(D49:D56)</f>
        <v>0</v>
      </c>
    </row>
    <row r="58" spans="2:19" ht="18" thickBot="1" x14ac:dyDescent="0.35">
      <c r="B58" s="53" t="s">
        <v>48</v>
      </c>
      <c r="C58" s="64" t="s">
        <v>30</v>
      </c>
      <c r="D58" s="54">
        <v>24934</v>
      </c>
      <c r="E58" s="54" t="s">
        <v>25</v>
      </c>
      <c r="F58" s="68">
        <f>SUM(D49:D56)</f>
        <v>10555</v>
      </c>
      <c r="G58" s="54" t="s">
        <v>26</v>
      </c>
      <c r="H58" s="54">
        <v>178</v>
      </c>
      <c r="I58" s="54" t="s">
        <v>27</v>
      </c>
      <c r="J58" s="55">
        <f>(H58+F58)/D58</f>
        <v>0.43045640490895964</v>
      </c>
      <c r="K58" s="54" t="s">
        <v>28</v>
      </c>
      <c r="L58" s="55">
        <f>F58/(F58+H58)</f>
        <v>0.98341563402590138</v>
      </c>
      <c r="M58" s="54" t="s">
        <v>29</v>
      </c>
      <c r="N58" s="55">
        <f>H58/(F58+H58)</f>
        <v>1.6584365974098573E-2</v>
      </c>
      <c r="O58" s="54" t="s">
        <v>24</v>
      </c>
      <c r="P58" s="54">
        <v>2112</v>
      </c>
      <c r="Q58" s="106" t="s">
        <v>23</v>
      </c>
      <c r="R58" s="107"/>
      <c r="S58" s="56">
        <v>1</v>
      </c>
    </row>
    <row r="59" spans="2:19" ht="18" thickBot="1" x14ac:dyDescent="0.35"/>
    <row r="60" spans="2:19" ht="18" thickBot="1" x14ac:dyDescent="0.35">
      <c r="B60" s="103" t="s">
        <v>136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5"/>
    </row>
    <row r="61" spans="2:19" ht="18" thickBot="1" x14ac:dyDescent="0.35">
      <c r="B61" s="103" t="s">
        <v>49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5"/>
    </row>
    <row r="62" spans="2:19" ht="18" thickBot="1" x14ac:dyDescent="0.35">
      <c r="B62" s="45" t="s">
        <v>0</v>
      </c>
      <c r="C62" s="47" t="s">
        <v>1</v>
      </c>
      <c r="D62" s="46" t="s">
        <v>2</v>
      </c>
      <c r="E62" s="46" t="s">
        <v>3</v>
      </c>
      <c r="F62" s="46" t="s">
        <v>4</v>
      </c>
      <c r="G62" s="46" t="s">
        <v>5</v>
      </c>
      <c r="H62" s="46" t="s">
        <v>6</v>
      </c>
      <c r="I62" s="46" t="s">
        <v>7</v>
      </c>
      <c r="J62" s="46" t="s">
        <v>8</v>
      </c>
      <c r="K62" s="46" t="s">
        <v>9</v>
      </c>
      <c r="L62" s="46" t="s">
        <v>10</v>
      </c>
      <c r="M62" s="46" t="s">
        <v>11</v>
      </c>
      <c r="N62" s="46" t="s">
        <v>12</v>
      </c>
      <c r="O62" s="46" t="s">
        <v>13</v>
      </c>
      <c r="P62" s="46" t="s">
        <v>14</v>
      </c>
      <c r="Q62" s="46" t="s">
        <v>15</v>
      </c>
      <c r="R62" s="47" t="s">
        <v>16</v>
      </c>
      <c r="S62" s="48"/>
    </row>
    <row r="63" spans="2:19" x14ac:dyDescent="0.3">
      <c r="B63" s="60" t="s">
        <v>20</v>
      </c>
      <c r="C63" s="61" t="s">
        <v>126</v>
      </c>
      <c r="D63" s="62">
        <v>3117</v>
      </c>
      <c r="E63" s="62">
        <v>2684</v>
      </c>
      <c r="F63" s="62">
        <v>2684</v>
      </c>
      <c r="G63" s="62">
        <v>2684</v>
      </c>
      <c r="H63" s="62">
        <v>2684</v>
      </c>
      <c r="I63" s="62">
        <v>2684</v>
      </c>
      <c r="J63" s="62">
        <v>2684</v>
      </c>
      <c r="K63" s="62">
        <v>2684</v>
      </c>
      <c r="L63" s="62">
        <v>2684</v>
      </c>
      <c r="M63" s="62">
        <v>2684</v>
      </c>
      <c r="N63" s="62"/>
      <c r="O63" s="62"/>
      <c r="P63" s="62"/>
      <c r="Q63" s="62"/>
      <c r="R63" s="66"/>
      <c r="S63" s="67">
        <f>IF(S74=1,D63,IF(S74=2,E63,IF(S74=3,F63,IF(S74=4,G63,IF(S74=5,H63,IF(S74=6,I63,IF(S74=7,J63,IF(S74=8,K63,IF(S74=9,L63,IF(S74=10,M63,IF(S74=11,N63,IF(S74=12,O63,IF(S74=13,P63,IF(S74=14,Q63,IF(S74=15,R63,0)))))))))))))))/SUM(D63:D72)</f>
        <v>0.23233452593917711</v>
      </c>
    </row>
    <row r="64" spans="2:19" x14ac:dyDescent="0.3">
      <c r="B64" s="60" t="s">
        <v>17</v>
      </c>
      <c r="C64" s="61" t="s">
        <v>127</v>
      </c>
      <c r="D64" s="62">
        <v>2641</v>
      </c>
      <c r="E64" s="62">
        <v>2657.3</v>
      </c>
      <c r="F64" s="62">
        <v>2659.3</v>
      </c>
      <c r="G64" s="62">
        <v>2663.3</v>
      </c>
      <c r="H64" s="62">
        <v>2668.4</v>
      </c>
      <c r="I64" s="62">
        <v>2683.4</v>
      </c>
      <c r="J64" s="62">
        <v>2936.8</v>
      </c>
      <c r="K64" s="62">
        <v>2684</v>
      </c>
      <c r="L64" s="62">
        <v>2684</v>
      </c>
      <c r="M64" s="62">
        <v>2684</v>
      </c>
      <c r="N64" s="62"/>
      <c r="O64" s="62"/>
      <c r="P64" s="62"/>
      <c r="Q64" s="62"/>
      <c r="R64" s="66"/>
      <c r="S64" s="67">
        <f>IF(S74=1,D64,IF(S74=2,E64,IF(S74=3,F64,IF(S74=4,G64,IF(S74=5,H64,IF(S74=6,I64,IF(S74=7,J64,IF(S74=8,K64,IF(S74=9,L64,IF(S74=10,M64,IF(S74=11,N64,IF(S74=12,O64,IF(S74=13,P64,IF(S74=14,Q64,IF(S74=15,R64,0)))))))))))))))/SUM(D63:D72)</f>
        <v>0.19685450208706023</v>
      </c>
    </row>
    <row r="65" spans="2:19" x14ac:dyDescent="0.3">
      <c r="B65" s="60" t="s">
        <v>19</v>
      </c>
      <c r="C65" s="61" t="s">
        <v>128</v>
      </c>
      <c r="D65" s="62">
        <v>1836</v>
      </c>
      <c r="E65" s="62">
        <v>1877.5</v>
      </c>
      <c r="F65" s="62">
        <v>1878.7</v>
      </c>
      <c r="G65" s="62">
        <v>1883.8</v>
      </c>
      <c r="H65" s="62">
        <v>1896.8</v>
      </c>
      <c r="I65" s="62">
        <v>2643.6</v>
      </c>
      <c r="J65" s="62">
        <v>2767.6</v>
      </c>
      <c r="K65" s="62">
        <v>2767.6</v>
      </c>
      <c r="L65" s="62">
        <v>2684</v>
      </c>
      <c r="M65" s="62">
        <v>2684</v>
      </c>
      <c r="N65" s="62"/>
      <c r="O65" s="62"/>
      <c r="P65" s="62"/>
      <c r="Q65" s="62"/>
      <c r="R65" s="66"/>
      <c r="S65" s="67">
        <f>IF(S74=1,D65,IF(S74=2,E65,IF(S74=3,F65,IF(S74=4,G65,IF(S74=5,H65,IF(S74=6,I65,IF(S74=7,J65,IF(S74=8,K65,IF(S74=9,L65,IF(S74=10,M65,IF(S74=11,N65,IF(S74=12,O65,IF(S74=13,P65,IF(S74=14,Q65,IF(S74=15,R65,0)))))))))))))))/SUM(D63:D72)</f>
        <v>0.13685152057245081</v>
      </c>
    </row>
    <row r="66" spans="2:19" x14ac:dyDescent="0.3">
      <c r="B66" s="60" t="s">
        <v>21</v>
      </c>
      <c r="C66" s="61" t="s">
        <v>129</v>
      </c>
      <c r="D66" s="62">
        <v>1714</v>
      </c>
      <c r="E66" s="62">
        <v>1740.1</v>
      </c>
      <c r="F66" s="62">
        <v>1740.1</v>
      </c>
      <c r="G66" s="62">
        <v>1741.4</v>
      </c>
      <c r="H66" s="62">
        <v>1751.5</v>
      </c>
      <c r="I66" s="62">
        <v>1767.8</v>
      </c>
      <c r="J66" s="62">
        <v>2221.6</v>
      </c>
      <c r="K66" s="62">
        <v>2379.8000000000002</v>
      </c>
      <c r="L66" s="62">
        <v>2383.6999999999998</v>
      </c>
      <c r="M66" s="62">
        <v>2959</v>
      </c>
      <c r="N66" s="62"/>
      <c r="O66" s="62"/>
      <c r="P66" s="62"/>
      <c r="Q66" s="62"/>
      <c r="R66" s="66"/>
      <c r="S66" s="67">
        <f>IF(S74=1,D66,IF(S74=2,E66,IF(S74=3,F66,IF(S74=4,G66,IF(S74=5,H66,IF(S74=6,I66,IF(S74=7,J66,IF(S74=8,K66,IF(S74=9,L66,IF(S74=10,M66,IF(S74=11,N66,IF(S74=12,O66,IF(S74=13,P66,IF(S74=14,Q66,IF(S74=15,R66,0)))))))))))))))/SUM(D63:D72)</f>
        <v>0.12775790101371498</v>
      </c>
    </row>
    <row r="67" spans="2:19" x14ac:dyDescent="0.3">
      <c r="B67" s="60" t="s">
        <v>18</v>
      </c>
      <c r="C67" s="61" t="s">
        <v>130</v>
      </c>
      <c r="D67" s="62">
        <v>1684</v>
      </c>
      <c r="E67" s="62">
        <v>1713</v>
      </c>
      <c r="F67" s="62">
        <v>1715</v>
      </c>
      <c r="G67" s="62">
        <v>1721</v>
      </c>
      <c r="H67" s="62">
        <v>1736.2</v>
      </c>
      <c r="I67" s="62">
        <v>1755.3</v>
      </c>
      <c r="J67" s="62">
        <v>0</v>
      </c>
      <c r="K67" s="62"/>
      <c r="L67" s="62"/>
      <c r="M67" s="62"/>
      <c r="N67" s="62"/>
      <c r="O67" s="62"/>
      <c r="P67" s="62"/>
      <c r="Q67" s="62"/>
      <c r="R67" s="66"/>
      <c r="S67" s="67">
        <f>IF(S74=1,D67,IF(S74=2,E67,IF(S74=3,F67,IF(S74=4,G67,IF(S74=5,H67,IF(S74=6,I67,IF(S74=7,J67,IF(S74=8,K67,IF(S74=9,L67,IF(S74=10,M67,IF(S74=11,N67,IF(S74=12,O67,IF(S74=13,P67,IF(S74=14,Q67,IF(S74=15,R67,0)))))))))))))))/SUM(D63:D72)</f>
        <v>0.12552176505664878</v>
      </c>
    </row>
    <row r="68" spans="2:19" x14ac:dyDescent="0.3">
      <c r="B68" s="60" t="s">
        <v>20</v>
      </c>
      <c r="C68" s="61" t="s">
        <v>131</v>
      </c>
      <c r="D68" s="62">
        <v>1405</v>
      </c>
      <c r="E68" s="62">
        <v>1700.6</v>
      </c>
      <c r="F68" s="62">
        <v>1702.7</v>
      </c>
      <c r="G68" s="62">
        <v>1711.7</v>
      </c>
      <c r="H68" s="62">
        <v>1725.3</v>
      </c>
      <c r="I68" s="62">
        <v>1765.1</v>
      </c>
      <c r="J68" s="62">
        <v>2275.5</v>
      </c>
      <c r="K68" s="62">
        <v>2303</v>
      </c>
      <c r="L68" s="62">
        <v>2337.8000000000002</v>
      </c>
      <c r="M68" s="62">
        <v>0</v>
      </c>
      <c r="N68" s="62"/>
      <c r="O68" s="62"/>
      <c r="P68" s="62"/>
      <c r="Q68" s="62"/>
      <c r="R68" s="66"/>
      <c r="S68" s="67">
        <f>IF(S74=1,D68,IF(S74=2,E68,IF(S74=3,F68,IF(S74=4,G68,IF(S74=5,H68,IF(S74=6,I68,IF(S74=7,J68,IF(S74=8,K68,IF(S74=9,L68,IF(S74=10,M68,IF(S74=11,N68,IF(S74=12,O68,IF(S74=13,P68,IF(S74=14,Q68,IF(S74=15,R68,0)))))))))))))))/SUM(D63:D72)</f>
        <v>0.10472570065593322</v>
      </c>
    </row>
    <row r="69" spans="2:19" x14ac:dyDescent="0.3">
      <c r="B69" s="60" t="s">
        <v>19</v>
      </c>
      <c r="C69" s="61" t="s">
        <v>132</v>
      </c>
      <c r="D69" s="62">
        <v>853</v>
      </c>
      <c r="E69" s="62">
        <v>863.1</v>
      </c>
      <c r="F69" s="62">
        <v>863.1</v>
      </c>
      <c r="G69" s="62">
        <v>867.1</v>
      </c>
      <c r="H69" s="62">
        <v>889.3</v>
      </c>
      <c r="I69" s="62">
        <v>0</v>
      </c>
      <c r="J69" s="62"/>
      <c r="K69" s="62"/>
      <c r="L69" s="62"/>
      <c r="M69" s="62"/>
      <c r="N69" s="62"/>
      <c r="O69" s="62"/>
      <c r="P69" s="62"/>
      <c r="Q69" s="62"/>
      <c r="R69" s="66"/>
      <c r="S69" s="67">
        <f>IF(S74=1,D69,IF(S74=2,E69,IF(S74=3,F69,IF(S74=4,G69,IF(S74=5,H69,IF(S74=6,I69,IF(S74=7,J69,IF(S74=8,K69,IF(S74=9,L69,IF(S74=10,M69,IF(S74=11,N69,IF(S74=12,O69,IF(S74=13,P69,IF(S74=14,Q69,IF(S74=15,R69,0)))))))))))))))/SUM(D63:D72)</f>
        <v>6.358079904591532E-2</v>
      </c>
    </row>
    <row r="70" spans="2:19" x14ac:dyDescent="0.3">
      <c r="B70" s="60" t="s">
        <v>51</v>
      </c>
      <c r="C70" s="61" t="s">
        <v>133</v>
      </c>
      <c r="D70" s="62">
        <v>96</v>
      </c>
      <c r="E70" s="62">
        <v>97.4</v>
      </c>
      <c r="F70" s="62">
        <v>98.4</v>
      </c>
      <c r="G70" s="62">
        <v>109.4</v>
      </c>
      <c r="H70" s="62">
        <v>0</v>
      </c>
      <c r="I70" s="62"/>
      <c r="J70" s="62"/>
      <c r="K70" s="62"/>
      <c r="L70" s="62"/>
      <c r="M70" s="62"/>
      <c r="N70" s="62"/>
      <c r="O70" s="62"/>
      <c r="P70" s="62"/>
      <c r="Q70" s="62"/>
      <c r="R70" s="66"/>
      <c r="S70" s="67">
        <f>IF(S74=1,D70,IF(S74=2,E70,IF(S74=3,F70,IF(S74=4,G70,IF(S74=5,H70,IF(S74=6,I70,IF(S74=7,J70,IF(S74=8,K70,IF(S74=9,L70,IF(S74=10,M70,IF(S74=11,N70,IF(S74=12,O70,IF(S74=13,P70,IF(S74=14,Q70,IF(S74=15,R70,0)))))))))))))))/SUM(D63:D72)</f>
        <v>7.1556350626118068E-3</v>
      </c>
    </row>
    <row r="71" spans="2:19" x14ac:dyDescent="0.3">
      <c r="B71" s="60" t="s">
        <v>80</v>
      </c>
      <c r="C71" s="61" t="s">
        <v>134</v>
      </c>
      <c r="D71" s="62">
        <v>53</v>
      </c>
      <c r="E71" s="62">
        <v>53.6</v>
      </c>
      <c r="F71" s="62">
        <v>53.6</v>
      </c>
      <c r="G71" s="62">
        <v>0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6"/>
      <c r="S71" s="67">
        <f>IF(S74=1,D71,IF(S74=2,E71,IF(S74=3,F71,IF(S74=4,G71,IF(S74=5,H71,IF(S74=6,I71,IF(S74=7,J71,IF(S74=8,K71,IF(S74=9,L71,IF(S74=10,M71,IF(S74=11,N71,IF(S74=12,O71,IF(S74=13,P71,IF(S74=14,Q71,IF(S74=15,R71,0)))))))))))))))/SUM(D63:D72)</f>
        <v>3.9505068574836018E-3</v>
      </c>
    </row>
    <row r="72" spans="2:19" x14ac:dyDescent="0.3">
      <c r="B72" s="60" t="s">
        <v>50</v>
      </c>
      <c r="C72" s="61" t="s">
        <v>135</v>
      </c>
      <c r="D72" s="62">
        <v>17</v>
      </c>
      <c r="E72" s="62">
        <v>17.3</v>
      </c>
      <c r="F72" s="62">
        <v>0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6"/>
      <c r="S72" s="67">
        <f>IF(S74=1,D72,IF(S74=2,E72,IF(S74=3,F72,IF(S74=4,G72,IF(S74=5,H72,IF(S74=6,I72,IF(S74=7,J72,IF(S74=8,K72,IF(S74=9,L72,IF(S74=10,M72,IF(S74=11,N72,IF(S74=12,O72,IF(S74=13,P72,IF(S74=14,Q72,IF(S74=15,R72,0)))))))))))))))/SUM(D63:D72)</f>
        <v>1.267143709004174E-3</v>
      </c>
    </row>
    <row r="73" spans="2:19" ht="18" thickBot="1" x14ac:dyDescent="0.35">
      <c r="B73" s="49" t="s">
        <v>22</v>
      </c>
      <c r="C73" s="63"/>
      <c r="D73" s="50">
        <v>0</v>
      </c>
      <c r="E73" s="50">
        <f>IF(E63&gt;0,ROUND(F74-SUM(E63:E72),1),)</f>
        <v>12.1</v>
      </c>
      <c r="F73" s="50">
        <f>IF(F63&gt;0,ROUND(F74-SUM(F63:F72),1),)</f>
        <v>21.1</v>
      </c>
      <c r="G73" s="50">
        <f>IF(G63&gt;0,ROUND(F74-SUM(G63:G72),1),)</f>
        <v>34.299999999999997</v>
      </c>
      <c r="H73" s="50">
        <f>IF(H63&gt;0,ROUND(F74-SUM(H63:H72),1),)</f>
        <v>64.5</v>
      </c>
      <c r="I73" s="50">
        <f>IF(I63&gt;0,ROUND(F74-SUM(I63:I72),1),)</f>
        <v>116.8</v>
      </c>
      <c r="J73" s="50">
        <f>IF(J63&gt;0,ROUND(F74-SUM(J63:J72),1),)</f>
        <v>530.5</v>
      </c>
      <c r="K73" s="50">
        <f>IF(K63&gt;0,ROUND(F74-SUM(K63:K72),1),)</f>
        <v>597.6</v>
      </c>
      <c r="L73" s="50">
        <f>IF(L63&gt;0,ROUND(F74-SUM(L63:L72),1),)</f>
        <v>642.5</v>
      </c>
      <c r="M73" s="50">
        <f>IF(M63&gt;0,ROUND(F74-SUM(M63:M72),1),)</f>
        <v>2405</v>
      </c>
      <c r="N73" s="50">
        <f>IF(N63&gt;0,ROUND(F74-SUM(N63:N72),1),)</f>
        <v>0</v>
      </c>
      <c r="O73" s="50">
        <f>IF(O63&gt;0,ROUND(F74-SUM(O63:O72),1),)</f>
        <v>0</v>
      </c>
      <c r="P73" s="50">
        <f>IF(P63&gt;0,ROUND(F74-SUM(P63:P72),1),)</f>
        <v>0</v>
      </c>
      <c r="Q73" s="50">
        <f>IF(Q63&gt;0,ROUND(F74-SUM(Q63:Q72),1),)</f>
        <v>0</v>
      </c>
      <c r="R73" s="51">
        <f>IF(R63&gt;0,ROUND(F74-SUM(R63:R72),1),)</f>
        <v>0</v>
      </c>
      <c r="S73" s="52">
        <f>IF(S74=1,D73,IF(S74=2,E73,IF(S74=3,F73,IF(S74=4,G73,IF(S74=5,H73,IF(S74=6,I73,IF(S74=7,J73,IF(S74=8,K73,IF(S74=9,L73,IF(S74=10,M73,IF(S74=11,N73,IF(S74=12,O73,IF(S74=13,P73,IF(S74=14,Q73,IF(S74=15,R73,0)))))))))))))))/SUM(D63:D72)</f>
        <v>0</v>
      </c>
    </row>
    <row r="74" spans="2:19" ht="18" thickBot="1" x14ac:dyDescent="0.35">
      <c r="B74" s="53" t="s">
        <v>48</v>
      </c>
      <c r="C74" s="64" t="s">
        <v>30</v>
      </c>
      <c r="D74" s="54">
        <v>24608</v>
      </c>
      <c r="E74" s="54" t="s">
        <v>25</v>
      </c>
      <c r="F74" s="68">
        <f>SUM(D63:D72)</f>
        <v>13416</v>
      </c>
      <c r="G74" s="54" t="s">
        <v>26</v>
      </c>
      <c r="H74" s="54">
        <v>126</v>
      </c>
      <c r="I74" s="54" t="s">
        <v>27</v>
      </c>
      <c r="J74" s="55">
        <f>(H74+F74)/D74</f>
        <v>0.55030884265279589</v>
      </c>
      <c r="K74" s="54" t="s">
        <v>28</v>
      </c>
      <c r="L74" s="55">
        <f>F74/(F74+H74)</f>
        <v>0.99069561364643333</v>
      </c>
      <c r="M74" s="54" t="s">
        <v>29</v>
      </c>
      <c r="N74" s="55">
        <f>H74/(F74+H74)</f>
        <v>9.3043863535666807E-3</v>
      </c>
      <c r="O74" s="54" t="s">
        <v>24</v>
      </c>
      <c r="P74" s="54">
        <v>2684</v>
      </c>
      <c r="Q74" s="106" t="s">
        <v>23</v>
      </c>
      <c r="R74" s="107"/>
      <c r="S74" s="56">
        <v>1</v>
      </c>
    </row>
    <row r="75" spans="2:19" ht="18" thickBot="1" x14ac:dyDescent="0.35"/>
    <row r="76" spans="2:19" ht="18" thickBot="1" x14ac:dyDescent="0.35">
      <c r="B76" s="103" t="s">
        <v>154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5"/>
    </row>
    <row r="77" spans="2:19" ht="18" thickBot="1" x14ac:dyDescent="0.35">
      <c r="B77" s="103" t="s">
        <v>49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5"/>
    </row>
    <row r="78" spans="2:19" ht="18" thickBot="1" x14ac:dyDescent="0.35">
      <c r="B78" s="45" t="s">
        <v>0</v>
      </c>
      <c r="C78" s="47" t="s">
        <v>1</v>
      </c>
      <c r="D78" s="46" t="s">
        <v>2</v>
      </c>
      <c r="E78" s="46" t="s">
        <v>3</v>
      </c>
      <c r="F78" s="46" t="s">
        <v>4</v>
      </c>
      <c r="G78" s="46" t="s">
        <v>5</v>
      </c>
      <c r="H78" s="46" t="s">
        <v>6</v>
      </c>
      <c r="I78" s="46" t="s">
        <v>7</v>
      </c>
      <c r="J78" s="46" t="s">
        <v>8</v>
      </c>
      <c r="K78" s="46" t="s">
        <v>9</v>
      </c>
      <c r="L78" s="46" t="s">
        <v>10</v>
      </c>
      <c r="M78" s="46" t="s">
        <v>11</v>
      </c>
      <c r="N78" s="46" t="s">
        <v>12</v>
      </c>
      <c r="O78" s="46" t="s">
        <v>13</v>
      </c>
      <c r="P78" s="46" t="s">
        <v>14</v>
      </c>
      <c r="Q78" s="46" t="s">
        <v>15</v>
      </c>
      <c r="R78" s="47" t="s">
        <v>16</v>
      </c>
      <c r="S78" s="48"/>
    </row>
    <row r="79" spans="2:19" x14ac:dyDescent="0.3">
      <c r="B79" s="60" t="s">
        <v>20</v>
      </c>
      <c r="C79" s="61" t="s">
        <v>147</v>
      </c>
      <c r="D79" s="62">
        <v>3897</v>
      </c>
      <c r="E79" s="62">
        <v>2847</v>
      </c>
      <c r="F79" s="62">
        <v>2847</v>
      </c>
      <c r="G79" s="62">
        <v>2847</v>
      </c>
      <c r="H79" s="62">
        <v>2847</v>
      </c>
      <c r="I79" s="62">
        <v>2847</v>
      </c>
      <c r="J79" s="62"/>
      <c r="K79" s="62"/>
      <c r="L79" s="62"/>
      <c r="M79" s="62"/>
      <c r="N79" s="62"/>
      <c r="O79" s="62"/>
      <c r="P79" s="62"/>
      <c r="Q79" s="62"/>
      <c r="R79" s="66"/>
      <c r="S79" s="67">
        <f>IF(S87=1,D79,IF(S87=2,E79,IF(S87=3,F79,IF(S87=4,G79,IF(S87=5,H79,IF(S87=6,I79,IF(S87=7,J79,IF(S87=8,K79,IF(S87=9,L79,IF(S87=10,M79,IF(S87=11,N79,IF(S87=12,O79,IF(S87=13,P79,IF(S87=14,Q79,IF(S87=15,R79,0)))))))))))))))/SUM(D79:D85)</f>
        <v>0.34232255797610683</v>
      </c>
    </row>
    <row r="80" spans="2:19" x14ac:dyDescent="0.3">
      <c r="B80" s="60" t="s">
        <v>17</v>
      </c>
      <c r="C80" s="61" t="s">
        <v>148</v>
      </c>
      <c r="D80" s="62">
        <v>2132</v>
      </c>
      <c r="E80" s="62">
        <v>2151.9</v>
      </c>
      <c r="F80" s="62">
        <v>2162.9</v>
      </c>
      <c r="G80" s="62">
        <v>2567.1</v>
      </c>
      <c r="H80" s="62">
        <v>2570.5</v>
      </c>
      <c r="I80" s="62">
        <v>2941.5</v>
      </c>
      <c r="J80" s="62"/>
      <c r="K80" s="62"/>
      <c r="L80" s="62"/>
      <c r="M80" s="62"/>
      <c r="N80" s="62"/>
      <c r="O80" s="62"/>
      <c r="P80" s="62"/>
      <c r="Q80" s="62"/>
      <c r="R80" s="66"/>
      <c r="S80" s="67">
        <f>IF(S87=1,D80,IF(S87=2,E80,IF(S87=3,F80,IF(S87=4,G80,IF(S87=5,H80,IF(S87=6,I80,IF(S87=7,J80,IF(S87=8,K80,IF(S87=9,L80,IF(S87=10,M80,IF(S87=11,N80,IF(S87=12,O80,IF(S87=13,P80,IF(S87=14,Q80,IF(S87=15,R80,0)))))))))))))))/SUM(D79:D85)</f>
        <v>0.18728039353478568</v>
      </c>
    </row>
    <row r="81" spans="2:19" x14ac:dyDescent="0.3">
      <c r="B81" s="60" t="s">
        <v>19</v>
      </c>
      <c r="C81" s="61" t="s">
        <v>149</v>
      </c>
      <c r="D81" s="62">
        <v>1818</v>
      </c>
      <c r="E81" s="62">
        <v>1855.7</v>
      </c>
      <c r="F81" s="62">
        <v>1877.5</v>
      </c>
      <c r="G81" s="62">
        <v>1894.3</v>
      </c>
      <c r="H81" s="62">
        <v>1904.9</v>
      </c>
      <c r="I81" s="62">
        <v>2014.8</v>
      </c>
      <c r="J81" s="62"/>
      <c r="K81" s="62"/>
      <c r="L81" s="62"/>
      <c r="M81" s="62"/>
      <c r="N81" s="62"/>
      <c r="O81" s="62"/>
      <c r="P81" s="62"/>
      <c r="Q81" s="62"/>
      <c r="R81" s="66"/>
      <c r="S81" s="67">
        <f>IF(S87=1,D81,IF(S87=2,E81,IF(S87=3,F81,IF(S87=4,G81,IF(S87=5,H81,IF(S87=6,I81,IF(S87=7,J81,IF(S87=8,K81,IF(S87=9,L81,IF(S87=10,M81,IF(S87=11,N81,IF(S87=12,O81,IF(S87=13,P81,IF(S87=14,Q81,IF(S87=15,R81,0)))))))))))))))/SUM(D79:D85)</f>
        <v>0.15969782150386508</v>
      </c>
    </row>
    <row r="82" spans="2:19" x14ac:dyDescent="0.3">
      <c r="B82" s="60" t="s">
        <v>20</v>
      </c>
      <c r="C82" s="61" t="s">
        <v>150</v>
      </c>
      <c r="D82" s="62">
        <v>1772</v>
      </c>
      <c r="E82" s="62">
        <v>2691</v>
      </c>
      <c r="F82" s="62">
        <v>2716</v>
      </c>
      <c r="G82" s="62">
        <v>2883</v>
      </c>
      <c r="H82" s="62">
        <v>2847</v>
      </c>
      <c r="I82" s="62">
        <v>2847</v>
      </c>
      <c r="J82" s="62"/>
      <c r="K82" s="62"/>
      <c r="L82" s="62"/>
      <c r="M82" s="62"/>
      <c r="N82" s="62"/>
      <c r="O82" s="62"/>
      <c r="P82" s="62"/>
      <c r="Q82" s="62"/>
      <c r="R82" s="66"/>
      <c r="S82" s="67">
        <f>IF(S87=1,D82,IF(S87=2,E82,IF(S87=3,F82,IF(S87=4,G82,IF(S87=5,H82,IF(S87=6,I82,IF(S87=7,J82,IF(S87=8,K82,IF(S87=9,L82,IF(S87=10,M82,IF(S87=11,N82,IF(S87=12,O82,IF(S87=13,P82,IF(S87=14,Q82,IF(S87=15,R82,0)))))))))))))))/SUM(D79:D85)</f>
        <v>0.15565706254392128</v>
      </c>
    </row>
    <row r="83" spans="2:19" x14ac:dyDescent="0.3">
      <c r="B83" s="60" t="s">
        <v>18</v>
      </c>
      <c r="C83" s="61" t="s">
        <v>151</v>
      </c>
      <c r="D83" s="62">
        <v>893</v>
      </c>
      <c r="E83" s="62">
        <v>918.1</v>
      </c>
      <c r="F83" s="62">
        <v>928.1</v>
      </c>
      <c r="G83" s="62">
        <v>1089.5999999999999</v>
      </c>
      <c r="H83" s="62">
        <v>1098.7</v>
      </c>
      <c r="I83" s="62">
        <v>0</v>
      </c>
      <c r="J83" s="62"/>
      <c r="K83" s="62"/>
      <c r="L83" s="62"/>
      <c r="M83" s="62"/>
      <c r="N83" s="62"/>
      <c r="O83" s="62"/>
      <c r="P83" s="62"/>
      <c r="Q83" s="62"/>
      <c r="R83" s="66"/>
      <c r="S83" s="67">
        <f>IF(S87=1,D83,IF(S87=2,E83,IF(S87=3,F83,IF(S87=4,G83,IF(S87=5,H83,IF(S87=6,I83,IF(S87=7,J83,IF(S87=8,K83,IF(S87=9,L83,IF(S87=10,M83,IF(S87=11,N83,IF(S87=12,O83,IF(S87=13,P83,IF(S87=14,Q83,IF(S87=15,R83,0)))))))))))))))/SUM(D79:D85)</f>
        <v>7.844342937456078E-2</v>
      </c>
    </row>
    <row r="84" spans="2:19" x14ac:dyDescent="0.3">
      <c r="B84" s="60" t="s">
        <v>21</v>
      </c>
      <c r="C84" s="61" t="s">
        <v>152</v>
      </c>
      <c r="D84" s="62">
        <v>784</v>
      </c>
      <c r="E84" s="62">
        <v>804.5</v>
      </c>
      <c r="F84" s="62">
        <v>809.7</v>
      </c>
      <c r="G84" s="62">
        <v>0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6"/>
      <c r="S84" s="67">
        <f>IF(S87=1,D84,IF(S87=2,E84,IF(S87=3,F84,IF(S87=4,G84,IF(S87=5,H84,IF(S87=6,I84,IF(S87=7,J84,IF(S87=8,K84,IF(S87=9,L84,IF(S87=10,M84,IF(S87=11,N84,IF(S87=12,O84,IF(S87=13,P84,IF(S87=14,Q84,IF(S87=15,R84,0)))))))))))))))/SUM(D79:D85)</f>
        <v>6.8868587491215744E-2</v>
      </c>
    </row>
    <row r="85" spans="2:19" x14ac:dyDescent="0.3">
      <c r="B85" s="60" t="s">
        <v>51</v>
      </c>
      <c r="C85" s="61" t="s">
        <v>153</v>
      </c>
      <c r="D85" s="62">
        <v>88</v>
      </c>
      <c r="E85" s="62">
        <v>94.2</v>
      </c>
      <c r="F85" s="62">
        <v>0</v>
      </c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6"/>
      <c r="S85" s="67">
        <f>IF(S87=1,D85,IF(S87=2,E85,IF(S87=3,F85,IF(S87=4,G85,IF(S87=5,H85,IF(S87=6,I85,IF(S87=7,J85,IF(S87=8,K85,IF(S87=9,L85,IF(S87=10,M85,IF(S87=11,N85,IF(S87=12,O85,IF(S87=13,P85,IF(S87=14,Q85,IF(S87=15,R85,0)))))))))))))))/SUM(D79:D85)</f>
        <v>7.7301475755446238E-3</v>
      </c>
    </row>
    <row r="86" spans="2:19" ht="18" thickBot="1" x14ac:dyDescent="0.35">
      <c r="B86" s="49" t="s">
        <v>22</v>
      </c>
      <c r="C86" s="63"/>
      <c r="D86" s="50">
        <v>0</v>
      </c>
      <c r="E86" s="50">
        <f>IF(E79&gt;0,ROUND(F87-SUM(E79:E85),1),)</f>
        <v>21.6</v>
      </c>
      <c r="F86" s="50">
        <f>IF(F79&gt;0,ROUND(F87-SUM(F79:F85),1),)</f>
        <v>42.8</v>
      </c>
      <c r="G86" s="50">
        <f>IF(G79&gt;0,ROUND(F87-SUM(G79:G85),1),)</f>
        <v>103</v>
      </c>
      <c r="H86" s="50">
        <f>IF(H79&gt;0,ROUND(F87-SUM(H79:H85),1),)</f>
        <v>115.9</v>
      </c>
      <c r="I86" s="50">
        <f>IF(I79&gt;0,ROUND(F87-SUM(I79:I85),1),)</f>
        <v>733.7</v>
      </c>
      <c r="J86" s="50">
        <f>IF(J79&gt;0,ROUND(F87-SUM(J79:J85),1),)</f>
        <v>0</v>
      </c>
      <c r="K86" s="50">
        <f>IF(K79&gt;0,ROUND(F87-SUM(K79:K85),1),)</f>
        <v>0</v>
      </c>
      <c r="L86" s="50">
        <f>IF(L79&gt;0,ROUND(F87-SUM(L79:L85),1),)</f>
        <v>0</v>
      </c>
      <c r="M86" s="50">
        <f>IF(M79&gt;0,ROUND(F87-SUM(M79:M85),1),)</f>
        <v>0</v>
      </c>
      <c r="N86" s="50">
        <f>IF(N79&gt;0,ROUND(F87-SUM(N79:N85),1),)</f>
        <v>0</v>
      </c>
      <c r="O86" s="50">
        <f>IF(O79&gt;0,ROUND(F87-SUM(O79:O85),1),)</f>
        <v>0</v>
      </c>
      <c r="P86" s="50">
        <f>IF(P79&gt;0,ROUND(F87-SUM(P79:P85),1),)</f>
        <v>0</v>
      </c>
      <c r="Q86" s="50">
        <f>IF(Q79&gt;0,ROUND(F87-SUM(Q79:Q85),1),)</f>
        <v>0</v>
      </c>
      <c r="R86" s="51">
        <f>IF(R79&gt;0,ROUND(F87-SUM(R79:R85),1),)</f>
        <v>0</v>
      </c>
      <c r="S86" s="52">
        <f>IF(S87=1,D86,IF(S87=2,E86,IF(S87=3,F86,IF(S87=4,G86,IF(S87=5,H86,IF(S87=6,I86,IF(S87=7,J86,IF(S87=8,K86,IF(S87=9,L86,IF(S87=10,M86,IF(S87=11,N86,IF(S87=12,O86,IF(S87=13,P86,IF(S87=14,Q86,IF(S87=15,R86,0)))))))))))))))/SUM(D79:D85)</f>
        <v>0</v>
      </c>
    </row>
    <row r="87" spans="2:19" ht="18" thickBot="1" x14ac:dyDescent="0.35">
      <c r="B87" s="53" t="s">
        <v>48</v>
      </c>
      <c r="C87" s="64" t="s">
        <v>30</v>
      </c>
      <c r="D87" s="54">
        <v>19533</v>
      </c>
      <c r="E87" s="54" t="s">
        <v>25</v>
      </c>
      <c r="F87" s="68">
        <f>SUM(D79:D85)</f>
        <v>11384</v>
      </c>
      <c r="G87" s="54" t="s">
        <v>26</v>
      </c>
      <c r="H87" s="54">
        <v>108</v>
      </c>
      <c r="I87" s="54" t="s">
        <v>27</v>
      </c>
      <c r="J87" s="55">
        <f>(H87+F87)/D87</f>
        <v>0.58833768494342908</v>
      </c>
      <c r="K87" s="54" t="s">
        <v>28</v>
      </c>
      <c r="L87" s="55">
        <f>F87/(F87+H87)</f>
        <v>0.99060215802297247</v>
      </c>
      <c r="M87" s="54" t="s">
        <v>29</v>
      </c>
      <c r="N87" s="55">
        <f>H87/(F87+H87)</f>
        <v>9.3978419770274976E-3</v>
      </c>
      <c r="O87" s="54" t="s">
        <v>24</v>
      </c>
      <c r="P87" s="54">
        <v>2847</v>
      </c>
      <c r="Q87" s="106" t="s">
        <v>23</v>
      </c>
      <c r="R87" s="107"/>
      <c r="S87" s="56">
        <v>1</v>
      </c>
    </row>
    <row r="88" spans="2:19" ht="18" thickBot="1" x14ac:dyDescent="0.35"/>
    <row r="89" spans="2:19" ht="18" thickBot="1" x14ac:dyDescent="0.35">
      <c r="B89" s="103" t="s">
        <v>191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5"/>
    </row>
    <row r="90" spans="2:19" ht="18" thickBot="1" x14ac:dyDescent="0.35">
      <c r="B90" s="103" t="s">
        <v>49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5"/>
    </row>
    <row r="91" spans="2:19" ht="18" thickBot="1" x14ac:dyDescent="0.35">
      <c r="B91" s="45" t="s">
        <v>0</v>
      </c>
      <c r="C91" s="47" t="s">
        <v>1</v>
      </c>
      <c r="D91" s="46" t="s">
        <v>2</v>
      </c>
      <c r="E91" s="46" t="s">
        <v>3</v>
      </c>
      <c r="F91" s="46" t="s">
        <v>4</v>
      </c>
      <c r="G91" s="46" t="s">
        <v>5</v>
      </c>
      <c r="H91" s="46" t="s">
        <v>6</v>
      </c>
      <c r="I91" s="46" t="s">
        <v>7</v>
      </c>
      <c r="J91" s="46" t="s">
        <v>8</v>
      </c>
      <c r="K91" s="46" t="s">
        <v>9</v>
      </c>
      <c r="L91" s="46" t="s">
        <v>10</v>
      </c>
      <c r="M91" s="46" t="s">
        <v>11</v>
      </c>
      <c r="N91" s="46" t="s">
        <v>12</v>
      </c>
      <c r="O91" s="46" t="s">
        <v>13</v>
      </c>
      <c r="P91" s="46" t="s">
        <v>14</v>
      </c>
      <c r="Q91" s="46" t="s">
        <v>15</v>
      </c>
      <c r="R91" s="47" t="s">
        <v>16</v>
      </c>
      <c r="S91" s="48"/>
    </row>
    <row r="92" spans="2:19" x14ac:dyDescent="0.3">
      <c r="B92" s="60" t="s">
        <v>18</v>
      </c>
      <c r="C92" s="61" t="s">
        <v>182</v>
      </c>
      <c r="D92" s="62">
        <v>1929</v>
      </c>
      <c r="E92" s="62">
        <v>1676</v>
      </c>
      <c r="F92" s="62">
        <v>1676</v>
      </c>
      <c r="G92" s="62">
        <v>1676</v>
      </c>
      <c r="H92" s="62">
        <v>1676</v>
      </c>
      <c r="I92" s="62">
        <v>1676</v>
      </c>
      <c r="J92" s="62">
        <v>1676</v>
      </c>
      <c r="K92" s="62">
        <v>1676</v>
      </c>
      <c r="L92" s="62"/>
      <c r="M92" s="62"/>
      <c r="N92" s="62"/>
      <c r="O92" s="62"/>
      <c r="P92" s="62"/>
      <c r="Q92" s="62"/>
      <c r="R92" s="66"/>
      <c r="S92" s="67">
        <f>IF(S101=1,D92,IF(S101=2,E92,IF(S101=3,F92,IF(S101=4,G92,IF(S101=5,H92,IF(S101=6,I92,IF(S101=7,J92,IF(S101=8,K92,IF(S101=9,L92,IF(S101=10,M92,IF(S101=11,N92,IF(S101=12,O92,IF(S101=13,P92,IF(S101=14,Q92,IF(S101=15,R92,0)))))))))))))))/SUM(D92:D99)</f>
        <v>0.23032835820895523</v>
      </c>
    </row>
    <row r="93" spans="2:19" x14ac:dyDescent="0.3">
      <c r="B93" s="60" t="s">
        <v>17</v>
      </c>
      <c r="C93" s="61" t="s">
        <v>183</v>
      </c>
      <c r="D93" s="62">
        <v>1567</v>
      </c>
      <c r="E93" s="62">
        <v>1588.4</v>
      </c>
      <c r="F93" s="62">
        <v>1618.2</v>
      </c>
      <c r="G93" s="62">
        <v>1648.9</v>
      </c>
      <c r="H93" s="62">
        <v>1813.9</v>
      </c>
      <c r="I93" s="62">
        <v>1676</v>
      </c>
      <c r="J93" s="62">
        <v>1676</v>
      </c>
      <c r="K93" s="62">
        <v>1676</v>
      </c>
      <c r="L93" s="62"/>
      <c r="M93" s="62"/>
      <c r="N93" s="62"/>
      <c r="O93" s="62"/>
      <c r="P93" s="62"/>
      <c r="Q93" s="62"/>
      <c r="R93" s="66"/>
      <c r="S93" s="67">
        <f>IF(S101=1,D93,IF(S101=2,E93,IF(S101=3,F93,IF(S101=4,G93,IF(S101=5,H93,IF(S101=6,I93,IF(S101=7,J93,IF(S101=8,K93,IF(S101=9,L93,IF(S101=10,M93,IF(S101=11,N93,IF(S101=12,O93,IF(S101=13,P93,IF(S101=14,Q93,IF(S101=15,R93,0)))))))))))))))/SUM(D92:D99)</f>
        <v>0.1871044776119403</v>
      </c>
    </row>
    <row r="94" spans="2:19" x14ac:dyDescent="0.3">
      <c r="B94" s="60" t="s">
        <v>17</v>
      </c>
      <c r="C94" s="61" t="s">
        <v>184</v>
      </c>
      <c r="D94" s="62">
        <v>1462</v>
      </c>
      <c r="E94" s="62">
        <v>1480.4</v>
      </c>
      <c r="F94" s="62">
        <v>1514.5</v>
      </c>
      <c r="G94" s="62">
        <v>1529.9</v>
      </c>
      <c r="H94" s="62">
        <v>1592.2</v>
      </c>
      <c r="I94" s="62">
        <v>1701.2</v>
      </c>
      <c r="J94" s="62">
        <v>1676</v>
      </c>
      <c r="K94" s="62">
        <v>1676</v>
      </c>
      <c r="L94" s="62"/>
      <c r="M94" s="62"/>
      <c r="N94" s="62"/>
      <c r="O94" s="62"/>
      <c r="P94" s="62"/>
      <c r="Q94" s="62"/>
      <c r="R94" s="66"/>
      <c r="S94" s="67">
        <f>IF(S101=1,D94,IF(S101=2,E94,IF(S101=3,F94,IF(S101=4,G94,IF(S101=5,H94,IF(S101=6,I94,IF(S101=7,J94,IF(S101=8,K94,IF(S101=9,L94,IF(S101=10,M94,IF(S101=11,N94,IF(S101=12,O94,IF(S101=13,P94,IF(S101=14,Q94,IF(S101=15,R94,0)))))))))))))))/SUM(D92:D99)</f>
        <v>0.17456716417910448</v>
      </c>
    </row>
    <row r="95" spans="2:19" x14ac:dyDescent="0.3">
      <c r="B95" s="60" t="s">
        <v>21</v>
      </c>
      <c r="C95" s="61" t="s">
        <v>185</v>
      </c>
      <c r="D95" s="62">
        <v>1116</v>
      </c>
      <c r="E95" s="62">
        <v>1151</v>
      </c>
      <c r="F95" s="62">
        <v>1168.7</v>
      </c>
      <c r="G95" s="62">
        <v>1257.8</v>
      </c>
      <c r="H95" s="62">
        <v>1519.6</v>
      </c>
      <c r="I95" s="62">
        <v>1532.6</v>
      </c>
      <c r="J95" s="62">
        <v>1544.9</v>
      </c>
      <c r="K95" s="62">
        <v>1762.6</v>
      </c>
      <c r="L95" s="62"/>
      <c r="M95" s="62"/>
      <c r="N95" s="62"/>
      <c r="O95" s="62"/>
      <c r="P95" s="62"/>
      <c r="Q95" s="62"/>
      <c r="R95" s="66"/>
      <c r="S95" s="67">
        <f>IF(S101=1,D95,IF(S101=2,E95,IF(S101=3,F95,IF(S101=4,G95,IF(S101=5,H95,IF(S101=6,I95,IF(S101=7,J95,IF(S101=8,K95,IF(S101=9,L95,IF(S101=10,M95,IF(S101=11,N95,IF(S101=12,O95,IF(S101=13,P95,IF(S101=14,Q95,IF(S101=15,R95,0)))))))))))))))/SUM(D92:D99)</f>
        <v>0.13325373134328358</v>
      </c>
    </row>
    <row r="96" spans="2:19" x14ac:dyDescent="0.3">
      <c r="B96" s="60" t="s">
        <v>19</v>
      </c>
      <c r="C96" s="61" t="s">
        <v>186</v>
      </c>
      <c r="D96" s="62">
        <v>986</v>
      </c>
      <c r="E96" s="62">
        <v>1010.8</v>
      </c>
      <c r="F96" s="62">
        <v>1023.2</v>
      </c>
      <c r="G96" s="62">
        <v>1131.3</v>
      </c>
      <c r="H96" s="62">
        <v>1284.9000000000001</v>
      </c>
      <c r="I96" s="62">
        <v>1286.9000000000001</v>
      </c>
      <c r="J96" s="62">
        <v>1287.9000000000001</v>
      </c>
      <c r="K96" s="62">
        <v>0</v>
      </c>
      <c r="L96" s="62"/>
      <c r="M96" s="62"/>
      <c r="N96" s="62"/>
      <c r="O96" s="62"/>
      <c r="P96" s="62"/>
      <c r="Q96" s="62"/>
      <c r="R96" s="66"/>
      <c r="S96" s="67">
        <f>IF(S101=1,D96,IF(S101=2,E96,IF(S101=3,F96,IF(S101=4,G96,IF(S101=5,H96,IF(S101=6,I96,IF(S101=7,J96,IF(S101=8,K96,IF(S101=9,L96,IF(S101=10,M96,IF(S101=11,N96,IF(S101=12,O96,IF(S101=13,P96,IF(S101=14,Q96,IF(S101=15,R96,0)))))))))))))))/SUM(D92:D99)</f>
        <v>0.11773134328358209</v>
      </c>
    </row>
    <row r="97" spans="2:19" x14ac:dyDescent="0.3">
      <c r="B97" s="60" t="s">
        <v>50</v>
      </c>
      <c r="C97" s="61" t="s">
        <v>187</v>
      </c>
      <c r="D97" s="62">
        <v>797</v>
      </c>
      <c r="E97" s="62">
        <v>819.6</v>
      </c>
      <c r="F97" s="62">
        <v>857.5</v>
      </c>
      <c r="G97" s="62">
        <v>935</v>
      </c>
      <c r="H97" s="62">
        <v>0</v>
      </c>
      <c r="I97" s="62"/>
      <c r="J97" s="62"/>
      <c r="K97" s="62"/>
      <c r="L97" s="62"/>
      <c r="M97" s="62"/>
      <c r="N97" s="62"/>
      <c r="O97" s="62"/>
      <c r="P97" s="62"/>
      <c r="Q97" s="62"/>
      <c r="R97" s="66"/>
      <c r="S97" s="67">
        <f>IF(S101=1,D97,IF(S101=2,E97,IF(S101=3,F97,IF(S101=4,G97,IF(S101=5,H97,IF(S101=6,I97,IF(S101=7,J97,IF(S101=8,K97,IF(S101=9,L97,IF(S101=10,M97,IF(S101=11,N97,IF(S101=12,O97,IF(S101=13,P97,IF(S101=14,Q97,IF(S101=15,R97,0)))))))))))))))/SUM(D92:D99)</f>
        <v>9.5164179104477609E-2</v>
      </c>
    </row>
    <row r="98" spans="2:19" x14ac:dyDescent="0.3">
      <c r="B98" s="60" t="s">
        <v>20</v>
      </c>
      <c r="C98" s="61" t="s">
        <v>188</v>
      </c>
      <c r="D98" s="62">
        <v>354</v>
      </c>
      <c r="E98" s="62">
        <v>420.6</v>
      </c>
      <c r="F98" s="62">
        <v>439.1</v>
      </c>
      <c r="G98" s="62">
        <v>0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6"/>
      <c r="S98" s="67">
        <f>IF(S101=1,D98,IF(S101=2,E98,IF(S101=3,F98,IF(S101=4,G98,IF(S101=5,H98,IF(S101=6,I98,IF(S101=7,J98,IF(S101=8,K98,IF(S101=9,L98,IF(S101=10,M98,IF(S101=11,N98,IF(S101=12,O98,IF(S101=13,P98,IF(S101=14,Q98,IF(S101=15,R98,0)))))))))))))))/SUM(D92:D99)</f>
        <v>4.2268656716417913E-2</v>
      </c>
    </row>
    <row r="99" spans="2:19" x14ac:dyDescent="0.3">
      <c r="B99" s="60" t="s">
        <v>189</v>
      </c>
      <c r="C99" s="61" t="s">
        <v>190</v>
      </c>
      <c r="D99" s="62">
        <v>164</v>
      </c>
      <c r="E99" s="62">
        <v>170</v>
      </c>
      <c r="F99" s="62">
        <v>0</v>
      </c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6"/>
      <c r="S99" s="67">
        <f>IF(S101=1,D99,IF(S101=2,E99,IF(S101=3,F99,IF(S101=4,G99,IF(S101=5,H99,IF(S101=6,I99,IF(S101=7,J99,IF(S101=8,K99,IF(S101=9,L99,IF(S101=10,M99,IF(S101=11,N99,IF(S101=12,O99,IF(S101=13,P99,IF(S101=14,Q99,IF(S101=15,R99,0)))))))))))))))/SUM(D92:D99)</f>
        <v>1.9582089552238807E-2</v>
      </c>
    </row>
    <row r="100" spans="2:19" ht="18" thickBot="1" x14ac:dyDescent="0.35">
      <c r="B100" s="49" t="s">
        <v>22</v>
      </c>
      <c r="C100" s="63"/>
      <c r="D100" s="50">
        <v>0</v>
      </c>
      <c r="E100" s="50">
        <f>IF(E92&gt;0,ROUND(F101-SUM(E92:E99),1),)</f>
        <v>58.2</v>
      </c>
      <c r="F100" s="50">
        <f>IF(F92&gt;0,ROUND(F101-SUM(F92:F99),1),)</f>
        <v>77.8</v>
      </c>
      <c r="G100" s="50">
        <f>IF(G92&gt;0,ROUND(F101-SUM(G92:G99),1),)</f>
        <v>196.1</v>
      </c>
      <c r="H100" s="50">
        <f>IF(H92&gt;0,ROUND(F101-SUM(H92:H99),1),)</f>
        <v>488.4</v>
      </c>
      <c r="I100" s="50">
        <f>IF(I92&gt;0,ROUND(F101-SUM(I92:I99),1),)</f>
        <v>502.3</v>
      </c>
      <c r="J100" s="50">
        <f>IF(J92&gt;0,ROUND(F101-SUM(J92:J99),1),)</f>
        <v>514.20000000000005</v>
      </c>
      <c r="K100" s="50">
        <f>IF(K92&gt;0,ROUND(F101-SUM(K92:K99),1),)</f>
        <v>1584.4</v>
      </c>
      <c r="L100" s="50">
        <f>IF(L92&gt;0,ROUND(F101-SUM(L92:L99),1),)</f>
        <v>0</v>
      </c>
      <c r="M100" s="50">
        <f>IF(M92&gt;0,ROUND(F101-SUM(M92:M99),1),)</f>
        <v>0</v>
      </c>
      <c r="N100" s="50">
        <f>IF(N92&gt;0,ROUND(F101-SUM(N92:N99),1),)</f>
        <v>0</v>
      </c>
      <c r="O100" s="50">
        <f>IF(O92&gt;0,ROUND(F101-SUM(O92:O99),1),)</f>
        <v>0</v>
      </c>
      <c r="P100" s="50">
        <f>IF(P92&gt;0,ROUND(F101-SUM(P92:P99),1),)</f>
        <v>0</v>
      </c>
      <c r="Q100" s="50">
        <f>IF(Q92&gt;0,ROUND(F101-SUM(Q92:Q99),1),)</f>
        <v>0</v>
      </c>
      <c r="R100" s="51">
        <f>IF(R92&gt;0,ROUND(F101-SUM(R92:R99),1),)</f>
        <v>0</v>
      </c>
      <c r="S100" s="52">
        <f>IF(S101=1,D100,IF(S101=2,E100,IF(S101=3,F100,IF(S101=4,G100,IF(S101=5,H100,IF(S101=6,I100,IF(S101=7,J100,IF(S101=8,K100,IF(S101=9,L100,IF(S101=10,M100,IF(S101=11,N100,IF(S101=12,O100,IF(S101=13,P100,IF(S101=14,Q100,IF(S101=15,R100,0)))))))))))))))/SUM(D92:D99)</f>
        <v>0</v>
      </c>
    </row>
    <row r="101" spans="2:19" ht="18" thickBot="1" x14ac:dyDescent="0.35">
      <c r="B101" s="53" t="s">
        <v>48</v>
      </c>
      <c r="C101" s="64" t="s">
        <v>30</v>
      </c>
      <c r="D101" s="54">
        <v>23850</v>
      </c>
      <c r="E101" s="54" t="s">
        <v>25</v>
      </c>
      <c r="F101" s="68">
        <f>SUM(D92:D99)</f>
        <v>8375</v>
      </c>
      <c r="G101" s="54" t="s">
        <v>26</v>
      </c>
      <c r="H101" s="54">
        <v>182</v>
      </c>
      <c r="I101" s="54" t="s">
        <v>27</v>
      </c>
      <c r="J101" s="55">
        <f>(H101+F101)/D101</f>
        <v>0.35878406708595389</v>
      </c>
      <c r="K101" s="54" t="s">
        <v>28</v>
      </c>
      <c r="L101" s="55">
        <f>F101/(F101+H101)</f>
        <v>0.97873086362042772</v>
      </c>
      <c r="M101" s="54" t="s">
        <v>29</v>
      </c>
      <c r="N101" s="55">
        <f>H101/(F101+H101)</f>
        <v>2.1269136379572281E-2</v>
      </c>
      <c r="O101" s="54" t="s">
        <v>24</v>
      </c>
      <c r="P101" s="54">
        <v>1676</v>
      </c>
      <c r="Q101" s="106" t="s">
        <v>23</v>
      </c>
      <c r="R101" s="107"/>
      <c r="S101" s="56">
        <v>1</v>
      </c>
    </row>
    <row r="102" spans="2:19" ht="18" thickBot="1" x14ac:dyDescent="0.35"/>
    <row r="103" spans="2:19" ht="18" thickBot="1" x14ac:dyDescent="0.35">
      <c r="B103" s="103" t="s">
        <v>207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5"/>
    </row>
    <row r="104" spans="2:19" ht="18" thickBot="1" x14ac:dyDescent="0.35">
      <c r="B104" s="103" t="s">
        <v>49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5"/>
    </row>
    <row r="105" spans="2:19" ht="18" thickBot="1" x14ac:dyDescent="0.35">
      <c r="B105" s="45" t="s">
        <v>0</v>
      </c>
      <c r="C105" s="47" t="s">
        <v>1</v>
      </c>
      <c r="D105" s="46" t="s">
        <v>2</v>
      </c>
      <c r="E105" s="46" t="s">
        <v>3</v>
      </c>
      <c r="F105" s="46" t="s">
        <v>4</v>
      </c>
      <c r="G105" s="46" t="s">
        <v>5</v>
      </c>
      <c r="H105" s="46" t="s">
        <v>6</v>
      </c>
      <c r="I105" s="46" t="s">
        <v>7</v>
      </c>
      <c r="J105" s="46" t="s">
        <v>8</v>
      </c>
      <c r="K105" s="46" t="s">
        <v>9</v>
      </c>
      <c r="L105" s="46" t="s">
        <v>10</v>
      </c>
      <c r="M105" s="46" t="s">
        <v>11</v>
      </c>
      <c r="N105" s="46" t="s">
        <v>12</v>
      </c>
      <c r="O105" s="46" t="s">
        <v>13</v>
      </c>
      <c r="P105" s="46" t="s">
        <v>14</v>
      </c>
      <c r="Q105" s="46" t="s">
        <v>15</v>
      </c>
      <c r="R105" s="47" t="s">
        <v>16</v>
      </c>
      <c r="S105" s="48"/>
    </row>
    <row r="106" spans="2:19" x14ac:dyDescent="0.3">
      <c r="B106" s="60" t="s">
        <v>18</v>
      </c>
      <c r="C106" s="61" t="s">
        <v>200</v>
      </c>
      <c r="D106" s="62">
        <v>3812</v>
      </c>
      <c r="E106" s="62">
        <v>2854</v>
      </c>
      <c r="F106" s="62">
        <v>2854</v>
      </c>
      <c r="G106" s="62">
        <v>2854</v>
      </c>
      <c r="H106" s="62">
        <v>2854</v>
      </c>
      <c r="I106" s="62">
        <v>2854</v>
      </c>
      <c r="J106" s="62">
        <v>2854</v>
      </c>
      <c r="K106" s="62"/>
      <c r="L106" s="62"/>
      <c r="M106" s="62"/>
      <c r="N106" s="62"/>
      <c r="O106" s="62"/>
      <c r="P106" s="62"/>
      <c r="Q106" s="62"/>
      <c r="R106" s="66"/>
      <c r="S106" s="67">
        <f>IF(S114=1,D106,IF(S114=2,E106,IF(S114=3,F106,IF(S114=4,G106,IF(S114=5,H106,IF(S114=6,I106,IF(S114=7,J106,IF(S114=8,K106,IF(S114=9,L106,IF(S114=10,M106,IF(S114=11,N106,IF(S114=12,O106,IF(S114=13,P106,IF(S114=14,Q106,IF(S114=15,R106,0)))))))))))))))/SUM(D106:D112)</f>
        <v>0.33397581916944102</v>
      </c>
    </row>
    <row r="107" spans="2:19" x14ac:dyDescent="0.3">
      <c r="B107" s="60" t="s">
        <v>19</v>
      </c>
      <c r="C107" s="61" t="s">
        <v>201</v>
      </c>
      <c r="D107" s="62">
        <v>2317</v>
      </c>
      <c r="E107" s="62">
        <v>2434.9</v>
      </c>
      <c r="F107" s="62">
        <v>2479.9</v>
      </c>
      <c r="G107" s="62">
        <v>2507.1</v>
      </c>
      <c r="H107" s="62">
        <v>3511.7</v>
      </c>
      <c r="I107" s="62">
        <v>2854</v>
      </c>
      <c r="J107" s="62">
        <v>2854</v>
      </c>
      <c r="K107" s="62"/>
      <c r="L107" s="62"/>
      <c r="M107" s="62"/>
      <c r="N107" s="62"/>
      <c r="O107" s="62"/>
      <c r="P107" s="62"/>
      <c r="Q107" s="62"/>
      <c r="R107" s="66"/>
      <c r="S107" s="67">
        <f>IF(S114=1,D107,IF(S114=2,E107,IF(S114=3,F107,IF(S114=4,G107,IF(S114=5,H107,IF(S114=6,I107,IF(S114=7,J107,IF(S114=8,K107,IF(S114=9,L107,IF(S114=10,M107,IF(S114=11,N107,IF(S114=12,O107,IF(S114=13,P107,IF(S114=14,Q107,IF(S114=15,R107,0)))))))))))))))/SUM(D106:D112)</f>
        <v>0.20299632030839321</v>
      </c>
    </row>
    <row r="108" spans="2:19" x14ac:dyDescent="0.3">
      <c r="B108" s="60" t="s">
        <v>17</v>
      </c>
      <c r="C108" s="61" t="s">
        <v>202</v>
      </c>
      <c r="D108" s="62">
        <v>1969</v>
      </c>
      <c r="E108" s="62">
        <v>2122.6</v>
      </c>
      <c r="F108" s="62">
        <v>2142.3000000000002</v>
      </c>
      <c r="G108" s="62">
        <v>2561.5</v>
      </c>
      <c r="H108" s="62">
        <v>2589.5</v>
      </c>
      <c r="I108" s="62">
        <v>2613.6</v>
      </c>
      <c r="J108" s="62">
        <v>3216.5</v>
      </c>
      <c r="K108" s="62"/>
      <c r="L108" s="62"/>
      <c r="M108" s="62"/>
      <c r="N108" s="62"/>
      <c r="O108" s="62"/>
      <c r="P108" s="62"/>
      <c r="Q108" s="62"/>
      <c r="R108" s="66"/>
      <c r="S108" s="67">
        <f>IF(S114=1,D108,IF(S114=2,E108,IF(S114=3,F108,IF(S114=4,G108,IF(S114=5,H108,IF(S114=6,I108,IF(S114=7,J108,IF(S114=8,K108,IF(S114=9,L108,IF(S114=10,M108,IF(S114=11,N108,IF(S114=12,O108,IF(S114=13,P108,IF(S114=14,Q108,IF(S114=15,R108,0)))))))))))))))/SUM(D106:D112)</f>
        <v>0.17250744699491852</v>
      </c>
    </row>
    <row r="109" spans="2:19" x14ac:dyDescent="0.3">
      <c r="B109" s="60" t="s">
        <v>20</v>
      </c>
      <c r="C109" s="61" t="s">
        <v>203</v>
      </c>
      <c r="D109" s="62">
        <v>1416</v>
      </c>
      <c r="E109" s="62">
        <v>1719.3</v>
      </c>
      <c r="F109" s="62">
        <v>1738.6</v>
      </c>
      <c r="G109" s="62">
        <v>1950.1</v>
      </c>
      <c r="H109" s="62">
        <v>2043.7</v>
      </c>
      <c r="I109" s="62">
        <v>2329.1999999999998</v>
      </c>
      <c r="J109" s="62">
        <v>0</v>
      </c>
      <c r="K109" s="62"/>
      <c r="L109" s="62"/>
      <c r="M109" s="62"/>
      <c r="N109" s="62"/>
      <c r="O109" s="62"/>
      <c r="P109" s="62"/>
      <c r="Q109" s="62"/>
      <c r="R109" s="66"/>
      <c r="S109" s="67">
        <f>IF(S114=1,D109,IF(S114=2,E109,IF(S114=3,F109,IF(S114=4,G109,IF(S114=5,H109,IF(S114=6,I109,IF(S114=7,J109,IF(S114=8,K109,IF(S114=9,L109,IF(S114=10,M109,IF(S114=11,N109,IF(S114=12,O109,IF(S114=13,P109,IF(S114=14,Q109,IF(S114=15,R109,0)))))))))))))))/SUM(D106:D112)</f>
        <v>0.12405817417206939</v>
      </c>
    </row>
    <row r="110" spans="2:19" x14ac:dyDescent="0.3">
      <c r="B110" s="60" t="s">
        <v>19</v>
      </c>
      <c r="C110" s="61" t="s">
        <v>204</v>
      </c>
      <c r="D110" s="62">
        <v>1100</v>
      </c>
      <c r="E110" s="62">
        <v>1185.4000000000001</v>
      </c>
      <c r="F110" s="62">
        <v>1210.7</v>
      </c>
      <c r="G110" s="62">
        <v>1221.2</v>
      </c>
      <c r="H110" s="62">
        <v>0</v>
      </c>
      <c r="I110" s="62"/>
      <c r="J110" s="62"/>
      <c r="K110" s="62"/>
      <c r="L110" s="62"/>
      <c r="M110" s="62"/>
      <c r="N110" s="62"/>
      <c r="O110" s="62"/>
      <c r="P110" s="62"/>
      <c r="Q110" s="62"/>
      <c r="R110" s="66"/>
      <c r="S110" s="67">
        <f>IF(S114=1,D110,IF(S114=2,E110,IF(S114=3,F110,IF(S114=4,G110,IF(S114=5,H110,IF(S114=6,I110,IF(S114=7,J110,IF(S114=8,K110,IF(S114=9,L110,IF(S114=10,M110,IF(S114=11,N110,IF(S114=12,O110,IF(S114=13,P110,IF(S114=14,Q110,IF(S114=15,R110,0)))))))))))))))/SUM(D106:D112)</f>
        <v>9.6372875416155593E-2</v>
      </c>
    </row>
    <row r="111" spans="2:19" x14ac:dyDescent="0.3">
      <c r="B111" s="60" t="s">
        <v>21</v>
      </c>
      <c r="C111" s="61" t="s">
        <v>205</v>
      </c>
      <c r="D111" s="62">
        <v>621</v>
      </c>
      <c r="E111" s="62">
        <v>738.9</v>
      </c>
      <c r="F111" s="62">
        <v>763.1</v>
      </c>
      <c r="G111" s="62">
        <v>0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6"/>
      <c r="S111" s="67">
        <f>IF(S114=1,D111,IF(S114=2,E111,IF(S114=3,F111,IF(S114=4,G111,IF(S114=5,H111,IF(S114=6,I111,IF(S114=7,J111,IF(S114=8,K111,IF(S114=9,L111,IF(S114=10,M111,IF(S114=11,N111,IF(S114=12,O111,IF(S114=13,P111,IF(S114=14,Q111,IF(S114=15,R111,0)))))))))))))))/SUM(D106:D112)</f>
        <v>5.4406868757666024E-2</v>
      </c>
    </row>
    <row r="112" spans="2:19" x14ac:dyDescent="0.3">
      <c r="B112" s="60" t="s">
        <v>51</v>
      </c>
      <c r="C112" s="61" t="s">
        <v>206</v>
      </c>
      <c r="D112" s="62">
        <v>179</v>
      </c>
      <c r="E112" s="62">
        <v>194.8</v>
      </c>
      <c r="F112" s="62">
        <v>0</v>
      </c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6"/>
      <c r="S112" s="67">
        <f>IF(S114=1,D112,IF(S114=2,E112,IF(S114=3,F112,IF(S114=4,G112,IF(S114=5,H112,IF(S114=6,I112,IF(S114=7,J112,IF(S114=8,K112,IF(S114=9,L112,IF(S114=10,M112,IF(S114=11,N112,IF(S114=12,O112,IF(S114=13,P112,IF(S114=14,Q112,IF(S114=15,R112,0)))))))))))))))/SUM(D106:D112)</f>
        <v>1.568249518135623E-2</v>
      </c>
    </row>
    <row r="113" spans="2:19" ht="18" thickBot="1" x14ac:dyDescent="0.35">
      <c r="B113" s="49" t="s">
        <v>22</v>
      </c>
      <c r="C113" s="63"/>
      <c r="D113" s="50">
        <v>0</v>
      </c>
      <c r="E113" s="50">
        <f>IF(E106&gt;0,ROUND(F114-SUM(E106:E112),1),)</f>
        <v>164.1</v>
      </c>
      <c r="F113" s="50">
        <f>IF(F106&gt;0,ROUND(F114-SUM(F106:F112),1),)</f>
        <v>225.4</v>
      </c>
      <c r="G113" s="50">
        <f>IF(G106&gt;0,ROUND(F114-SUM(G106:G112),1),)</f>
        <v>320.10000000000002</v>
      </c>
      <c r="H113" s="50">
        <f>IF(H106&gt;0,ROUND(F114-SUM(H106:H112),1),)</f>
        <v>415.1</v>
      </c>
      <c r="I113" s="50">
        <f>IF(I106&gt;0,ROUND(F114-SUM(I106:I112),1),)</f>
        <v>763.2</v>
      </c>
      <c r="J113" s="50">
        <f>IF(J106&gt;0,ROUND(F114-SUM(J106:J112),1),)</f>
        <v>2489.5</v>
      </c>
      <c r="K113" s="50">
        <f>IF(K106&gt;0,ROUND(F114-SUM(K106:K112),1),)</f>
        <v>0</v>
      </c>
      <c r="L113" s="50">
        <f>IF(L106&gt;0,ROUND(F114-SUM(L106:L112),1),)</f>
        <v>0</v>
      </c>
      <c r="M113" s="50">
        <f>IF(M106&gt;0,ROUND(F114-SUM(M106:M112),1),)</f>
        <v>0</v>
      </c>
      <c r="N113" s="50">
        <f>IF(N106&gt;0,ROUND(F114-SUM(N106:N112),1),)</f>
        <v>0</v>
      </c>
      <c r="O113" s="50">
        <f>IF(O106&gt;0,ROUND(F114-SUM(O106:O112),1),)</f>
        <v>0</v>
      </c>
      <c r="P113" s="50">
        <f>IF(P106&gt;0,ROUND(F114-SUM(P106:P112),1),)</f>
        <v>0</v>
      </c>
      <c r="Q113" s="50">
        <f>IF(Q106&gt;0,ROUND(F114-SUM(Q106:Q112),1),)</f>
        <v>0</v>
      </c>
      <c r="R113" s="51">
        <f>IF(R106&gt;0,ROUND(F114-SUM(R106:R112),1),)</f>
        <v>0</v>
      </c>
      <c r="S113" s="52">
        <f>IF(S114=1,D113,IF(S114=2,E113,IF(S114=3,F113,IF(S114=4,G113,IF(S114=5,H113,IF(S114=6,I113,IF(S114=7,J113,IF(S114=8,K113,IF(S114=9,L113,IF(S114=10,M113,IF(S114=11,N113,IF(S114=12,O113,IF(S114=13,P113,IF(S114=14,Q113,IF(S114=15,R113,0)))))))))))))))/SUM(D106:D112)</f>
        <v>0</v>
      </c>
    </row>
    <row r="114" spans="2:19" ht="18" thickBot="1" x14ac:dyDescent="0.35">
      <c r="B114" s="53" t="s">
        <v>48</v>
      </c>
      <c r="C114" s="64" t="s">
        <v>30</v>
      </c>
      <c r="D114" s="54">
        <v>19454</v>
      </c>
      <c r="E114" s="54" t="s">
        <v>25</v>
      </c>
      <c r="F114" s="68">
        <f>SUM(D106:D112)</f>
        <v>11414</v>
      </c>
      <c r="G114" s="54" t="s">
        <v>26</v>
      </c>
      <c r="H114" s="54">
        <v>126</v>
      </c>
      <c r="I114" s="54" t="s">
        <v>27</v>
      </c>
      <c r="J114" s="55">
        <f>(H114+F114)/D114</f>
        <v>0.59319420170658987</v>
      </c>
      <c r="K114" s="54" t="s">
        <v>28</v>
      </c>
      <c r="L114" s="55">
        <f>F114/(F114+H114)</f>
        <v>0.98908145580589257</v>
      </c>
      <c r="M114" s="54" t="s">
        <v>29</v>
      </c>
      <c r="N114" s="55">
        <f>H114/(F114+H114)</f>
        <v>1.0918544194107453E-2</v>
      </c>
      <c r="O114" s="54" t="s">
        <v>24</v>
      </c>
      <c r="P114" s="54">
        <v>2854</v>
      </c>
      <c r="Q114" s="106" t="s">
        <v>23</v>
      </c>
      <c r="R114" s="107"/>
      <c r="S114" s="56">
        <v>1</v>
      </c>
    </row>
    <row r="115" spans="2:19" ht="18" thickBot="1" x14ac:dyDescent="0.35"/>
    <row r="116" spans="2:19" ht="18" thickBot="1" x14ac:dyDescent="0.35">
      <c r="B116" s="103" t="s">
        <v>221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5"/>
    </row>
    <row r="117" spans="2:19" ht="18" thickBot="1" x14ac:dyDescent="0.35">
      <c r="B117" s="103" t="s">
        <v>49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5"/>
    </row>
    <row r="118" spans="2:19" ht="18" thickBot="1" x14ac:dyDescent="0.35">
      <c r="B118" s="45" t="s">
        <v>0</v>
      </c>
      <c r="C118" s="47" t="s">
        <v>1</v>
      </c>
      <c r="D118" s="46" t="s">
        <v>2</v>
      </c>
      <c r="E118" s="46" t="s">
        <v>3</v>
      </c>
      <c r="F118" s="46" t="s">
        <v>4</v>
      </c>
      <c r="G118" s="46" t="s">
        <v>5</v>
      </c>
      <c r="H118" s="46" t="s">
        <v>6</v>
      </c>
      <c r="I118" s="46" t="s">
        <v>7</v>
      </c>
      <c r="J118" s="46" t="s">
        <v>8</v>
      </c>
      <c r="K118" s="46" t="s">
        <v>9</v>
      </c>
      <c r="L118" s="46" t="s">
        <v>10</v>
      </c>
      <c r="M118" s="46" t="s">
        <v>11</v>
      </c>
      <c r="N118" s="46" t="s">
        <v>12</v>
      </c>
      <c r="O118" s="46" t="s">
        <v>13</v>
      </c>
      <c r="P118" s="46" t="s">
        <v>14</v>
      </c>
      <c r="Q118" s="46" t="s">
        <v>15</v>
      </c>
      <c r="R118" s="47" t="s">
        <v>16</v>
      </c>
      <c r="S118" s="48"/>
    </row>
    <row r="119" spans="2:19" x14ac:dyDescent="0.3">
      <c r="B119" s="60" t="s">
        <v>19</v>
      </c>
      <c r="C119" s="61" t="s">
        <v>214</v>
      </c>
      <c r="D119" s="62">
        <v>2399</v>
      </c>
      <c r="E119" s="62">
        <v>2258</v>
      </c>
      <c r="F119" s="62">
        <v>2258</v>
      </c>
      <c r="G119" s="62">
        <v>2258</v>
      </c>
      <c r="H119" s="62">
        <v>2258</v>
      </c>
      <c r="I119" s="62">
        <v>2258</v>
      </c>
      <c r="J119" s="62">
        <v>2258</v>
      </c>
      <c r="K119" s="62"/>
      <c r="L119" s="62"/>
      <c r="M119" s="62"/>
      <c r="N119" s="62"/>
      <c r="O119" s="62"/>
      <c r="P119" s="62"/>
      <c r="Q119" s="62"/>
      <c r="R119" s="66"/>
      <c r="S119" s="67">
        <f>IF(S127=1,D119,IF(S127=2,E119,IF(S127=3,F119,IF(S127=4,G119,IF(S127=5,H119,IF(S127=6,I119,IF(S127=7,J119,IF(S127=8,K119,IF(S127=9,L119,IF(S127=10,M119,IF(S127=11,N119,IF(S127=12,O119,IF(S127=13,P119,IF(S127=14,Q119,IF(S127=15,R119,0)))))))))))))))/SUM(D119:D125)</f>
        <v>0.26572884359769605</v>
      </c>
    </row>
    <row r="120" spans="2:19" x14ac:dyDescent="0.3">
      <c r="B120" s="60" t="s">
        <v>17</v>
      </c>
      <c r="C120" s="61" t="s">
        <v>215</v>
      </c>
      <c r="D120" s="62">
        <v>2051</v>
      </c>
      <c r="E120" s="62">
        <v>2053.5</v>
      </c>
      <c r="F120" s="62">
        <v>2057.5</v>
      </c>
      <c r="G120" s="62">
        <v>2063.6</v>
      </c>
      <c r="H120" s="62">
        <v>2120.9</v>
      </c>
      <c r="I120" s="62">
        <v>2145.4</v>
      </c>
      <c r="J120" s="62">
        <v>3546.1</v>
      </c>
      <c r="K120" s="62"/>
      <c r="L120" s="62"/>
      <c r="M120" s="62"/>
      <c r="N120" s="62"/>
      <c r="O120" s="62"/>
      <c r="P120" s="62"/>
      <c r="Q120" s="62"/>
      <c r="R120" s="66"/>
      <c r="S120" s="67">
        <f>IF(S127=1,D120,IF(S127=2,E120,IF(S127=3,F120,IF(S127=4,G120,IF(S127=5,H120,IF(S127=6,I120,IF(S127=7,J120,IF(S127=8,K120,IF(S127=9,L120,IF(S127=10,M120,IF(S127=11,N120,IF(S127=12,O120,IF(S127=13,P120,IF(S127=14,Q120,IF(S127=15,R120,0)))))))))))))))/SUM(D119:D125)</f>
        <v>0.22718210013291981</v>
      </c>
    </row>
    <row r="121" spans="2:19" x14ac:dyDescent="0.3">
      <c r="B121" s="60" t="s">
        <v>18</v>
      </c>
      <c r="C121" s="61" t="s">
        <v>216</v>
      </c>
      <c r="D121" s="62">
        <v>2026</v>
      </c>
      <c r="E121" s="62">
        <v>2061</v>
      </c>
      <c r="F121" s="62">
        <v>2067.3000000000002</v>
      </c>
      <c r="G121" s="62">
        <v>2082.8000000000002</v>
      </c>
      <c r="H121" s="62">
        <v>2408.4</v>
      </c>
      <c r="I121" s="62">
        <v>2258</v>
      </c>
      <c r="J121" s="62">
        <v>2258</v>
      </c>
      <c r="K121" s="62"/>
      <c r="L121" s="62"/>
      <c r="M121" s="62"/>
      <c r="N121" s="62"/>
      <c r="O121" s="62"/>
      <c r="P121" s="62"/>
      <c r="Q121" s="62"/>
      <c r="R121" s="66"/>
      <c r="S121" s="67">
        <f>IF(S127=1,D121,IF(S127=2,E121,IF(S127=3,F121,IF(S127=4,G121,IF(S127=5,H121,IF(S127=6,I121,IF(S127=7,J121,IF(S127=8,K121,IF(S127=9,L121,IF(S127=10,M121,IF(S127=11,N121,IF(S127=12,O121,IF(S127=13,P121,IF(S127=14,Q121,IF(S127=15,R121,0)))))))))))))))/SUM(D119:D125)</f>
        <v>0.22441293752769162</v>
      </c>
    </row>
    <row r="122" spans="2:19" x14ac:dyDescent="0.3">
      <c r="B122" s="60" t="s">
        <v>21</v>
      </c>
      <c r="C122" s="61" t="s">
        <v>217</v>
      </c>
      <c r="D122" s="62">
        <v>1800</v>
      </c>
      <c r="E122" s="62">
        <v>1805.2</v>
      </c>
      <c r="F122" s="62">
        <v>1812.3</v>
      </c>
      <c r="G122" s="62">
        <v>1823.6</v>
      </c>
      <c r="H122" s="62">
        <v>1971</v>
      </c>
      <c r="I122" s="62">
        <v>2026</v>
      </c>
      <c r="J122" s="62">
        <v>0</v>
      </c>
      <c r="K122" s="62"/>
      <c r="L122" s="62"/>
      <c r="M122" s="62"/>
      <c r="N122" s="62"/>
      <c r="O122" s="62"/>
      <c r="P122" s="62"/>
      <c r="Q122" s="62"/>
      <c r="R122" s="66"/>
      <c r="S122" s="67">
        <f>IF(S127=1,D122,IF(S127=2,E122,IF(S127=3,F122,IF(S127=4,G122,IF(S127=5,H122,IF(S127=6,I122,IF(S127=7,J122,IF(S127=8,K122,IF(S127=9,L122,IF(S127=10,M122,IF(S127=11,N122,IF(S127=12,O122,IF(S127=13,P122,IF(S127=14,Q122,IF(S127=15,R122,0)))))))))))))))/SUM(D119:D125)</f>
        <v>0.19937970757642889</v>
      </c>
    </row>
    <row r="123" spans="2:19" x14ac:dyDescent="0.3">
      <c r="B123" s="60" t="s">
        <v>20</v>
      </c>
      <c r="C123" s="61" t="s">
        <v>218</v>
      </c>
      <c r="D123" s="62">
        <v>642</v>
      </c>
      <c r="E123" s="62">
        <v>690.6</v>
      </c>
      <c r="F123" s="62">
        <v>700</v>
      </c>
      <c r="G123" s="62">
        <v>719.1</v>
      </c>
      <c r="H123" s="62">
        <v>0</v>
      </c>
      <c r="I123" s="62"/>
      <c r="J123" s="62"/>
      <c r="K123" s="62"/>
      <c r="L123" s="62"/>
      <c r="M123" s="62"/>
      <c r="N123" s="62"/>
      <c r="O123" s="62"/>
      <c r="P123" s="62"/>
      <c r="Q123" s="62"/>
      <c r="R123" s="66"/>
      <c r="S123" s="67">
        <f>IF(S127=1,D123,IF(S127=2,E123,IF(S127=3,F123,IF(S127=4,G123,IF(S127=5,H123,IF(S127=6,I123,IF(S127=7,J123,IF(S127=8,K123,IF(S127=9,L123,IF(S127=10,M123,IF(S127=11,N123,IF(S127=12,O123,IF(S127=13,P123,IF(S127=14,Q123,IF(S127=15,R123,0)))))))))))))))/SUM(D119:D125)</f>
        <v>7.1112095702259639E-2</v>
      </c>
    </row>
    <row r="124" spans="2:19" x14ac:dyDescent="0.3">
      <c r="B124" s="60" t="s">
        <v>51</v>
      </c>
      <c r="C124" s="61" t="s">
        <v>219</v>
      </c>
      <c r="D124" s="62">
        <v>69</v>
      </c>
      <c r="E124" s="62">
        <v>76.2</v>
      </c>
      <c r="F124" s="62">
        <v>85.2</v>
      </c>
      <c r="G124" s="62">
        <v>0</v>
      </c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6"/>
      <c r="S124" s="67">
        <f>IF(S127=1,D124,IF(S127=2,E124,IF(S127=3,F124,IF(S127=4,G124,IF(S127=5,H124,IF(S127=6,I124,IF(S127=7,J124,IF(S127=8,K124,IF(S127=9,L124,IF(S127=10,M124,IF(S127=11,N124,IF(S127=12,O124,IF(S127=13,P124,IF(S127=14,Q124,IF(S127=15,R124,0)))))))))))))))/SUM(D119:D125)</f>
        <v>7.6428887904297742E-3</v>
      </c>
    </row>
    <row r="125" spans="2:19" x14ac:dyDescent="0.3">
      <c r="B125" s="60" t="s">
        <v>80</v>
      </c>
      <c r="C125" s="61" t="s">
        <v>220</v>
      </c>
      <c r="D125" s="62">
        <v>41</v>
      </c>
      <c r="E125" s="62">
        <v>43.6</v>
      </c>
      <c r="F125" s="62">
        <v>0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6"/>
      <c r="S125" s="67">
        <f>IF(S127=1,D125,IF(S127=2,E125,IF(S127=3,F125,IF(S127=4,G125,IF(S127=5,H125,IF(S127=6,I125,IF(S127=7,J125,IF(S127=8,K125,IF(S127=9,L125,IF(S127=10,M125,IF(S127=11,N125,IF(S127=12,O125,IF(S127=13,P125,IF(S127=14,Q125,IF(S127=15,R125,0)))))))))))))))/SUM(D119:D125)</f>
        <v>4.5414266725742137E-3</v>
      </c>
    </row>
    <row r="126" spans="2:19" ht="18" thickBot="1" x14ac:dyDescent="0.35">
      <c r="B126" s="49" t="s">
        <v>22</v>
      </c>
      <c r="C126" s="63"/>
      <c r="D126" s="50">
        <v>0</v>
      </c>
      <c r="E126" s="50">
        <f>IF(E119&gt;0,ROUND(F127-SUM(E119:E125),1),)</f>
        <v>39.9</v>
      </c>
      <c r="F126" s="50">
        <f>IF(F119&gt;0,ROUND(F127-SUM(F119:F125),1),)</f>
        <v>47.7</v>
      </c>
      <c r="G126" s="50">
        <f>IF(G119&gt;0,ROUND(F127-SUM(G119:G125),1),)</f>
        <v>80.900000000000006</v>
      </c>
      <c r="H126" s="50">
        <f>IF(H119&gt;0,ROUND(F127-SUM(H119:H125),1),)</f>
        <v>269.7</v>
      </c>
      <c r="I126" s="50">
        <f>IF(I119&gt;0,ROUND(F127-SUM(I119:I125),1),)</f>
        <v>340.6</v>
      </c>
      <c r="J126" s="50">
        <f>IF(J119&gt;0,ROUND(F127-SUM(J119:J125),1),)</f>
        <v>965.9</v>
      </c>
      <c r="K126" s="50">
        <f>IF(K119&gt;0,ROUND(F127-SUM(K119:K125),1),)</f>
        <v>0</v>
      </c>
      <c r="L126" s="50">
        <f>IF(L119&gt;0,ROUND(F127-SUM(L119:L125),1),)</f>
        <v>0</v>
      </c>
      <c r="M126" s="50">
        <f>IF(M119&gt;0,ROUND(F127-SUM(M119:M125),1),)</f>
        <v>0</v>
      </c>
      <c r="N126" s="50">
        <f>IF(N119&gt;0,ROUND(F127-SUM(N119:N125),1),)</f>
        <v>0</v>
      </c>
      <c r="O126" s="50">
        <f>IF(O119&gt;0,ROUND(F127-SUM(O119:O125),1),)</f>
        <v>0</v>
      </c>
      <c r="P126" s="50">
        <f>IF(P119&gt;0,ROUND(F127-SUM(P119:P125),1),)</f>
        <v>0</v>
      </c>
      <c r="Q126" s="50">
        <f>IF(Q119&gt;0,ROUND(F127-SUM(Q119:Q125),1),)</f>
        <v>0</v>
      </c>
      <c r="R126" s="51">
        <f>IF(R119&gt;0,ROUND(F127-SUM(R119:R125),1),)</f>
        <v>0</v>
      </c>
      <c r="S126" s="52">
        <f>IF(S127=1,D126,IF(S127=2,E126,IF(S127=3,F126,IF(S127=4,G126,IF(S127=5,H126,IF(S127=6,I126,IF(S127=7,J126,IF(S127=8,K126,IF(S127=9,L126,IF(S127=10,M126,IF(S127=11,N126,IF(S127=12,O126,IF(S127=13,P126,IF(S127=14,Q126,IF(S127=15,R126,0)))))))))))))))/SUM(D119:D125)</f>
        <v>0</v>
      </c>
    </row>
    <row r="127" spans="2:19" ht="18" thickBot="1" x14ac:dyDescent="0.35">
      <c r="B127" s="53" t="s">
        <v>48</v>
      </c>
      <c r="C127" s="64" t="s">
        <v>30</v>
      </c>
      <c r="D127" s="54">
        <v>18284</v>
      </c>
      <c r="E127" s="54" t="s">
        <v>25</v>
      </c>
      <c r="F127" s="68">
        <f>SUM(D119:D125)</f>
        <v>9028</v>
      </c>
      <c r="G127" s="54" t="s">
        <v>26</v>
      </c>
      <c r="H127" s="54">
        <v>84</v>
      </c>
      <c r="I127" s="54" t="s">
        <v>27</v>
      </c>
      <c r="J127" s="55">
        <f>(H127+F127)/D127</f>
        <v>0.49835922117698533</v>
      </c>
      <c r="K127" s="54" t="s">
        <v>28</v>
      </c>
      <c r="L127" s="55">
        <f>F127/(F127+H127)</f>
        <v>0.99078138718173836</v>
      </c>
      <c r="M127" s="54" t="s">
        <v>29</v>
      </c>
      <c r="N127" s="55">
        <f>H127/(F127+H127)</f>
        <v>9.2186128182616331E-3</v>
      </c>
      <c r="O127" s="54" t="s">
        <v>24</v>
      </c>
      <c r="P127" s="54">
        <v>2854</v>
      </c>
      <c r="Q127" s="106" t="s">
        <v>23</v>
      </c>
      <c r="R127" s="107"/>
      <c r="S127" s="56">
        <v>1</v>
      </c>
    </row>
    <row r="128" spans="2:19" ht="18" thickBot="1" x14ac:dyDescent="0.35"/>
    <row r="129" spans="2:19" ht="18" thickBot="1" x14ac:dyDescent="0.35">
      <c r="B129" s="103" t="s">
        <v>236</v>
      </c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5"/>
    </row>
    <row r="130" spans="2:19" ht="18" thickBot="1" x14ac:dyDescent="0.35">
      <c r="B130" s="103" t="s">
        <v>49</v>
      </c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5"/>
    </row>
    <row r="131" spans="2:19" ht="18" thickBot="1" x14ac:dyDescent="0.35">
      <c r="B131" s="45" t="s">
        <v>0</v>
      </c>
      <c r="C131" s="47" t="s">
        <v>1</v>
      </c>
      <c r="D131" s="46" t="s">
        <v>2</v>
      </c>
      <c r="E131" s="46" t="s">
        <v>3</v>
      </c>
      <c r="F131" s="46" t="s">
        <v>4</v>
      </c>
      <c r="G131" s="46" t="s">
        <v>5</v>
      </c>
      <c r="H131" s="46" t="s">
        <v>6</v>
      </c>
      <c r="I131" s="46" t="s">
        <v>7</v>
      </c>
      <c r="J131" s="46" t="s">
        <v>8</v>
      </c>
      <c r="K131" s="46" t="s">
        <v>9</v>
      </c>
      <c r="L131" s="46" t="s">
        <v>10</v>
      </c>
      <c r="M131" s="46" t="s">
        <v>11</v>
      </c>
      <c r="N131" s="46" t="s">
        <v>12</v>
      </c>
      <c r="O131" s="46" t="s">
        <v>13</v>
      </c>
      <c r="P131" s="46" t="s">
        <v>14</v>
      </c>
      <c r="Q131" s="46" t="s">
        <v>15</v>
      </c>
      <c r="R131" s="47" t="s">
        <v>16</v>
      </c>
      <c r="S131" s="48"/>
    </row>
    <row r="132" spans="2:19" x14ac:dyDescent="0.3">
      <c r="B132" s="60" t="s">
        <v>18</v>
      </c>
      <c r="C132" s="61" t="s">
        <v>229</v>
      </c>
      <c r="D132" s="62">
        <v>3145</v>
      </c>
      <c r="E132" s="62">
        <v>2710</v>
      </c>
      <c r="F132" s="62">
        <v>2710</v>
      </c>
      <c r="G132" s="62">
        <v>2710</v>
      </c>
      <c r="H132" s="62">
        <v>2710</v>
      </c>
      <c r="I132" s="62">
        <v>2710</v>
      </c>
      <c r="J132" s="62">
        <v>2710</v>
      </c>
      <c r="K132" s="62"/>
      <c r="L132" s="62"/>
      <c r="M132" s="62"/>
      <c r="N132" s="62"/>
      <c r="O132" s="62"/>
      <c r="P132" s="62"/>
      <c r="Q132" s="62"/>
      <c r="R132" s="66"/>
      <c r="S132" s="67">
        <f>IF(S140=1,D132,IF(S140=2,E132,IF(S140=3,F132,IF(S140=4,G132,IF(S140=5,H132,IF(S140=6,I132,IF(S140=7,J132,IF(S140=8,K132,IF(S140=9,L132,IF(S140=10,M132,IF(S140=11,N132,IF(S140=12,O132,IF(S140=13,P132,IF(S140=14,Q132,IF(S140=15,R132,0)))))))))))))))/SUM(D132:D138)</f>
        <v>0.23215472060234738</v>
      </c>
    </row>
    <row r="133" spans="2:19" x14ac:dyDescent="0.3">
      <c r="B133" s="60" t="s">
        <v>20</v>
      </c>
      <c r="C133" s="61" t="s">
        <v>230</v>
      </c>
      <c r="D133" s="62">
        <v>2877</v>
      </c>
      <c r="E133" s="62">
        <v>2877</v>
      </c>
      <c r="F133" s="62">
        <v>2710</v>
      </c>
      <c r="G133" s="62">
        <v>2710</v>
      </c>
      <c r="H133" s="62">
        <v>2710</v>
      </c>
      <c r="I133" s="62">
        <v>2710</v>
      </c>
      <c r="J133" s="62">
        <v>2710</v>
      </c>
      <c r="K133" s="62"/>
      <c r="L133" s="62"/>
      <c r="M133" s="62"/>
      <c r="N133" s="62"/>
      <c r="O133" s="62"/>
      <c r="P133" s="62"/>
      <c r="Q133" s="62"/>
      <c r="R133" s="66"/>
      <c r="S133" s="67">
        <f>IF(S140=1,D133,IF(S140=2,E133,IF(S140=3,F133,IF(S140=4,G133,IF(S140=5,H133,IF(S140=6,I133,IF(S140=7,J133,IF(S140=8,K133,IF(S140=9,L133,IF(S140=10,M133,IF(S140=11,N133,IF(S140=12,O133,IF(S140=13,P133,IF(S140=14,Q133,IF(S140=15,R133,0)))))))))))))))/SUM(D132:D138)</f>
        <v>0.21237174282128884</v>
      </c>
    </row>
    <row r="134" spans="2:19" x14ac:dyDescent="0.3">
      <c r="B134" s="60" t="s">
        <v>21</v>
      </c>
      <c r="C134" s="61" t="s">
        <v>231</v>
      </c>
      <c r="D134" s="62">
        <v>2854</v>
      </c>
      <c r="E134" s="62">
        <v>2854</v>
      </c>
      <c r="F134" s="62">
        <v>2854</v>
      </c>
      <c r="G134" s="62">
        <v>2710</v>
      </c>
      <c r="H134" s="62">
        <v>2710</v>
      </c>
      <c r="I134" s="62">
        <v>2710</v>
      </c>
      <c r="J134" s="62">
        <v>2710</v>
      </c>
      <c r="K134" s="62"/>
      <c r="L134" s="62"/>
      <c r="M134" s="62"/>
      <c r="N134" s="62"/>
      <c r="O134" s="62"/>
      <c r="P134" s="62"/>
      <c r="Q134" s="62"/>
      <c r="R134" s="66"/>
      <c r="S134" s="67">
        <f>IF(S140=1,D134,IF(S140=2,E134,IF(S140=3,F134,IF(S140=4,G134,IF(S140=5,H134,IF(S140=6,I134,IF(S140=7,J134,IF(S140=8,K134,IF(S140=9,L134,IF(S140=10,M134,IF(S140=11,N134,IF(S140=12,O134,IF(S140=13,P134,IF(S140=14,Q134,IF(S140=15,R134,0)))))))))))))))/SUM(D132:D138)</f>
        <v>0.21067394995201891</v>
      </c>
    </row>
    <row r="135" spans="2:19" x14ac:dyDescent="0.3">
      <c r="B135" s="60" t="s">
        <v>19</v>
      </c>
      <c r="C135" s="61" t="s">
        <v>232</v>
      </c>
      <c r="D135" s="62">
        <v>2390</v>
      </c>
      <c r="E135" s="62">
        <v>2488.6</v>
      </c>
      <c r="F135" s="62">
        <v>2559.8000000000002</v>
      </c>
      <c r="G135" s="62">
        <v>2564.1999999999998</v>
      </c>
      <c r="H135" s="62">
        <v>2589.3000000000002</v>
      </c>
      <c r="I135" s="62">
        <v>2616.3000000000002</v>
      </c>
      <c r="J135" s="62">
        <v>3020.3</v>
      </c>
      <c r="K135" s="62"/>
      <c r="L135" s="62"/>
      <c r="M135" s="62"/>
      <c r="N135" s="62"/>
      <c r="O135" s="62"/>
      <c r="P135" s="62"/>
      <c r="Q135" s="62"/>
      <c r="R135" s="66"/>
      <c r="S135" s="67">
        <f>IF(S140=1,D135,IF(S140=2,E135,IF(S140=3,F135,IF(S140=4,G135,IF(S140=5,H135,IF(S140=6,I135,IF(S140=7,J135,IF(S140=8,K135,IF(S140=9,L135,IF(S140=10,M135,IF(S140=11,N135,IF(S140=12,O135,IF(S140=13,P135,IF(S140=14,Q135,IF(S140=15,R135,0)))))))))))))))/SUM(D132:D138)</f>
        <v>0.1764228242415295</v>
      </c>
    </row>
    <row r="136" spans="2:19" x14ac:dyDescent="0.3">
      <c r="B136" s="60" t="s">
        <v>17</v>
      </c>
      <c r="C136" s="61" t="s">
        <v>233</v>
      </c>
      <c r="D136" s="62">
        <v>2097</v>
      </c>
      <c r="E136" s="62">
        <v>2208.6</v>
      </c>
      <c r="F136" s="62">
        <v>2232.6</v>
      </c>
      <c r="G136" s="62">
        <v>2337.1</v>
      </c>
      <c r="H136" s="62">
        <v>2343</v>
      </c>
      <c r="I136" s="62">
        <v>2430.1</v>
      </c>
      <c r="J136" s="62">
        <v>0</v>
      </c>
      <c r="K136" s="62"/>
      <c r="L136" s="62"/>
      <c r="M136" s="62"/>
      <c r="N136" s="62"/>
      <c r="O136" s="62"/>
      <c r="P136" s="62"/>
      <c r="Q136" s="62"/>
      <c r="R136" s="66"/>
      <c r="S136" s="67">
        <f>IF(S140=1,D136,IF(S140=2,E136,IF(S140=3,F136,IF(S140=4,G136,IF(S140=5,H136,IF(S140=6,I136,IF(S140=7,J136,IF(S140=8,K136,IF(S140=9,L136,IF(S140=10,M136,IF(S140=11,N136,IF(S140=12,O136,IF(S140=13,P136,IF(S140=14,Q136,IF(S140=15,R136,0)))))))))))))))/SUM(D132:D138)</f>
        <v>0.15479441942865579</v>
      </c>
    </row>
    <row r="137" spans="2:19" x14ac:dyDescent="0.3">
      <c r="B137" s="60" t="s">
        <v>189</v>
      </c>
      <c r="C137" s="61" t="s">
        <v>234</v>
      </c>
      <c r="D137" s="62">
        <v>132</v>
      </c>
      <c r="E137" s="62">
        <v>136.30000000000001</v>
      </c>
      <c r="F137" s="62">
        <v>138</v>
      </c>
      <c r="G137" s="62">
        <v>139.9</v>
      </c>
      <c r="H137" s="62">
        <v>151</v>
      </c>
      <c r="I137" s="62">
        <v>0</v>
      </c>
      <c r="J137" s="62"/>
      <c r="K137" s="62"/>
      <c r="L137" s="62"/>
      <c r="M137" s="62"/>
      <c r="N137" s="62"/>
      <c r="O137" s="62"/>
      <c r="P137" s="62"/>
      <c r="Q137" s="62"/>
      <c r="R137" s="66"/>
      <c r="S137" s="67">
        <f>IF(S140=1,D137,IF(S140=2,E137,IF(S140=3,F137,IF(S140=4,G137,IF(S140=5,H137,IF(S140=6,I137,IF(S140=7,J137,IF(S140=8,K137,IF(S140=9,L137,IF(S140=10,M137,IF(S140=11,N137,IF(S140=12,O137,IF(S140=13,P137,IF(S140=14,Q137,IF(S140=15,R137,0)))))))))))))))/SUM(D132:D138)</f>
        <v>9.7438547279840547E-3</v>
      </c>
    </row>
    <row r="138" spans="2:19" x14ac:dyDescent="0.3">
      <c r="B138" s="60" t="s">
        <v>80</v>
      </c>
      <c r="C138" s="61" t="s">
        <v>235</v>
      </c>
      <c r="D138" s="62">
        <v>52</v>
      </c>
      <c r="E138" s="62">
        <v>62.2</v>
      </c>
      <c r="F138" s="62">
        <v>65.900000000000006</v>
      </c>
      <c r="G138" s="62">
        <v>67.2</v>
      </c>
      <c r="H138" s="62">
        <v>0</v>
      </c>
      <c r="I138" s="62"/>
      <c r="J138" s="62"/>
      <c r="K138" s="62"/>
      <c r="L138" s="62"/>
      <c r="M138" s="62"/>
      <c r="N138" s="62"/>
      <c r="O138" s="62"/>
      <c r="P138" s="62"/>
      <c r="Q138" s="62"/>
      <c r="R138" s="66"/>
      <c r="S138" s="67">
        <f>IF(S140=1,D138,IF(S140=2,E138,IF(S140=3,F138,IF(S140=4,G138,IF(S140=5,H138,IF(S140=6,I138,IF(S140=7,J138,IF(S140=8,K138,IF(S140=9,L138,IF(S140=10,M138,IF(S140=11,N138,IF(S140=12,O138,IF(S140=13,P138,IF(S140=14,Q138,IF(S140=15,R138,0)))))))))))))))/SUM(D132:D138)</f>
        <v>3.8384882261755372E-3</v>
      </c>
    </row>
    <row r="139" spans="2:19" ht="18" thickBot="1" x14ac:dyDescent="0.35">
      <c r="B139" s="49" t="s">
        <v>22</v>
      </c>
      <c r="C139" s="63"/>
      <c r="D139" s="50">
        <v>0</v>
      </c>
      <c r="E139" s="50">
        <f>IF(E132&gt;0,ROUND(F140-SUM(E132:E138),1),)</f>
        <v>210.3</v>
      </c>
      <c r="F139" s="50">
        <f>IF(F132&gt;0,ROUND(F140-SUM(F132:F138),1),)</f>
        <v>276.7</v>
      </c>
      <c r="G139" s="50">
        <f>IF(G132&gt;0,ROUND(F140-SUM(G132:G138),1),)</f>
        <v>308.60000000000002</v>
      </c>
      <c r="H139" s="50">
        <f>IF(H132&gt;0,ROUND(F140-SUM(H132:H138),1),)</f>
        <v>333.7</v>
      </c>
      <c r="I139" s="50">
        <f>IF(I132&gt;0,ROUND(F140-SUM(I132:I138),1),)</f>
        <v>370.6</v>
      </c>
      <c r="J139" s="50">
        <f>IF(J132&gt;0,ROUND(F140-SUM(J132:J138),1),)</f>
        <v>2396.6999999999998</v>
      </c>
      <c r="K139" s="50">
        <f>IF(K132&gt;0,ROUND(F140-SUM(K132:K138),1),)</f>
        <v>0</v>
      </c>
      <c r="L139" s="50">
        <f>IF(L132&gt;0,ROUND(F140-SUM(L132:L138),1),)</f>
        <v>0</v>
      </c>
      <c r="M139" s="50">
        <f>IF(M132&gt;0,ROUND(F140-SUM(M132:M138),1),)</f>
        <v>0</v>
      </c>
      <c r="N139" s="50">
        <f>IF(N132&gt;0,ROUND(F140-SUM(N132:N138),1),)</f>
        <v>0</v>
      </c>
      <c r="O139" s="50">
        <f>IF(O132&gt;0,ROUND(F140-SUM(O132:O138),1),)</f>
        <v>0</v>
      </c>
      <c r="P139" s="50">
        <f>IF(P132&gt;0,ROUND(F140-SUM(P132:P138),1),)</f>
        <v>0</v>
      </c>
      <c r="Q139" s="50">
        <f>IF(Q132&gt;0,ROUND(F140-SUM(Q132:Q138),1),)</f>
        <v>0</v>
      </c>
      <c r="R139" s="51">
        <f>IF(R132&gt;0,ROUND(F140-SUM(R132:R138),1),)</f>
        <v>0</v>
      </c>
      <c r="S139" s="52">
        <f>IF(S140=1,D139,IF(S140=2,E139,IF(S140=3,F139,IF(S140=4,G139,IF(S140=5,H139,IF(S140=6,I139,IF(S140=7,J139,IF(S140=8,K139,IF(S140=9,L139,IF(S140=10,M139,IF(S140=11,N139,IF(S140=12,O139,IF(S140=13,P139,IF(S140=14,Q139,IF(S140=15,R139,0)))))))))))))))/SUM(D132:D138)</f>
        <v>0</v>
      </c>
    </row>
    <row r="140" spans="2:19" ht="18" thickBot="1" x14ac:dyDescent="0.35">
      <c r="B140" s="53" t="s">
        <v>48</v>
      </c>
      <c r="C140" s="64" t="s">
        <v>30</v>
      </c>
      <c r="D140" s="54">
        <v>25204</v>
      </c>
      <c r="E140" s="54" t="s">
        <v>25</v>
      </c>
      <c r="F140" s="68">
        <f>SUM(D132:D138)</f>
        <v>13547</v>
      </c>
      <c r="G140" s="54" t="s">
        <v>26</v>
      </c>
      <c r="H140" s="54">
        <v>71</v>
      </c>
      <c r="I140" s="54" t="s">
        <v>27</v>
      </c>
      <c r="J140" s="55">
        <f>(H140+F140)/D140</f>
        <v>0.54031106173623233</v>
      </c>
      <c r="K140" s="54" t="s">
        <v>28</v>
      </c>
      <c r="L140" s="55">
        <f>F140/(F140+H140)</f>
        <v>0.9947863122338082</v>
      </c>
      <c r="M140" s="54" t="s">
        <v>29</v>
      </c>
      <c r="N140" s="55">
        <f>H140/(F140+H140)</f>
        <v>5.2136877661918051E-3</v>
      </c>
      <c r="O140" s="54" t="s">
        <v>24</v>
      </c>
      <c r="P140" s="54">
        <v>2710</v>
      </c>
      <c r="Q140" s="106" t="s">
        <v>23</v>
      </c>
      <c r="R140" s="107"/>
      <c r="S140" s="56">
        <v>1</v>
      </c>
    </row>
    <row r="141" spans="2:19" ht="18" thickBot="1" x14ac:dyDescent="0.35"/>
    <row r="142" spans="2:19" ht="18" thickBot="1" x14ac:dyDescent="0.35">
      <c r="B142" s="103" t="s">
        <v>266</v>
      </c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5"/>
    </row>
    <row r="143" spans="2:19" ht="18" thickBot="1" x14ac:dyDescent="0.35">
      <c r="B143" s="103" t="s">
        <v>49</v>
      </c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5"/>
    </row>
    <row r="144" spans="2:19" ht="18" thickBot="1" x14ac:dyDescent="0.35">
      <c r="B144" s="45" t="s">
        <v>0</v>
      </c>
      <c r="C144" s="47" t="s">
        <v>1</v>
      </c>
      <c r="D144" s="46" t="s">
        <v>2</v>
      </c>
      <c r="E144" s="46" t="s">
        <v>3</v>
      </c>
      <c r="F144" s="46" t="s">
        <v>4</v>
      </c>
      <c r="G144" s="46" t="s">
        <v>5</v>
      </c>
      <c r="H144" s="46" t="s">
        <v>6</v>
      </c>
      <c r="I144" s="46" t="s">
        <v>7</v>
      </c>
      <c r="J144" s="46" t="s">
        <v>8</v>
      </c>
      <c r="K144" s="46" t="s">
        <v>9</v>
      </c>
      <c r="L144" s="46" t="s">
        <v>10</v>
      </c>
      <c r="M144" s="46" t="s">
        <v>11</v>
      </c>
      <c r="N144" s="46" t="s">
        <v>12</v>
      </c>
      <c r="O144" s="46" t="s">
        <v>13</v>
      </c>
      <c r="P144" s="46" t="s">
        <v>14</v>
      </c>
      <c r="Q144" s="46" t="s">
        <v>15</v>
      </c>
      <c r="R144" s="47" t="s">
        <v>16</v>
      </c>
      <c r="S144" s="48"/>
    </row>
    <row r="145" spans="2:19" x14ac:dyDescent="0.3">
      <c r="B145" s="60" t="s">
        <v>19</v>
      </c>
      <c r="C145" s="61" t="s">
        <v>247</v>
      </c>
      <c r="D145" s="62">
        <v>1896</v>
      </c>
      <c r="E145" s="62">
        <v>1772</v>
      </c>
      <c r="F145" s="62">
        <v>1772</v>
      </c>
      <c r="G145" s="62">
        <v>1772</v>
      </c>
      <c r="H145" s="62">
        <v>1772</v>
      </c>
      <c r="I145" s="62">
        <v>1772</v>
      </c>
      <c r="J145" s="62">
        <v>1772</v>
      </c>
      <c r="K145" s="62">
        <v>1772</v>
      </c>
      <c r="L145" s="62">
        <v>1772</v>
      </c>
      <c r="M145" s="62">
        <v>1772</v>
      </c>
      <c r="N145" s="62">
        <v>1772</v>
      </c>
      <c r="O145" s="62">
        <v>1772</v>
      </c>
      <c r="P145" s="62">
        <v>1772</v>
      </c>
      <c r="Q145" s="62"/>
      <c r="R145" s="66"/>
      <c r="S145" s="67">
        <f>IF(S159=1,D145,IF(S159=2,E145,IF(S159=3,F145,IF(S159=4,G145,IF(S159=5,H145,IF(S159=6,I145,IF(S159=7,J145,IF(S159=8,K145,IF(S159=9,L145,IF(S159=10,M145,IF(S159=11,N145,IF(S159=12,O145,IF(S159=13,P145,IF(S159=14,Q145,IF(S159=15,R145,0)))))))))))))))/SUM(D145:D157)</f>
        <v>0.21406796883820706</v>
      </c>
    </row>
    <row r="146" spans="2:19" x14ac:dyDescent="0.3">
      <c r="B146" s="60" t="s">
        <v>21</v>
      </c>
      <c r="C146" s="61" t="s">
        <v>248</v>
      </c>
      <c r="D146" s="62">
        <v>1755</v>
      </c>
      <c r="E146" s="62">
        <v>1760.2</v>
      </c>
      <c r="F146" s="62">
        <v>1760.2</v>
      </c>
      <c r="G146" s="62">
        <v>1761.2</v>
      </c>
      <c r="H146" s="62">
        <v>1765.2</v>
      </c>
      <c r="I146" s="62">
        <v>1770.3</v>
      </c>
      <c r="J146" s="62">
        <v>1784.4</v>
      </c>
      <c r="K146" s="62">
        <v>1772</v>
      </c>
      <c r="L146" s="62">
        <v>1772</v>
      </c>
      <c r="M146" s="62">
        <v>1772</v>
      </c>
      <c r="N146" s="62">
        <v>1772</v>
      </c>
      <c r="O146" s="62">
        <v>1772</v>
      </c>
      <c r="P146" s="62">
        <v>1772</v>
      </c>
      <c r="Q146" s="62"/>
      <c r="R146" s="66"/>
      <c r="S146" s="67">
        <f>IF(S159=1,D146,IF(S159=2,E146,IF(S159=3,F146,IF(S159=4,G146,IF(S159=5,H146,IF(S159=6,I146,IF(S159=7,J146,IF(S159=8,K146,IF(S159=9,L146,IF(S159=10,M146,IF(S159=11,N146,IF(S159=12,O146,IF(S159=13,P146,IF(S159=14,Q146,IF(S159=15,R146,0)))))))))))))))/SUM(D145:D157)</f>
        <v>0.19814835723156826</v>
      </c>
    </row>
    <row r="147" spans="2:19" x14ac:dyDescent="0.3">
      <c r="B147" s="60" t="s">
        <v>20</v>
      </c>
      <c r="C147" s="61" t="s">
        <v>249</v>
      </c>
      <c r="D147" s="62">
        <v>1341</v>
      </c>
      <c r="E147" s="62">
        <v>1395.5</v>
      </c>
      <c r="F147" s="62">
        <v>1395.5</v>
      </c>
      <c r="G147" s="62">
        <v>1397.9</v>
      </c>
      <c r="H147" s="62">
        <v>1402.1</v>
      </c>
      <c r="I147" s="62">
        <v>1414.5</v>
      </c>
      <c r="J147" s="62">
        <v>1421.7</v>
      </c>
      <c r="K147" s="62">
        <v>1423.2</v>
      </c>
      <c r="L147" s="62">
        <v>1448.9</v>
      </c>
      <c r="M147" s="62">
        <v>1475.6</v>
      </c>
      <c r="N147" s="62">
        <v>1494.9</v>
      </c>
      <c r="O147" s="62">
        <v>1551.1</v>
      </c>
      <c r="P147" s="62">
        <v>0</v>
      </c>
      <c r="Q147" s="62"/>
      <c r="R147" s="66"/>
      <c r="S147" s="67">
        <f>IF(S159=1,D147,IF(S159=2,E147,IF(S159=3,F147,IF(S159=4,G147,IF(S159=5,H147,IF(S159=6,I147,IF(S159=7,J147,IF(S159=8,K147,IF(S159=9,L147,IF(S159=10,M147,IF(S159=11,N147,IF(S159=12,O147,IF(S159=13,P147,IF(S159=14,Q147,IF(S159=15,R147,0)))))))))))))))/SUM(D145:D157)</f>
        <v>0.15140566783335216</v>
      </c>
    </row>
    <row r="148" spans="2:19" x14ac:dyDescent="0.3">
      <c r="B148" s="60" t="s">
        <v>18</v>
      </c>
      <c r="C148" s="61" t="s">
        <v>250</v>
      </c>
      <c r="D148" s="62">
        <v>1297</v>
      </c>
      <c r="E148" s="62">
        <v>1314.6</v>
      </c>
      <c r="F148" s="62">
        <v>1317.6</v>
      </c>
      <c r="G148" s="62">
        <v>1317.7</v>
      </c>
      <c r="H148" s="62">
        <v>1318.7</v>
      </c>
      <c r="I148" s="62">
        <v>1325.9</v>
      </c>
      <c r="J148" s="62">
        <v>1332.9</v>
      </c>
      <c r="K148" s="62">
        <v>1335.9</v>
      </c>
      <c r="L148" s="62">
        <v>1348.3</v>
      </c>
      <c r="M148" s="62">
        <v>1384.7</v>
      </c>
      <c r="N148" s="62">
        <v>1471.4</v>
      </c>
      <c r="O148" s="62">
        <v>1569.8</v>
      </c>
      <c r="P148" s="62">
        <v>2349.9</v>
      </c>
      <c r="Q148" s="62"/>
      <c r="R148" s="66"/>
      <c r="S148" s="67">
        <f>IF(S159=1,D148,IF(S159=2,E148,IF(S159=3,F148,IF(S159=4,G148,IF(S159=5,H148,IF(S159=6,I148,IF(S159=7,J148,IF(S159=8,K148,IF(S159=9,L148,IF(S159=10,M148,IF(S159=11,N148,IF(S159=12,O148,IF(S159=13,P148,IF(S159=14,Q148,IF(S159=15,R148,0)))))))))))))))/SUM(D145:D157)</f>
        <v>0.14643784577170599</v>
      </c>
    </row>
    <row r="149" spans="2:19" x14ac:dyDescent="0.3">
      <c r="B149" s="60" t="s">
        <v>17</v>
      </c>
      <c r="C149" s="61" t="s">
        <v>251</v>
      </c>
      <c r="D149" s="62">
        <v>1182</v>
      </c>
      <c r="E149" s="62">
        <v>1183.0999999999999</v>
      </c>
      <c r="F149" s="62">
        <v>1185.0999999999999</v>
      </c>
      <c r="G149" s="62">
        <v>1187.0999999999999</v>
      </c>
      <c r="H149" s="62">
        <v>1190.2</v>
      </c>
      <c r="I149" s="62">
        <v>1191.2</v>
      </c>
      <c r="J149" s="62">
        <v>1203.2</v>
      </c>
      <c r="K149" s="62">
        <v>1205.5</v>
      </c>
      <c r="L149" s="62">
        <v>1209.5</v>
      </c>
      <c r="M149" s="62">
        <v>1236.5999999999999</v>
      </c>
      <c r="N149" s="62">
        <v>2120.1</v>
      </c>
      <c r="O149" s="62">
        <v>1772</v>
      </c>
      <c r="P149" s="62">
        <v>1772</v>
      </c>
      <c r="Q149" s="62"/>
      <c r="R149" s="66"/>
      <c r="S149" s="67">
        <f>IF(S159=1,D149,IF(S159=2,E149,IF(S159=3,F149,IF(S159=4,G149,IF(S159=5,H149,IF(S159=6,I149,IF(S159=7,J149,IF(S159=8,K149,IF(S159=9,L149,IF(S159=10,M149,IF(S159=11,N149,IF(S159=12,O149,IF(S159=13,P149,IF(S159=14,Q149,IF(S159=15,R149,0)))))))))))))))/SUM(D145:D157)</f>
        <v>0.13345376538331263</v>
      </c>
    </row>
    <row r="150" spans="2:19" x14ac:dyDescent="0.3">
      <c r="B150" s="60" t="s">
        <v>17</v>
      </c>
      <c r="C150" s="61" t="s">
        <v>252</v>
      </c>
      <c r="D150" s="62">
        <v>984</v>
      </c>
      <c r="E150" s="62">
        <v>984.7</v>
      </c>
      <c r="F150" s="62">
        <v>986.7</v>
      </c>
      <c r="G150" s="62">
        <v>986.7</v>
      </c>
      <c r="H150" s="62">
        <v>987.7</v>
      </c>
      <c r="I150" s="62">
        <v>989.7</v>
      </c>
      <c r="J150" s="62">
        <v>1003.8</v>
      </c>
      <c r="K150" s="62">
        <v>1008.2</v>
      </c>
      <c r="L150" s="62">
        <v>1011.2</v>
      </c>
      <c r="M150" s="62">
        <v>1033.3</v>
      </c>
      <c r="N150" s="62">
        <v>0</v>
      </c>
      <c r="O150" s="62"/>
      <c r="P150" s="62"/>
      <c r="Q150" s="62"/>
      <c r="R150" s="66"/>
      <c r="S150" s="67">
        <f>IF(S159=1,D150,IF(S159=2,E150,IF(S159=3,F150,IF(S159=4,G150,IF(S159=5,H150,IF(S159=6,I150,IF(S159=7,J150,IF(S159=8,K150,IF(S159=9,L150,IF(S159=10,M150,IF(S159=11,N150,IF(S159=12,O150,IF(S159=13,P150,IF(S159=14,Q150,IF(S159=15,R150,0)))))))))))))))/SUM(D145:D157)</f>
        <v>0.11109856610590493</v>
      </c>
    </row>
    <row r="151" spans="2:19" x14ac:dyDescent="0.3">
      <c r="B151" s="60" t="s">
        <v>50</v>
      </c>
      <c r="C151" s="61" t="s">
        <v>253</v>
      </c>
      <c r="D151" s="62">
        <v>117</v>
      </c>
      <c r="E151" s="62">
        <v>119.4</v>
      </c>
      <c r="F151" s="62">
        <v>119.4</v>
      </c>
      <c r="G151" s="62">
        <v>119.4</v>
      </c>
      <c r="H151" s="62">
        <v>120.6</v>
      </c>
      <c r="I151" s="62">
        <v>124.8</v>
      </c>
      <c r="J151" s="62">
        <v>152.9</v>
      </c>
      <c r="K151" s="62">
        <v>153.19999999999999</v>
      </c>
      <c r="L151" s="62">
        <v>182.1</v>
      </c>
      <c r="M151" s="62">
        <v>0</v>
      </c>
      <c r="N151" s="62"/>
      <c r="O151" s="62"/>
      <c r="P151" s="62"/>
      <c r="Q151" s="62"/>
      <c r="R151" s="66"/>
      <c r="S151" s="67">
        <f>IF(S159=1,D151,IF(S159=2,E151,IF(S159=3,F151,IF(S159=4,G151,IF(S159=5,H151,IF(S159=6,I151,IF(S159=7,J151,IF(S159=8,K151,IF(S159=9,L151,IF(S159=10,M151,IF(S159=11,N151,IF(S159=12,O151,IF(S159=13,P151,IF(S159=14,Q151,IF(S159=15,R151,0)))))))))))))))/SUM(D145:D157)</f>
        <v>1.3209890482104551E-2</v>
      </c>
    </row>
    <row r="152" spans="2:19" x14ac:dyDescent="0.3">
      <c r="B152" s="60" t="s">
        <v>189</v>
      </c>
      <c r="C152" s="61" t="s">
        <v>254</v>
      </c>
      <c r="D152" s="62">
        <v>105</v>
      </c>
      <c r="E152" s="62">
        <v>105.5</v>
      </c>
      <c r="F152" s="62">
        <v>107.5</v>
      </c>
      <c r="G152" s="62">
        <v>107.5</v>
      </c>
      <c r="H152" s="62">
        <v>108.6</v>
      </c>
      <c r="I152" s="62">
        <v>109.6</v>
      </c>
      <c r="J152" s="62">
        <v>0</v>
      </c>
      <c r="K152" s="62"/>
      <c r="L152" s="62"/>
      <c r="M152" s="62"/>
      <c r="N152" s="62"/>
      <c r="O152" s="62"/>
      <c r="P152" s="62"/>
      <c r="Q152" s="62"/>
      <c r="R152" s="66"/>
      <c r="S152" s="67">
        <f>IF(S159=1,D152,IF(S159=2,E152,IF(S159=3,F152,IF(S159=4,G152,IF(S159=5,H152,IF(S159=6,I152,IF(S159=7,J152,IF(S159=8,K152,IF(S159=9,L152,IF(S159=10,M152,IF(S159=11,N152,IF(S159=12,O152,IF(S159=13,P152,IF(S159=14,Q152,IF(S159=15,R152,0)))))))))))))))/SUM(D145:D157)</f>
        <v>1.1855029919837416E-2</v>
      </c>
    </row>
    <row r="153" spans="2:19" x14ac:dyDescent="0.3">
      <c r="B153" s="60" t="s">
        <v>50</v>
      </c>
      <c r="C153" s="61" t="s">
        <v>255</v>
      </c>
      <c r="D153" s="62">
        <v>84</v>
      </c>
      <c r="E153" s="62">
        <v>89.7</v>
      </c>
      <c r="F153" s="62">
        <v>89.8</v>
      </c>
      <c r="G153" s="62">
        <v>97</v>
      </c>
      <c r="H153" s="62">
        <v>100</v>
      </c>
      <c r="I153" s="62">
        <v>113.6</v>
      </c>
      <c r="J153" s="62">
        <v>125.6</v>
      </c>
      <c r="K153" s="62">
        <v>125.7</v>
      </c>
      <c r="L153" s="62">
        <v>0</v>
      </c>
      <c r="M153" s="62"/>
      <c r="N153" s="62"/>
      <c r="O153" s="62"/>
      <c r="P153" s="62"/>
      <c r="Q153" s="62"/>
      <c r="R153" s="66"/>
      <c r="S153" s="67">
        <f>IF(S159=1,D153,IF(S159=2,E153,IF(S159=3,F153,IF(S159=4,G153,IF(S159=5,H153,IF(S159=6,I153,IF(S159=7,J153,IF(S159=8,K153,IF(S159=9,L153,IF(S159=10,M153,IF(S159=11,N153,IF(S159=12,O153,IF(S159=13,P153,IF(S159=14,Q153,IF(S159=15,R153,0)))))))))))))))/SUM(D145:D157)</f>
        <v>9.484023935869933E-3</v>
      </c>
    </row>
    <row r="154" spans="2:19" x14ac:dyDescent="0.3">
      <c r="B154" s="60" t="s">
        <v>50</v>
      </c>
      <c r="C154" s="61" t="s">
        <v>256</v>
      </c>
      <c r="D154" s="62">
        <v>50</v>
      </c>
      <c r="E154" s="62">
        <v>52</v>
      </c>
      <c r="F154" s="62">
        <v>52.1</v>
      </c>
      <c r="G154" s="62">
        <v>52.5</v>
      </c>
      <c r="H154" s="62">
        <v>57.8</v>
      </c>
      <c r="I154" s="62">
        <v>0</v>
      </c>
      <c r="J154" s="62"/>
      <c r="K154" s="62"/>
      <c r="L154" s="62"/>
      <c r="M154" s="62"/>
      <c r="N154" s="62"/>
      <c r="O154" s="62"/>
      <c r="P154" s="62"/>
      <c r="Q154" s="62"/>
      <c r="R154" s="66"/>
      <c r="S154" s="67">
        <f>IF(S159=1,D154,IF(S159=2,E154,IF(S159=3,F154,IF(S159=4,G154,IF(S159=5,H154,IF(S159=6,I154,IF(S159=7,J154,IF(S159=8,K154,IF(S159=9,L154,IF(S159=10,M154,IF(S159=11,N154,IF(S159=12,O154,IF(S159=13,P154,IF(S159=14,Q154,IF(S159=15,R154,0)))))))))))))))/SUM(D145:D157)</f>
        <v>5.6452523427797221E-3</v>
      </c>
    </row>
    <row r="155" spans="2:19" x14ac:dyDescent="0.3">
      <c r="B155" s="60" t="s">
        <v>50</v>
      </c>
      <c r="C155" s="61" t="s">
        <v>257</v>
      </c>
      <c r="D155" s="62">
        <v>21</v>
      </c>
      <c r="E155" s="62">
        <v>22.1</v>
      </c>
      <c r="F155" s="62">
        <v>23.1</v>
      </c>
      <c r="G155" s="62">
        <v>24.2</v>
      </c>
      <c r="H155" s="62">
        <v>0</v>
      </c>
      <c r="I155" s="62"/>
      <c r="J155" s="62"/>
      <c r="K155" s="62"/>
      <c r="L155" s="62"/>
      <c r="M155" s="62"/>
      <c r="N155" s="62"/>
      <c r="O155" s="62"/>
      <c r="P155" s="62"/>
      <c r="Q155" s="62"/>
      <c r="R155" s="66"/>
      <c r="S155" s="67">
        <f>IF(S159=1,D155,IF(S159=2,E155,IF(S159=3,F155,IF(S159=4,G155,IF(S159=5,H155,IF(S159=6,I155,IF(S159=7,J155,IF(S159=8,K155,IF(S159=9,L155,IF(S159=10,M155,IF(S159=11,N155,IF(S159=12,O155,IF(S159=13,P155,IF(S159=14,Q155,IF(S159=15,R155,0)))))))))))))))/SUM(D145:D157)</f>
        <v>2.3710059839674833E-3</v>
      </c>
    </row>
    <row r="156" spans="2:19" x14ac:dyDescent="0.3">
      <c r="B156" s="60" t="s">
        <v>50</v>
      </c>
      <c r="C156" s="61" t="s">
        <v>258</v>
      </c>
      <c r="D156" s="62">
        <v>14</v>
      </c>
      <c r="E156" s="62">
        <v>16.5</v>
      </c>
      <c r="F156" s="62">
        <v>17.8</v>
      </c>
      <c r="G156" s="62">
        <v>0</v>
      </c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6"/>
      <c r="S156" s="67">
        <f>IF(S159=1,D156,IF(S159=2,E156,IF(S159=3,F156,IF(S159=4,G156,IF(S159=5,H156,IF(S159=6,I156,IF(S159=7,J156,IF(S159=8,K156,IF(S159=9,L156,IF(S159=10,M156,IF(S159=11,N156,IF(S159=12,O156,IF(S159=13,P156,IF(S159=14,Q156,IF(S159=15,R156,0)))))))))))))))/SUM(D145:D157)</f>
        <v>1.5806706559783222E-3</v>
      </c>
    </row>
    <row r="157" spans="2:19" x14ac:dyDescent="0.3">
      <c r="B157" s="60" t="s">
        <v>50</v>
      </c>
      <c r="C157" s="61" t="s">
        <v>259</v>
      </c>
      <c r="D157" s="62">
        <v>11</v>
      </c>
      <c r="E157" s="62">
        <v>11.7</v>
      </c>
      <c r="F157" s="62">
        <v>0</v>
      </c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6"/>
      <c r="S157" s="67">
        <f>IF(S159=1,D157,IF(S159=2,E157,IF(S159=3,F157,IF(S159=4,G157,IF(S159=5,H157,IF(S159=6,I157,IF(S159=7,J157,IF(S159=8,K157,IF(S159=9,L157,IF(S159=10,M157,IF(S159=11,N157,IF(S159=12,O157,IF(S159=13,P157,IF(S159=14,Q157,IF(S159=15,R157,0)))))))))))))))/SUM(D145:D157)</f>
        <v>1.2419555154115389E-3</v>
      </c>
    </row>
    <row r="158" spans="2:19" ht="18" thickBot="1" x14ac:dyDescent="0.35">
      <c r="B158" s="49" t="s">
        <v>22</v>
      </c>
      <c r="C158" s="63"/>
      <c r="D158" s="50">
        <v>0</v>
      </c>
      <c r="E158" s="50">
        <f>IF(E145&gt;0,ROUND(F159-SUM(E145:E157),1),)</f>
        <v>30</v>
      </c>
      <c r="F158" s="50">
        <f>IF(F145&gt;0,ROUND(F159-SUM(F145:F157),1),)</f>
        <v>30.2</v>
      </c>
      <c r="G158" s="50">
        <f>IF(G145&gt;0,ROUND(F159-SUM(G145:G157),1),)</f>
        <v>33.799999999999997</v>
      </c>
      <c r="H158" s="50">
        <f>IF(H145&gt;0,ROUND(F159-SUM(H145:H157),1),)</f>
        <v>34.1</v>
      </c>
      <c r="I158" s="50">
        <f>IF(I145&gt;0,ROUND(F159-SUM(I145:I157),1),)</f>
        <v>45.4</v>
      </c>
      <c r="J158" s="50">
        <f>IF(J145&gt;0,ROUND(F159-SUM(J145:J157),1),)</f>
        <v>60.5</v>
      </c>
      <c r="K158" s="50">
        <f>IF(K145&gt;0,ROUND(F159-SUM(K145:K157),1),)</f>
        <v>61.3</v>
      </c>
      <c r="L158" s="50">
        <f>IF(L145&gt;0,ROUND(F159-SUM(L145:L157),1),)</f>
        <v>113</v>
      </c>
      <c r="M158" s="50">
        <f>IF(M145&gt;0,ROUND(F159-SUM(M145:M157),1),)</f>
        <v>182.8</v>
      </c>
      <c r="N158" s="50">
        <f>IF(N145&gt;0,ROUND(F159-SUM(N145:N157),1),)</f>
        <v>226.6</v>
      </c>
      <c r="O158" s="50">
        <f>IF(O145&gt;0,ROUND(F159-SUM(O145:O157),1),)</f>
        <v>420.1</v>
      </c>
      <c r="P158" s="50">
        <f>IF(P145&gt;0,ROUND(F159-SUM(P145:P157),1),)</f>
        <v>1191.0999999999999</v>
      </c>
      <c r="Q158" s="50">
        <f>IF(Q145&gt;0,ROUND(F159-SUM(Q145:Q157),1),)</f>
        <v>0</v>
      </c>
      <c r="R158" s="51">
        <f>IF(R145&gt;0,ROUND(F159-SUM(R145:R157),1),)</f>
        <v>0</v>
      </c>
      <c r="S158" s="52">
        <f>IF(S159=1,D158,IF(S159=2,E158,IF(S159=3,F158,IF(S159=4,G158,IF(S159=5,H158,IF(S159=6,I158,IF(S159=7,J158,IF(S159=8,K158,IF(S159=9,L158,IF(S159=10,M158,IF(S159=11,N158,IF(S159=12,O158,IF(S159=13,P158,IF(S159=14,Q158,IF(S159=15,R158,0)))))))))))))))/SUM(D145:D157)</f>
        <v>0</v>
      </c>
    </row>
    <row r="159" spans="2:19" ht="18" thickBot="1" x14ac:dyDescent="0.35">
      <c r="B159" s="53" t="s">
        <v>48</v>
      </c>
      <c r="C159" s="64" t="s">
        <v>30</v>
      </c>
      <c r="D159" s="54">
        <v>23510</v>
      </c>
      <c r="E159" s="54" t="s">
        <v>25</v>
      </c>
      <c r="F159" s="68">
        <f>SUM(D145:D157)</f>
        <v>8857</v>
      </c>
      <c r="G159" s="54" t="s">
        <v>26</v>
      </c>
      <c r="H159" s="54">
        <v>81</v>
      </c>
      <c r="I159" s="54" t="s">
        <v>27</v>
      </c>
      <c r="J159" s="55">
        <f>(H159+F159)/D159</f>
        <v>0.38017864738409185</v>
      </c>
      <c r="K159" s="54" t="s">
        <v>28</v>
      </c>
      <c r="L159" s="55">
        <f>F159/(F159+H159)</f>
        <v>0.990937569926158</v>
      </c>
      <c r="M159" s="54" t="s">
        <v>29</v>
      </c>
      <c r="N159" s="55">
        <f>H159/(F159+H159)</f>
        <v>9.0624300738420226E-3</v>
      </c>
      <c r="O159" s="54" t="s">
        <v>24</v>
      </c>
      <c r="P159" s="54">
        <v>1772</v>
      </c>
      <c r="Q159" s="106" t="s">
        <v>23</v>
      </c>
      <c r="R159" s="107"/>
      <c r="S159" s="56">
        <v>1</v>
      </c>
    </row>
    <row r="160" spans="2:19" ht="18" thickBot="1" x14ac:dyDescent="0.35"/>
    <row r="161" spans="2:19" ht="18" thickBot="1" x14ac:dyDescent="0.35">
      <c r="B161" s="103" t="s">
        <v>294</v>
      </c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5"/>
    </row>
    <row r="162" spans="2:19" ht="18" thickBot="1" x14ac:dyDescent="0.35">
      <c r="B162" s="103" t="s">
        <v>49</v>
      </c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5"/>
    </row>
    <row r="163" spans="2:19" ht="18" thickBot="1" x14ac:dyDescent="0.35">
      <c r="B163" s="45" t="s">
        <v>0</v>
      </c>
      <c r="C163" s="47" t="s">
        <v>1</v>
      </c>
      <c r="D163" s="46" t="s">
        <v>2</v>
      </c>
      <c r="E163" s="46" t="s">
        <v>3</v>
      </c>
      <c r="F163" s="46" t="s">
        <v>4</v>
      </c>
      <c r="G163" s="46" t="s">
        <v>5</v>
      </c>
      <c r="H163" s="46" t="s">
        <v>6</v>
      </c>
      <c r="I163" s="46" t="s">
        <v>7</v>
      </c>
      <c r="J163" s="46" t="s">
        <v>8</v>
      </c>
      <c r="K163" s="46" t="s">
        <v>9</v>
      </c>
      <c r="L163" s="46" t="s">
        <v>10</v>
      </c>
      <c r="M163" s="46" t="s">
        <v>11</v>
      </c>
      <c r="N163" s="46" t="s">
        <v>12</v>
      </c>
      <c r="O163" s="46" t="s">
        <v>13</v>
      </c>
      <c r="P163" s="46" t="s">
        <v>14</v>
      </c>
      <c r="Q163" s="46" t="s">
        <v>15</v>
      </c>
      <c r="R163" s="47" t="s">
        <v>16</v>
      </c>
      <c r="S163" s="48"/>
    </row>
    <row r="164" spans="2:19" x14ac:dyDescent="0.3">
      <c r="B164" s="60" t="s">
        <v>21</v>
      </c>
      <c r="C164" s="61" t="s">
        <v>279</v>
      </c>
      <c r="D164" s="62">
        <v>2847</v>
      </c>
      <c r="E164" s="62">
        <v>2200</v>
      </c>
      <c r="F164" s="62">
        <v>2200</v>
      </c>
      <c r="G164" s="62">
        <v>2200</v>
      </c>
      <c r="H164" s="62">
        <v>2200</v>
      </c>
      <c r="I164" s="62">
        <v>2200</v>
      </c>
      <c r="J164" s="62">
        <v>2200</v>
      </c>
      <c r="K164" s="62">
        <v>2200</v>
      </c>
      <c r="L164" s="62">
        <v>2200</v>
      </c>
      <c r="M164" s="62">
        <v>2200</v>
      </c>
      <c r="N164" s="62">
        <v>2200</v>
      </c>
      <c r="O164" s="62">
        <v>2200</v>
      </c>
      <c r="P164" s="62"/>
      <c r="Q164" s="62"/>
      <c r="R164" s="66"/>
      <c r="S164" s="67">
        <f>IF(S177=1,D164,IF(S177=2,E164,IF(S177=3,F164,IF(S177=4,G164,IF(S177=5,H164,IF(S177=6,I164,IF(S177=7,J164,IF(S177=8,K164,IF(S177=9,L164,IF(S177=10,M164,IF(S177=11,N164,IF(S177=12,O164,IF(S177=13,P164,IF(S177=14,Q164,IF(S177=15,R164,0)))))))))))))))/SUM(D164:D175)</f>
        <v>0.25891233175700257</v>
      </c>
    </row>
    <row r="165" spans="2:19" x14ac:dyDescent="0.3">
      <c r="B165" s="60" t="s">
        <v>17</v>
      </c>
      <c r="C165" s="61" t="s">
        <v>280</v>
      </c>
      <c r="D165" s="62">
        <v>2248</v>
      </c>
      <c r="E165" s="62">
        <v>2248</v>
      </c>
      <c r="F165" s="62">
        <v>2200</v>
      </c>
      <c r="G165" s="62">
        <v>2200</v>
      </c>
      <c r="H165" s="62">
        <v>2200</v>
      </c>
      <c r="I165" s="62">
        <v>2200</v>
      </c>
      <c r="J165" s="62">
        <v>2200</v>
      </c>
      <c r="K165" s="62">
        <v>2200</v>
      </c>
      <c r="L165" s="62">
        <v>2200</v>
      </c>
      <c r="M165" s="62">
        <v>2200</v>
      </c>
      <c r="N165" s="62">
        <v>2200</v>
      </c>
      <c r="O165" s="62">
        <v>2200</v>
      </c>
      <c r="P165" s="62"/>
      <c r="Q165" s="62"/>
      <c r="R165" s="66"/>
      <c r="S165" s="67">
        <f>IF(S177=1,D165,IF(S177=2,E165,IF(S177=3,F165,IF(S177=4,G165,IF(S177=5,H165,IF(S177=6,I165,IF(S177=7,J165,IF(S177=8,K165,IF(S177=9,L165,IF(S177=10,M165,IF(S177=11,N165,IF(S177=12,O165,IF(S177=13,P165,IF(S177=14,Q165,IF(S177=15,R165,0)))))))))))))))/SUM(D164:D175)</f>
        <v>0.20443797744634412</v>
      </c>
    </row>
    <row r="166" spans="2:19" x14ac:dyDescent="0.3">
      <c r="B166" s="60" t="s">
        <v>18</v>
      </c>
      <c r="C166" s="61" t="s">
        <v>281</v>
      </c>
      <c r="D166" s="62">
        <v>2058</v>
      </c>
      <c r="E166" s="62">
        <v>2184.4</v>
      </c>
      <c r="F166" s="62">
        <v>2186.5</v>
      </c>
      <c r="G166" s="62">
        <v>2186.6999999999998</v>
      </c>
      <c r="H166" s="62">
        <v>2195.9</v>
      </c>
      <c r="I166" s="62">
        <v>2224.1999999999998</v>
      </c>
      <c r="J166" s="62">
        <v>2200</v>
      </c>
      <c r="K166" s="62">
        <v>2200</v>
      </c>
      <c r="L166" s="62">
        <v>2200</v>
      </c>
      <c r="M166" s="62">
        <v>2200</v>
      </c>
      <c r="N166" s="62">
        <v>2200</v>
      </c>
      <c r="O166" s="62">
        <v>2200</v>
      </c>
      <c r="P166" s="62"/>
      <c r="Q166" s="62"/>
      <c r="R166" s="66"/>
      <c r="S166" s="67">
        <f>IF(S177=1,D166,IF(S177=2,E166,IF(S177=3,F166,IF(S177=4,G166,IF(S177=5,H166,IF(S177=6,I166,IF(S177=7,J166,IF(S177=8,K166,IF(S177=9,L166,IF(S177=10,M166,IF(S177=11,N166,IF(S177=12,O166,IF(S177=13,P166,IF(S177=14,Q166,IF(S177=15,R166,0)))))))))))))))/SUM(D164:D175)</f>
        <v>0.18715896689705347</v>
      </c>
    </row>
    <row r="167" spans="2:19" x14ac:dyDescent="0.3">
      <c r="B167" s="60" t="s">
        <v>20</v>
      </c>
      <c r="C167" s="61" t="s">
        <v>282</v>
      </c>
      <c r="D167" s="62">
        <v>1317</v>
      </c>
      <c r="E167" s="62">
        <v>1400.6</v>
      </c>
      <c r="F167" s="62">
        <v>1401.9</v>
      </c>
      <c r="G167" s="62">
        <v>1413.2</v>
      </c>
      <c r="H167" s="62">
        <v>1433.4</v>
      </c>
      <c r="I167" s="62">
        <v>1446</v>
      </c>
      <c r="J167" s="62">
        <v>1455.6</v>
      </c>
      <c r="K167" s="62">
        <v>1468.6</v>
      </c>
      <c r="L167" s="62">
        <v>1506</v>
      </c>
      <c r="M167" s="62">
        <v>1562.5</v>
      </c>
      <c r="N167" s="62">
        <v>1995.2</v>
      </c>
      <c r="O167" s="62">
        <v>2513.6</v>
      </c>
      <c r="P167" s="62"/>
      <c r="Q167" s="62"/>
      <c r="R167" s="66"/>
      <c r="S167" s="67">
        <f>IF(S177=1,D167,IF(S177=2,E167,IF(S177=3,F167,IF(S177=4,G167,IF(S177=5,H167,IF(S177=6,I167,IF(S177=7,J167,IF(S177=8,K167,IF(S177=9,L167,IF(S177=10,M167,IF(S177=11,N167,IF(S177=12,O167,IF(S177=13,P167,IF(S177=14,Q167,IF(S177=15,R167,0)))))))))))))))/SUM(D164:D175)</f>
        <v>0.11977082575481994</v>
      </c>
    </row>
    <row r="168" spans="2:19" x14ac:dyDescent="0.3">
      <c r="B168" s="60" t="s">
        <v>17</v>
      </c>
      <c r="C168" s="61" t="s">
        <v>283</v>
      </c>
      <c r="D168" s="62">
        <v>1132</v>
      </c>
      <c r="E168" s="62">
        <v>1405.6</v>
      </c>
      <c r="F168" s="62">
        <v>1447</v>
      </c>
      <c r="G168" s="62">
        <v>1448.5</v>
      </c>
      <c r="H168" s="62">
        <v>1458.5</v>
      </c>
      <c r="I168" s="62">
        <v>1484.8</v>
      </c>
      <c r="J168" s="62">
        <v>1487.7</v>
      </c>
      <c r="K168" s="62">
        <v>1533.6</v>
      </c>
      <c r="L168" s="62">
        <v>1580.2</v>
      </c>
      <c r="M168" s="62">
        <v>1632.8</v>
      </c>
      <c r="N168" s="62">
        <v>1648.1</v>
      </c>
      <c r="O168" s="62">
        <v>0</v>
      </c>
      <c r="P168" s="62"/>
      <c r="Q168" s="62"/>
      <c r="R168" s="66"/>
      <c r="S168" s="67">
        <f>IF(S177=1,D168,IF(S177=2,E168,IF(S177=3,F168,IF(S177=4,G168,IF(S177=5,H168,IF(S177=6,I168,IF(S177=7,J168,IF(S177=8,K168,IF(S177=9,L168,IF(S177=10,M168,IF(S177=11,N168,IF(S177=12,O168,IF(S177=13,P168,IF(S177=14,Q168,IF(S177=15,R168,0)))))))))))))))/SUM(D164:D175)</f>
        <v>0.10294652600945799</v>
      </c>
    </row>
    <row r="169" spans="2:19" x14ac:dyDescent="0.3">
      <c r="B169" s="60" t="s">
        <v>19</v>
      </c>
      <c r="C169" s="61" t="s">
        <v>284</v>
      </c>
      <c r="D169" s="62">
        <v>763</v>
      </c>
      <c r="E169" s="62">
        <v>766.4</v>
      </c>
      <c r="F169" s="62">
        <v>766.5</v>
      </c>
      <c r="G169" s="62">
        <v>770.5</v>
      </c>
      <c r="H169" s="62">
        <v>795.8</v>
      </c>
      <c r="I169" s="62">
        <v>796.8</v>
      </c>
      <c r="J169" s="62">
        <v>798.7</v>
      </c>
      <c r="K169" s="62">
        <v>811</v>
      </c>
      <c r="L169" s="62">
        <v>818.7</v>
      </c>
      <c r="M169" s="62">
        <v>832.8</v>
      </c>
      <c r="N169" s="62">
        <v>0</v>
      </c>
      <c r="O169" s="62"/>
      <c r="P169" s="62"/>
      <c r="Q169" s="62"/>
      <c r="R169" s="66"/>
      <c r="S169" s="67">
        <f>IF(S177=1,D169,IF(S177=2,E169,IF(S177=3,F169,IF(S177=4,G169,IF(S177=5,H169,IF(S177=6,I169,IF(S177=7,J169,IF(S177=8,K169,IF(S177=9,L169,IF(S177=10,M169,IF(S177=11,N169,IF(S177=12,O169,IF(S177=13,P169,IF(S177=14,Q169,IF(S177=15,R169,0)))))))))))))))/SUM(D164:D175)</f>
        <v>6.9388868679519822E-2</v>
      </c>
    </row>
    <row r="170" spans="2:19" x14ac:dyDescent="0.3">
      <c r="B170" s="60" t="s">
        <v>189</v>
      </c>
      <c r="C170" s="61" t="s">
        <v>285</v>
      </c>
      <c r="D170" s="62">
        <v>135</v>
      </c>
      <c r="E170" s="62">
        <v>138.4</v>
      </c>
      <c r="F170" s="62">
        <v>138.9</v>
      </c>
      <c r="G170" s="62">
        <v>144.9</v>
      </c>
      <c r="H170" s="62">
        <v>148.9</v>
      </c>
      <c r="I170" s="62">
        <v>155.1</v>
      </c>
      <c r="J170" s="62">
        <v>155.19999999999999</v>
      </c>
      <c r="K170" s="62">
        <v>0</v>
      </c>
      <c r="L170" s="62"/>
      <c r="M170" s="62"/>
      <c r="N170" s="62"/>
      <c r="O170" s="62"/>
      <c r="P170" s="62"/>
      <c r="Q170" s="62"/>
      <c r="R170" s="66"/>
      <c r="S170" s="67">
        <f>IF(S177=1,D170,IF(S177=2,E170,IF(S177=3,F170,IF(S177=4,G170,IF(S177=5,H170,IF(S177=6,I170,IF(S177=7,J170,IF(S177=8,K170,IF(S177=9,L170,IF(S177=10,M170,IF(S177=11,N170,IF(S177=12,O170,IF(S177=13,P170,IF(S177=14,Q170,IF(S177=15,R170,0)))))))))))))))/SUM(D164:D175)</f>
        <v>1.2277191706074936E-2</v>
      </c>
    </row>
    <row r="171" spans="2:19" x14ac:dyDescent="0.3">
      <c r="B171" s="60" t="s">
        <v>286</v>
      </c>
      <c r="C171" s="61" t="s">
        <v>287</v>
      </c>
      <c r="D171" s="62">
        <v>119</v>
      </c>
      <c r="E171" s="62">
        <v>141</v>
      </c>
      <c r="F171" s="62">
        <v>141.19999999999999</v>
      </c>
      <c r="G171" s="62">
        <v>145.19999999999999</v>
      </c>
      <c r="H171" s="62">
        <v>147.19999999999999</v>
      </c>
      <c r="I171" s="62">
        <v>0</v>
      </c>
      <c r="J171" s="62"/>
      <c r="K171" s="62"/>
      <c r="L171" s="62"/>
      <c r="M171" s="62"/>
      <c r="N171" s="62"/>
      <c r="O171" s="62"/>
      <c r="P171" s="62"/>
      <c r="Q171" s="62"/>
      <c r="R171" s="66"/>
      <c r="S171" s="67">
        <f>IF(S177=1,D171,IF(S177=2,E171,IF(S177=3,F171,IF(S177=4,G171,IF(S177=5,H171,IF(S177=6,I171,IF(S177=7,J171,IF(S177=8,K171,IF(S177=9,L171,IF(S177=10,M171,IF(S177=11,N171,IF(S177=12,O171,IF(S177=13,P171,IF(S177=14,Q171,IF(S177=15,R171,0)))))))))))))))/SUM(D164:D175)</f>
        <v>1.0822117133503091E-2</v>
      </c>
    </row>
    <row r="172" spans="2:19" x14ac:dyDescent="0.3">
      <c r="B172" s="60" t="s">
        <v>288</v>
      </c>
      <c r="C172" s="61" t="s">
        <v>289</v>
      </c>
      <c r="D172" s="62">
        <v>113</v>
      </c>
      <c r="E172" s="62">
        <v>138.69999999999999</v>
      </c>
      <c r="F172" s="62">
        <v>139</v>
      </c>
      <c r="G172" s="62">
        <v>141</v>
      </c>
      <c r="H172" s="62">
        <v>148</v>
      </c>
      <c r="I172" s="62">
        <v>185.2</v>
      </c>
      <c r="J172" s="62">
        <v>187.6</v>
      </c>
      <c r="K172" s="62">
        <v>206.6</v>
      </c>
      <c r="L172" s="62">
        <v>242.2</v>
      </c>
      <c r="M172" s="62">
        <v>0</v>
      </c>
      <c r="N172" s="62"/>
      <c r="O172" s="62"/>
      <c r="P172" s="62"/>
      <c r="Q172" s="62"/>
      <c r="R172" s="66"/>
      <c r="S172" s="67">
        <f>IF(S177=1,D172,IF(S177=2,E172,IF(S177=3,F172,IF(S177=4,G172,IF(S177=5,H172,IF(S177=6,I172,IF(S177=7,J172,IF(S177=8,K172,IF(S177=9,L172,IF(S177=10,M172,IF(S177=11,N172,IF(S177=12,O172,IF(S177=13,P172,IF(S177=14,Q172,IF(S177=15,R172,0)))))))))))))))/SUM(D164:D175)</f>
        <v>1.0276464168788651E-2</v>
      </c>
    </row>
    <row r="173" spans="2:19" x14ac:dyDescent="0.3">
      <c r="B173" s="60" t="s">
        <v>51</v>
      </c>
      <c r="C173" s="61" t="s">
        <v>290</v>
      </c>
      <c r="D173" s="62">
        <v>106</v>
      </c>
      <c r="E173" s="62">
        <v>107.8</v>
      </c>
      <c r="F173" s="62">
        <v>107.9</v>
      </c>
      <c r="G173" s="62">
        <v>119.1</v>
      </c>
      <c r="H173" s="62">
        <v>0</v>
      </c>
      <c r="I173" s="62"/>
      <c r="J173" s="62"/>
      <c r="K173" s="62"/>
      <c r="L173" s="62"/>
      <c r="M173" s="62"/>
      <c r="N173" s="62"/>
      <c r="O173" s="62"/>
      <c r="P173" s="62"/>
      <c r="Q173" s="62"/>
      <c r="R173" s="66"/>
      <c r="S173" s="67">
        <f>IF(S177=1,D173,IF(S177=2,E173,IF(S177=3,F173,IF(S177=4,G173,IF(S177=5,H173,IF(S177=6,I173,IF(S177=7,J173,IF(S177=8,K173,IF(S177=9,L173,IF(S177=10,M173,IF(S177=11,N173,IF(S177=12,O173,IF(S177=13,P173,IF(S177=14,Q173,IF(S177=15,R173,0)))))))))))))))/SUM(D164:D175)</f>
        <v>9.6398690432884689E-3</v>
      </c>
    </row>
    <row r="174" spans="2:19" x14ac:dyDescent="0.3">
      <c r="B174" s="60" t="s">
        <v>113</v>
      </c>
      <c r="C174" s="61" t="s">
        <v>291</v>
      </c>
      <c r="D174" s="62">
        <v>98</v>
      </c>
      <c r="E174" s="62">
        <v>147.80000000000001</v>
      </c>
      <c r="F174" s="62">
        <v>148.6</v>
      </c>
      <c r="G174" s="62">
        <v>155.1</v>
      </c>
      <c r="H174" s="62">
        <v>168</v>
      </c>
      <c r="I174" s="62">
        <v>180.6</v>
      </c>
      <c r="J174" s="62">
        <v>181.8</v>
      </c>
      <c r="K174" s="62">
        <v>203.1</v>
      </c>
      <c r="L174" s="62">
        <v>0</v>
      </c>
      <c r="M174" s="62"/>
      <c r="N174" s="62"/>
      <c r="O174" s="62"/>
      <c r="P174" s="62"/>
      <c r="Q174" s="62"/>
      <c r="R174" s="66"/>
      <c r="S174" s="67">
        <f>IF(S177=1,D174,IF(S177=2,E174,IF(S177=3,F174,IF(S177=4,G174,IF(S177=5,H174,IF(S177=6,I174,IF(S177=7,J174,IF(S177=8,K174,IF(S177=9,L174,IF(S177=10,M174,IF(S177=11,N174,IF(S177=12,O174,IF(S177=13,P174,IF(S177=14,Q174,IF(S177=15,R174,0)))))))))))))))/SUM(D164:D175)</f>
        <v>8.9123317570025465E-3</v>
      </c>
    </row>
    <row r="175" spans="2:19" x14ac:dyDescent="0.3">
      <c r="B175" s="60" t="s">
        <v>292</v>
      </c>
      <c r="C175" s="61" t="s">
        <v>293</v>
      </c>
      <c r="D175" s="62">
        <v>60</v>
      </c>
      <c r="E175" s="62">
        <v>61.8</v>
      </c>
      <c r="F175" s="62">
        <v>61.9</v>
      </c>
      <c r="G175" s="62">
        <v>0</v>
      </c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6"/>
      <c r="S175" s="67">
        <f>IF(S177=1,D175,IF(S177=2,E175,IF(S177=3,F175,IF(S177=4,G175,IF(S177=5,H175,IF(S177=6,I175,IF(S177=7,J175,IF(S177=8,K175,IF(S177=9,L175,IF(S177=10,M175,IF(S177=11,N175,IF(S177=12,O175,IF(S177=13,P175,IF(S177=14,Q175,IF(S177=15,R175,0)))))))))))))))/SUM(D164:D175)</f>
        <v>5.4565296471444161E-3</v>
      </c>
    </row>
    <row r="176" spans="2:19" ht="18" thickBot="1" x14ac:dyDescent="0.35">
      <c r="B176" s="49" t="s">
        <v>22</v>
      </c>
      <c r="C176" s="63"/>
      <c r="D176" s="50">
        <v>0</v>
      </c>
      <c r="E176" s="50">
        <f>IF(E164&gt;0,ROUND(F177-SUM(E164:E175),1),)</f>
        <v>55.5</v>
      </c>
      <c r="F176" s="50">
        <f>IF(F164&gt;0,ROUND(F177-SUM(F164:F175),1),)</f>
        <v>56.6</v>
      </c>
      <c r="G176" s="50">
        <f>IF(G164&gt;0,ROUND(F177-SUM(G164:G175),1),)</f>
        <v>71.8</v>
      </c>
      <c r="H176" s="50">
        <f>IF(H164&gt;0,ROUND(F177-SUM(H164:H175),1),)</f>
        <v>100.3</v>
      </c>
      <c r="I176" s="50">
        <f>IF(I164&gt;0,ROUND(F177-SUM(I164:I175),1),)</f>
        <v>123.3</v>
      </c>
      <c r="J176" s="50">
        <f>IF(J164&gt;0,ROUND(F177-SUM(J164:J175),1),)</f>
        <v>129.4</v>
      </c>
      <c r="K176" s="50">
        <f>IF(K164&gt;0,ROUND(F177-SUM(K164:K175),1),)</f>
        <v>173.1</v>
      </c>
      <c r="L176" s="50">
        <f>IF(L164&gt;0,ROUND(F177-SUM(L164:L175),1),)</f>
        <v>248.9</v>
      </c>
      <c r="M176" s="50">
        <f>IF(M164&gt;0,ROUND(F177-SUM(M164:M175),1),)</f>
        <v>367.9</v>
      </c>
      <c r="N176" s="50">
        <f>IF(N164&gt;0,ROUND(F177-SUM(N164:N175),1),)</f>
        <v>752.7</v>
      </c>
      <c r="O176" s="50">
        <f>IF(O164&gt;0,ROUND(F177-SUM(O164:O175),1),)</f>
        <v>1882.4</v>
      </c>
      <c r="P176" s="50">
        <f>IF(P164&gt;0,ROUND(F177-SUM(P164:P175),1),)</f>
        <v>0</v>
      </c>
      <c r="Q176" s="50">
        <f>IF(Q164&gt;0,ROUND(F177-SUM(Q164:Q175),1),)</f>
        <v>0</v>
      </c>
      <c r="R176" s="51">
        <f>IF(R164&gt;0,ROUND(F177-SUM(R164:R175),1),)</f>
        <v>0</v>
      </c>
      <c r="S176" s="52">
        <f>IF(S177=1,D176,IF(S177=2,E176,IF(S177=3,F176,IF(S177=4,G176,IF(S177=5,H176,IF(S177=6,I176,IF(S177=7,J176,IF(S177=8,K176,IF(S177=9,L176,IF(S177=10,M176,IF(S177=11,N176,IF(S177=12,O176,IF(S177=13,P176,IF(S177=14,Q176,IF(S177=15,R176,0)))))))))))))))/SUM(D164:D175)</f>
        <v>0</v>
      </c>
    </row>
    <row r="177" spans="2:19" ht="18" thickBot="1" x14ac:dyDescent="0.35">
      <c r="B177" s="53" t="s">
        <v>48</v>
      </c>
      <c r="C177" s="64" t="s">
        <v>30</v>
      </c>
      <c r="D177" s="54">
        <v>26683</v>
      </c>
      <c r="E177" s="54" t="s">
        <v>25</v>
      </c>
      <c r="F177" s="68">
        <f>SUM(D164:D175)</f>
        <v>10996</v>
      </c>
      <c r="G177" s="54" t="s">
        <v>26</v>
      </c>
      <c r="H177" s="54">
        <v>134</v>
      </c>
      <c r="I177" s="54" t="s">
        <v>27</v>
      </c>
      <c r="J177" s="55">
        <f>(H177+F177)/D177</f>
        <v>0.41711951429749278</v>
      </c>
      <c r="K177" s="54" t="s">
        <v>28</v>
      </c>
      <c r="L177" s="55">
        <f>F177/(F177+H177)</f>
        <v>0.98796046720575026</v>
      </c>
      <c r="M177" s="54" t="s">
        <v>29</v>
      </c>
      <c r="N177" s="55">
        <f>H177/(F177+H177)</f>
        <v>1.2039532794249776E-2</v>
      </c>
      <c r="O177" s="54" t="s">
        <v>24</v>
      </c>
      <c r="P177" s="54">
        <v>2200</v>
      </c>
      <c r="Q177" s="106" t="s">
        <v>23</v>
      </c>
      <c r="R177" s="107"/>
      <c r="S177" s="56">
        <v>1</v>
      </c>
    </row>
    <row r="178" spans="2:19" ht="18" thickBot="1" x14ac:dyDescent="0.35"/>
    <row r="179" spans="2:19" ht="18" thickBot="1" x14ac:dyDescent="0.35">
      <c r="B179" s="103" t="s">
        <v>312</v>
      </c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5"/>
    </row>
    <row r="180" spans="2:19" ht="18" thickBot="1" x14ac:dyDescent="0.35">
      <c r="B180" s="103" t="s">
        <v>49</v>
      </c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5"/>
    </row>
    <row r="181" spans="2:19" ht="18" thickBot="1" x14ac:dyDescent="0.35">
      <c r="B181" s="45" t="s">
        <v>0</v>
      </c>
      <c r="C181" s="47" t="s">
        <v>1</v>
      </c>
      <c r="D181" s="46" t="s">
        <v>2</v>
      </c>
      <c r="E181" s="46" t="s">
        <v>3</v>
      </c>
      <c r="F181" s="46" t="s">
        <v>4</v>
      </c>
      <c r="G181" s="46" t="s">
        <v>5</v>
      </c>
      <c r="H181" s="46" t="s">
        <v>6</v>
      </c>
      <c r="I181" s="46" t="s">
        <v>7</v>
      </c>
      <c r="J181" s="46" t="s">
        <v>8</v>
      </c>
      <c r="K181" s="46" t="s">
        <v>9</v>
      </c>
      <c r="L181" s="46" t="s">
        <v>10</v>
      </c>
      <c r="M181" s="46" t="s">
        <v>11</v>
      </c>
      <c r="N181" s="46" t="s">
        <v>12</v>
      </c>
      <c r="O181" s="46" t="s">
        <v>13</v>
      </c>
      <c r="P181" s="46" t="s">
        <v>14</v>
      </c>
      <c r="Q181" s="46" t="s">
        <v>15</v>
      </c>
      <c r="R181" s="47" t="s">
        <v>16</v>
      </c>
      <c r="S181" s="48"/>
    </row>
    <row r="182" spans="2:19" x14ac:dyDescent="0.3">
      <c r="B182" s="60" t="s">
        <v>17</v>
      </c>
      <c r="C182" s="61" t="s">
        <v>304</v>
      </c>
      <c r="D182" s="62">
        <v>2754</v>
      </c>
      <c r="E182" s="62">
        <v>2111</v>
      </c>
      <c r="F182" s="62">
        <v>2111</v>
      </c>
      <c r="G182" s="62">
        <v>2111</v>
      </c>
      <c r="H182" s="62">
        <v>2111</v>
      </c>
      <c r="I182" s="62"/>
      <c r="J182" s="62"/>
      <c r="K182" s="62"/>
      <c r="L182" s="62"/>
      <c r="M182" s="62"/>
      <c r="N182" s="62"/>
      <c r="O182" s="62"/>
      <c r="P182" s="62"/>
      <c r="Q182" s="62"/>
      <c r="R182" s="66"/>
      <c r="S182" s="67">
        <f>IF(S191=1,D182,IF(S191=2,E182,IF(S191=3,F182,IF(S191=4,G182,IF(S191=5,H182,IF(S191=6,I182,IF(S191=7,J182,IF(S191=8,K182,IF(S191=9,L182,IF(S191=10,M182,IF(S191=11,N182,IF(S191=12,O182,IF(S191=13,P182,IF(S191=14,Q182,IF(S191=15,R182,0)))))))))))))))/SUM(D182:D189)</f>
        <v>0.32622601279317698</v>
      </c>
    </row>
    <row r="183" spans="2:19" x14ac:dyDescent="0.3">
      <c r="B183" s="60" t="s">
        <v>21</v>
      </c>
      <c r="C183" s="61" t="s">
        <v>305</v>
      </c>
      <c r="D183" s="62">
        <v>2169</v>
      </c>
      <c r="E183" s="62">
        <v>2169</v>
      </c>
      <c r="F183" s="62">
        <v>2111</v>
      </c>
      <c r="G183" s="62">
        <v>2111</v>
      </c>
      <c r="H183" s="62">
        <v>2111</v>
      </c>
      <c r="I183" s="62"/>
      <c r="J183" s="62"/>
      <c r="K183" s="62"/>
      <c r="L183" s="62"/>
      <c r="M183" s="62"/>
      <c r="N183" s="62"/>
      <c r="O183" s="62"/>
      <c r="P183" s="62"/>
      <c r="Q183" s="62"/>
      <c r="R183" s="66"/>
      <c r="S183" s="67">
        <f>IF(S191=1,D183,IF(S191=2,E183,IF(S191=3,F183,IF(S191=4,G183,IF(S191=5,H183,IF(S191=6,I183,IF(S191=7,J183,IF(S191=8,K183,IF(S191=9,L183,IF(S191=10,M183,IF(S191=11,N183,IF(S191=12,O183,IF(S191=13,P183,IF(S191=14,Q183,IF(S191=15,R183,0)))))))))))))))/SUM(D182:D189)</f>
        <v>0.25692963752665243</v>
      </c>
    </row>
    <row r="184" spans="2:19" x14ac:dyDescent="0.3">
      <c r="B184" s="60" t="s">
        <v>18</v>
      </c>
      <c r="C184" s="61" t="s">
        <v>306</v>
      </c>
      <c r="D184" s="62">
        <v>1804</v>
      </c>
      <c r="E184" s="62">
        <v>2025.6</v>
      </c>
      <c r="F184" s="62">
        <v>2056</v>
      </c>
      <c r="G184" s="62">
        <v>2077.8000000000002</v>
      </c>
      <c r="H184" s="62">
        <v>2111.8000000000002</v>
      </c>
      <c r="I184" s="62"/>
      <c r="J184" s="62"/>
      <c r="K184" s="62"/>
      <c r="L184" s="62"/>
      <c r="M184" s="62"/>
      <c r="N184" s="62"/>
      <c r="O184" s="62"/>
      <c r="P184" s="62"/>
      <c r="Q184" s="62"/>
      <c r="R184" s="66"/>
      <c r="S184" s="67">
        <f>IF(S191=1,D184,IF(S191=2,E184,IF(S191=3,F184,IF(S191=4,G184,IF(S191=5,H184,IF(S191=6,I184,IF(S191=7,J184,IF(S191=8,K184,IF(S191=9,L184,IF(S191=10,M184,IF(S191=11,N184,IF(S191=12,O184,IF(S191=13,P184,IF(S191=14,Q184,IF(S191=15,R184,0)))))))))))))))/SUM(D182:D189)</f>
        <v>0.21369343757403458</v>
      </c>
    </row>
    <row r="185" spans="2:19" x14ac:dyDescent="0.3">
      <c r="B185" s="60" t="s">
        <v>19</v>
      </c>
      <c r="C185" s="61" t="s">
        <v>307</v>
      </c>
      <c r="D185" s="62">
        <v>764</v>
      </c>
      <c r="E185" s="62">
        <v>773.8</v>
      </c>
      <c r="F185" s="62">
        <v>774.3</v>
      </c>
      <c r="G185" s="62">
        <v>793.8</v>
      </c>
      <c r="H185" s="62">
        <v>806.5</v>
      </c>
      <c r="I185" s="62"/>
      <c r="J185" s="62"/>
      <c r="K185" s="62"/>
      <c r="L185" s="62"/>
      <c r="M185" s="62"/>
      <c r="N185" s="62"/>
      <c r="O185" s="62"/>
      <c r="P185" s="62"/>
      <c r="Q185" s="62"/>
      <c r="R185" s="66"/>
      <c r="S185" s="67">
        <f>IF(S191=1,D185,IF(S191=2,E185,IF(S191=3,F185,IF(S191=4,G185,IF(S191=5,H185,IF(S191=6,I185,IF(S191=7,J185,IF(S191=8,K185,IF(S191=9,L185,IF(S191=10,M185,IF(S191=11,N185,IF(S191=12,O185,IF(S191=13,P185,IF(S191=14,Q185,IF(S191=15,R185,0)))))))))))))))/SUM(D182:D189)</f>
        <v>9.049988154465767E-2</v>
      </c>
    </row>
    <row r="186" spans="2:19" x14ac:dyDescent="0.3">
      <c r="B186" s="60" t="s">
        <v>50</v>
      </c>
      <c r="C186" s="61" t="s">
        <v>308</v>
      </c>
      <c r="D186" s="62">
        <v>370</v>
      </c>
      <c r="E186" s="62">
        <v>413.2</v>
      </c>
      <c r="F186" s="62">
        <v>418.4</v>
      </c>
      <c r="G186" s="62">
        <v>439.6</v>
      </c>
      <c r="H186" s="62">
        <v>513</v>
      </c>
      <c r="I186" s="62"/>
      <c r="J186" s="62"/>
      <c r="K186" s="62"/>
      <c r="L186" s="62"/>
      <c r="M186" s="62"/>
      <c r="N186" s="62"/>
      <c r="O186" s="62"/>
      <c r="P186" s="62"/>
      <c r="Q186" s="62"/>
      <c r="R186" s="66"/>
      <c r="S186" s="67">
        <f>IF(S191=1,D186,IF(S191=2,E186,IF(S191=3,F186,IF(S191=4,G186,IF(S191=5,H186,IF(S191=6,I186,IF(S191=7,J186,IF(S191=8,K186,IF(S191=9,L186,IF(S191=10,M186,IF(S191=11,N186,IF(S191=12,O186,IF(S191=13,P186,IF(S191=14,Q186,IF(S191=15,R186,0)))))))))))))))/SUM(D182:D189)</f>
        <v>4.382847666429756E-2</v>
      </c>
    </row>
    <row r="187" spans="2:19" x14ac:dyDescent="0.3">
      <c r="B187" s="60" t="s">
        <v>20</v>
      </c>
      <c r="C187" s="61" t="s">
        <v>309</v>
      </c>
      <c r="D187" s="62">
        <v>360</v>
      </c>
      <c r="E187" s="62">
        <v>434.5</v>
      </c>
      <c r="F187" s="62">
        <v>443.1</v>
      </c>
      <c r="G187" s="62">
        <v>448</v>
      </c>
      <c r="H187" s="62">
        <v>470.1</v>
      </c>
      <c r="I187" s="62"/>
      <c r="J187" s="62"/>
      <c r="K187" s="62"/>
      <c r="L187" s="62"/>
      <c r="M187" s="62"/>
      <c r="N187" s="62"/>
      <c r="O187" s="62"/>
      <c r="P187" s="62"/>
      <c r="Q187" s="62"/>
      <c r="R187" s="66"/>
      <c r="S187" s="67">
        <f>IF(S191=1,D187,IF(S191=2,E187,IF(S191=3,F187,IF(S191=4,G187,IF(S191=5,H187,IF(S191=6,I187,IF(S191=7,J187,IF(S191=8,K187,IF(S191=9,L187,IF(S191=10,M187,IF(S191=11,N187,IF(S191=12,O187,IF(S191=13,P187,IF(S191=14,Q187,IF(S191=15,R187,0)))))))))))))))/SUM(D182:D189)</f>
        <v>4.2643923240938165E-2</v>
      </c>
    </row>
    <row r="188" spans="2:19" x14ac:dyDescent="0.3">
      <c r="B188" s="60" t="s">
        <v>189</v>
      </c>
      <c r="C188" s="61" t="s">
        <v>310</v>
      </c>
      <c r="D188" s="62">
        <v>129</v>
      </c>
      <c r="E188" s="62">
        <v>206.7</v>
      </c>
      <c r="F188" s="62">
        <v>208.5</v>
      </c>
      <c r="G188" s="62">
        <v>214</v>
      </c>
      <c r="H188" s="62">
        <v>0</v>
      </c>
      <c r="I188" s="62"/>
      <c r="J188" s="62"/>
      <c r="K188" s="62"/>
      <c r="L188" s="62"/>
      <c r="M188" s="62"/>
      <c r="N188" s="62"/>
      <c r="O188" s="62"/>
      <c r="P188" s="62"/>
      <c r="Q188" s="62"/>
      <c r="R188" s="66"/>
      <c r="S188" s="67">
        <f>IF(S191=1,D188,IF(S191=2,E188,IF(S191=3,F188,IF(S191=4,G188,IF(S191=5,H188,IF(S191=6,I188,IF(S191=7,J188,IF(S191=8,K188,IF(S191=9,L188,IF(S191=10,M188,IF(S191=11,N188,IF(S191=12,O188,IF(S191=13,P188,IF(S191=14,Q188,IF(S191=15,R188,0)))))))))))))))/SUM(D182:D189)</f>
        <v>1.5280739161336177E-2</v>
      </c>
    </row>
    <row r="189" spans="2:19" x14ac:dyDescent="0.3">
      <c r="B189" s="60" t="s">
        <v>51</v>
      </c>
      <c r="C189" s="61" t="s">
        <v>311</v>
      </c>
      <c r="D189" s="62">
        <v>92</v>
      </c>
      <c r="E189" s="62">
        <v>103.9</v>
      </c>
      <c r="F189" s="62">
        <v>104.5</v>
      </c>
      <c r="G189" s="62">
        <v>0</v>
      </c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6"/>
      <c r="S189" s="67">
        <f>IF(S191=1,D189,IF(S191=2,E189,IF(S191=3,F189,IF(S191=4,G189,IF(S191=5,H189,IF(S191=6,I189,IF(S191=7,J189,IF(S191=8,K189,IF(S191=9,L189,IF(S191=10,M189,IF(S191=11,N189,IF(S191=12,O189,IF(S191=13,P189,IF(S191=14,Q189,IF(S191=15,R189,0)))))))))))))))/SUM(D182:D189)</f>
        <v>1.0897891494906419E-2</v>
      </c>
    </row>
    <row r="190" spans="2:19" ht="18" thickBot="1" x14ac:dyDescent="0.35">
      <c r="B190" s="49" t="s">
        <v>22</v>
      </c>
      <c r="C190" s="63"/>
      <c r="D190" s="50">
        <v>0</v>
      </c>
      <c r="E190" s="50">
        <f>IF(E182&gt;0,ROUND(F191-SUM(E182:E189),1),)</f>
        <v>204.3</v>
      </c>
      <c r="F190" s="50">
        <f>IF(F182&gt;0,ROUND(F191-SUM(F182:F189),1),)</f>
        <v>215.2</v>
      </c>
      <c r="G190" s="50">
        <f>IF(G182&gt;0,ROUND(F191-SUM(G182:G189),1),)</f>
        <v>246.8</v>
      </c>
      <c r="H190" s="50">
        <f>IF(H182&gt;0,ROUND(F191-SUM(H182:H189),1),)</f>
        <v>318.60000000000002</v>
      </c>
      <c r="I190" s="50">
        <f>IF(I182&gt;0,ROUND(F191-SUM(I182:I189),1),)</f>
        <v>0</v>
      </c>
      <c r="J190" s="50">
        <f>IF(J182&gt;0,ROUND(F191-SUM(J182:J189),1),)</f>
        <v>0</v>
      </c>
      <c r="K190" s="50">
        <f>IF(K182&gt;0,ROUND(F191-SUM(K182:K189),1),)</f>
        <v>0</v>
      </c>
      <c r="L190" s="50">
        <f>IF(L182&gt;0,ROUND(F191-SUM(L182:L189),1),)</f>
        <v>0</v>
      </c>
      <c r="M190" s="50">
        <f>IF(M182&gt;0,ROUND(F191-SUM(M182:M189),1),)</f>
        <v>0</v>
      </c>
      <c r="N190" s="50">
        <f>IF(N182&gt;0,ROUND(F191-SUM(N182:N189),1),)</f>
        <v>0</v>
      </c>
      <c r="O190" s="50">
        <f>IF(O182&gt;0,ROUND(F191-SUM(O182:O189),1),)</f>
        <v>0</v>
      </c>
      <c r="P190" s="50">
        <f>IF(P182&gt;0,ROUND(F191-SUM(P182:P189),1),)</f>
        <v>0</v>
      </c>
      <c r="Q190" s="50">
        <f>IF(Q182&gt;0,ROUND(F191-SUM(Q182:Q189),1),)</f>
        <v>0</v>
      </c>
      <c r="R190" s="51">
        <f>IF(R182&gt;0,ROUND(F191-SUM(R182:R189),1),)</f>
        <v>0</v>
      </c>
      <c r="S190" s="52">
        <f>IF(S191=1,D190,IF(S191=2,E190,IF(S191=3,F190,IF(S191=4,G190,IF(S191=5,H190,IF(S191=6,I190,IF(S191=7,J190,IF(S191=8,K190,IF(S191=9,L190,IF(S191=10,M190,IF(S191=11,N190,IF(S191=12,O190,IF(S191=13,P190,IF(S191=14,Q190,IF(S191=15,R190,0)))))))))))))))/SUM(D182:D189)</f>
        <v>0</v>
      </c>
    </row>
    <row r="191" spans="2:19" ht="18" thickBot="1" x14ac:dyDescent="0.35">
      <c r="B191" s="53" t="s">
        <v>48</v>
      </c>
      <c r="C191" s="64" t="s">
        <v>30</v>
      </c>
      <c r="D191" s="54">
        <v>19420</v>
      </c>
      <c r="E191" s="54" t="s">
        <v>25</v>
      </c>
      <c r="F191" s="68">
        <f>SUM(D182:D189)</f>
        <v>8442</v>
      </c>
      <c r="G191" s="54" t="s">
        <v>26</v>
      </c>
      <c r="H191" s="54">
        <v>104</v>
      </c>
      <c r="I191" s="54" t="s">
        <v>27</v>
      </c>
      <c r="J191" s="55">
        <f>(H191+F191)/D191</f>
        <v>0.44006179196704426</v>
      </c>
      <c r="K191" s="54" t="s">
        <v>28</v>
      </c>
      <c r="L191" s="55">
        <f>F191/(F191+H191)</f>
        <v>0.98783056400655278</v>
      </c>
      <c r="M191" s="54" t="s">
        <v>29</v>
      </c>
      <c r="N191" s="55">
        <f>H191/(F191+H191)</f>
        <v>1.2169435993447227E-2</v>
      </c>
      <c r="O191" s="54" t="s">
        <v>24</v>
      </c>
      <c r="P191" s="54">
        <v>2111</v>
      </c>
      <c r="Q191" s="106" t="s">
        <v>23</v>
      </c>
      <c r="R191" s="107"/>
      <c r="S191" s="56">
        <v>1</v>
      </c>
    </row>
    <row r="192" spans="2:19" ht="18" thickBot="1" x14ac:dyDescent="0.35"/>
    <row r="193" spans="2:19" ht="18" thickBot="1" x14ac:dyDescent="0.35">
      <c r="B193" s="103" t="s">
        <v>324</v>
      </c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5"/>
    </row>
    <row r="194" spans="2:19" ht="18" thickBot="1" x14ac:dyDescent="0.35">
      <c r="B194" s="103" t="s">
        <v>49</v>
      </c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5"/>
    </row>
    <row r="195" spans="2:19" ht="18" thickBot="1" x14ac:dyDescent="0.35">
      <c r="B195" s="45" t="s">
        <v>0</v>
      </c>
      <c r="C195" s="47" t="s">
        <v>1</v>
      </c>
      <c r="D195" s="46" t="s">
        <v>2</v>
      </c>
      <c r="E195" s="46" t="s">
        <v>3</v>
      </c>
      <c r="F195" s="46" t="s">
        <v>4</v>
      </c>
      <c r="G195" s="46" t="s">
        <v>5</v>
      </c>
      <c r="H195" s="46" t="s">
        <v>6</v>
      </c>
      <c r="I195" s="46" t="s">
        <v>7</v>
      </c>
      <c r="J195" s="46" t="s">
        <v>8</v>
      </c>
      <c r="K195" s="46" t="s">
        <v>9</v>
      </c>
      <c r="L195" s="46" t="s">
        <v>10</v>
      </c>
      <c r="M195" s="46" t="s">
        <v>11</v>
      </c>
      <c r="N195" s="46" t="s">
        <v>12</v>
      </c>
      <c r="O195" s="46" t="s">
        <v>13</v>
      </c>
      <c r="P195" s="46" t="s">
        <v>14</v>
      </c>
      <c r="Q195" s="46" t="s">
        <v>15</v>
      </c>
      <c r="R195" s="47" t="s">
        <v>16</v>
      </c>
      <c r="S195" s="48"/>
    </row>
    <row r="196" spans="2:19" x14ac:dyDescent="0.3">
      <c r="B196" s="60" t="s">
        <v>18</v>
      </c>
      <c r="C196" s="61" t="s">
        <v>318</v>
      </c>
      <c r="D196" s="62">
        <v>2136</v>
      </c>
      <c r="E196" s="62">
        <v>2071</v>
      </c>
      <c r="F196" s="62">
        <v>2071</v>
      </c>
      <c r="G196" s="62">
        <v>2071</v>
      </c>
      <c r="H196" s="62">
        <v>2071</v>
      </c>
      <c r="I196" s="62">
        <v>2071</v>
      </c>
      <c r="J196" s="62"/>
      <c r="K196" s="62"/>
      <c r="L196" s="62"/>
      <c r="M196" s="62"/>
      <c r="N196" s="62"/>
      <c r="O196" s="62"/>
      <c r="P196" s="62"/>
      <c r="Q196" s="62"/>
      <c r="R196" s="66"/>
      <c r="S196" s="67">
        <f>IF(S203=1,D196,IF(S203=2,E196,IF(S203=3,F196,IF(S203=4,G196,IF(S203=5,H196,IF(S203=6,I196,IF(S203=7,J196,IF(S203=8,K196,IF(S203=9,L196,IF(S203=10,M196,IF(S203=11,N196,IF(S203=12,O196,IF(S203=13,P196,IF(S203=14,Q196,IF(S203=15,R196,0)))))))))))))))/SUM(D196:D201)</f>
        <v>0.20631700956244567</v>
      </c>
    </row>
    <row r="197" spans="2:19" x14ac:dyDescent="0.3">
      <c r="B197" s="60" t="s">
        <v>17</v>
      </c>
      <c r="C197" s="61" t="s">
        <v>319</v>
      </c>
      <c r="D197" s="62">
        <v>2129</v>
      </c>
      <c r="E197" s="62">
        <v>2129</v>
      </c>
      <c r="F197" s="62">
        <v>2071</v>
      </c>
      <c r="G197" s="62">
        <v>2071</v>
      </c>
      <c r="H197" s="62">
        <v>2071</v>
      </c>
      <c r="I197" s="62">
        <v>2071</v>
      </c>
      <c r="J197" s="62"/>
      <c r="K197" s="62"/>
      <c r="L197" s="62"/>
      <c r="M197" s="62"/>
      <c r="N197" s="62"/>
      <c r="O197" s="62"/>
      <c r="P197" s="62"/>
      <c r="Q197" s="62"/>
      <c r="R197" s="66"/>
      <c r="S197" s="67">
        <f>IF(S203=1,D197,IF(S203=2,E197,IF(S203=3,F197,IF(S203=4,G197,IF(S203=5,H197,IF(S203=6,I197,IF(S203=7,J197,IF(S203=8,K197,IF(S203=9,L197,IF(S203=10,M197,IF(S203=11,N197,IF(S203=12,O197,IF(S203=13,P197,IF(S203=14,Q197,IF(S203=15,R197,0)))))))))))))))/SUM(D196:D201)</f>
        <v>0.20564087704047135</v>
      </c>
    </row>
    <row r="198" spans="2:19" x14ac:dyDescent="0.3">
      <c r="B198" s="60" t="s">
        <v>19</v>
      </c>
      <c r="C198" s="61" t="s">
        <v>320</v>
      </c>
      <c r="D198" s="62">
        <v>2011</v>
      </c>
      <c r="E198" s="62">
        <v>2019.6</v>
      </c>
      <c r="F198" s="62">
        <v>2020</v>
      </c>
      <c r="G198" s="62">
        <v>2198.6999999999998</v>
      </c>
      <c r="H198" s="62">
        <v>2071</v>
      </c>
      <c r="I198" s="62">
        <v>2071</v>
      </c>
      <c r="J198" s="62"/>
      <c r="K198" s="62"/>
      <c r="L198" s="62"/>
      <c r="M198" s="62"/>
      <c r="N198" s="62"/>
      <c r="O198" s="62"/>
      <c r="P198" s="62"/>
      <c r="Q198" s="62"/>
      <c r="R198" s="66"/>
      <c r="S198" s="67">
        <f>IF(S203=1,D198,IF(S203=2,E198,IF(S203=3,F198,IF(S203=4,G198,IF(S203=5,H198,IF(S203=6,I198,IF(S203=7,J198,IF(S203=8,K198,IF(S203=9,L198,IF(S203=10,M198,IF(S203=11,N198,IF(S203=12,O198,IF(S203=13,P198,IF(S203=14,Q198,IF(S203=15,R198,0)))))))))))))))/SUM(D196:D201)</f>
        <v>0.19424321452719018</v>
      </c>
    </row>
    <row r="199" spans="2:19" x14ac:dyDescent="0.3">
      <c r="B199" s="60" t="s">
        <v>21</v>
      </c>
      <c r="C199" s="61" t="s">
        <v>321</v>
      </c>
      <c r="D199" s="62">
        <v>1706</v>
      </c>
      <c r="E199" s="62">
        <v>1719.1</v>
      </c>
      <c r="F199" s="62">
        <v>1723.1</v>
      </c>
      <c r="G199" s="62">
        <v>1938</v>
      </c>
      <c r="H199" s="62">
        <v>1956.4</v>
      </c>
      <c r="I199" s="62">
        <v>3286.4</v>
      </c>
      <c r="J199" s="62"/>
      <c r="K199" s="62"/>
      <c r="L199" s="62"/>
      <c r="M199" s="62"/>
      <c r="N199" s="62"/>
      <c r="O199" s="62"/>
      <c r="P199" s="62"/>
      <c r="Q199" s="62"/>
      <c r="R199" s="66"/>
      <c r="S199" s="67">
        <f>IF(S203=1,D199,IF(S203=2,E199,IF(S203=3,F199,IF(S203=4,G199,IF(S203=5,H199,IF(S203=6,I199,IF(S203=7,J199,IF(S203=8,K199,IF(S203=9,L199,IF(S203=10,M199,IF(S203=11,N199,IF(S203=12,O199,IF(S203=13,P199,IF(S203=14,Q199,IF(S203=15,R199,0)))))))))))))))/SUM(D196:D201)</f>
        <v>0.1647831546411668</v>
      </c>
    </row>
    <row r="200" spans="2:19" x14ac:dyDescent="0.3">
      <c r="B200" s="60" t="s">
        <v>17</v>
      </c>
      <c r="C200" s="61" t="s">
        <v>322</v>
      </c>
      <c r="D200" s="62">
        <v>1674</v>
      </c>
      <c r="E200" s="62">
        <v>1681.8</v>
      </c>
      <c r="F200" s="62">
        <v>1731.9</v>
      </c>
      <c r="G200" s="62">
        <v>1832.9</v>
      </c>
      <c r="H200" s="62">
        <v>1838.1</v>
      </c>
      <c r="I200" s="62">
        <v>0</v>
      </c>
      <c r="J200" s="62"/>
      <c r="K200" s="62"/>
      <c r="L200" s="62"/>
      <c r="M200" s="62"/>
      <c r="N200" s="62"/>
      <c r="O200" s="62"/>
      <c r="P200" s="62"/>
      <c r="Q200" s="62"/>
      <c r="R200" s="66"/>
      <c r="S200" s="67">
        <f>IF(S203=1,D200,IF(S203=2,E200,IF(S203=3,F200,IF(S203=4,G200,IF(S203=5,H200,IF(S203=6,I200,IF(S203=7,J200,IF(S203=8,K200,IF(S203=9,L200,IF(S203=10,M200,IF(S203=11,N200,IF(S203=12,O200,IF(S203=13,P200,IF(S203=14,Q200,IF(S203=15,R200,0)))))))))))))))/SUM(D196:D201)</f>
        <v>0.16169226311214141</v>
      </c>
    </row>
    <row r="201" spans="2:19" x14ac:dyDescent="0.3">
      <c r="B201" s="60" t="s">
        <v>20</v>
      </c>
      <c r="C201" s="61" t="s">
        <v>323</v>
      </c>
      <c r="D201" s="62">
        <v>697</v>
      </c>
      <c r="E201" s="62">
        <v>716.1</v>
      </c>
      <c r="F201" s="62">
        <v>717.2</v>
      </c>
      <c r="G201" s="62">
        <v>0</v>
      </c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6"/>
      <c r="S201" s="67">
        <f>IF(S203=1,D201,IF(S203=2,E201,IF(S203=3,F201,IF(S203=4,G201,IF(S203=5,H201,IF(S203=6,I201,IF(S203=7,J201,IF(S203=8,K201,IF(S203=9,L201,IF(S203=10,M201,IF(S203=11,N201,IF(S203=12,O201,IF(S203=13,P201,IF(S203=14,Q201,IF(S203=15,R201,0)))))))))))))))/SUM(D196:D201)</f>
        <v>6.7323481116584566E-2</v>
      </c>
    </row>
    <row r="202" spans="2:19" ht="18" thickBot="1" x14ac:dyDescent="0.35">
      <c r="B202" s="49" t="s">
        <v>22</v>
      </c>
      <c r="C202" s="63"/>
      <c r="D202" s="50">
        <v>0</v>
      </c>
      <c r="E202" s="50">
        <f>IF(E196&gt;0,ROUND(F203-SUM(E196:E201),1),)</f>
        <v>16.399999999999999</v>
      </c>
      <c r="F202" s="50">
        <f>IF(F196&gt;0,ROUND(F203-SUM(F196:F201),1),)</f>
        <v>18.8</v>
      </c>
      <c r="G202" s="50">
        <f>IF(G196&gt;0,ROUND(F203-SUM(G196:G201),1),)</f>
        <v>241.4</v>
      </c>
      <c r="H202" s="50">
        <f>IF(H196&gt;0,ROUND(F203-SUM(H196:H201),1),)</f>
        <v>345.5</v>
      </c>
      <c r="I202" s="50">
        <f>IF(I196&gt;0,ROUND(F203-SUM(I196:I201),1),)</f>
        <v>853.6</v>
      </c>
      <c r="J202" s="50">
        <f>IF(J196&gt;0,ROUND(F203-SUM(J196:J201),1),)</f>
        <v>0</v>
      </c>
      <c r="K202" s="50">
        <f>IF(K196&gt;0,ROUND(F203-SUM(K196:K201),1),)</f>
        <v>0</v>
      </c>
      <c r="L202" s="50">
        <f>IF(L196&gt;0,ROUND(F203-SUM(L196:L201),1),)</f>
        <v>0</v>
      </c>
      <c r="M202" s="50">
        <f>IF(M196&gt;0,ROUND(F203-SUM(M196:M201),1),)</f>
        <v>0</v>
      </c>
      <c r="N202" s="50">
        <f>IF(N196&gt;0,ROUND(F203-SUM(N196:N201),1),)</f>
        <v>0</v>
      </c>
      <c r="O202" s="50">
        <f>IF(O196&gt;0,ROUND(F203-SUM(O196:O201),1),)</f>
        <v>0</v>
      </c>
      <c r="P202" s="50">
        <f>IF(P196&gt;0,ROUND(F203-SUM(P196:P201),1),)</f>
        <v>0</v>
      </c>
      <c r="Q202" s="50">
        <f>IF(Q196&gt;0,ROUND(F203-SUM(Q196:Q201),1),)</f>
        <v>0</v>
      </c>
      <c r="R202" s="51">
        <f>IF(R196&gt;0,ROUND(F203-SUM(R196:R201),1),)</f>
        <v>0</v>
      </c>
      <c r="S202" s="52">
        <f>IF(S203=1,D202,IF(S203=2,E202,IF(S203=3,F202,IF(S203=4,G202,IF(S203=5,H202,IF(S203=6,I202,IF(S203=7,J202,IF(S203=8,K202,IF(S203=9,L202,IF(S203=10,M202,IF(S203=11,N202,IF(S203=12,O202,IF(S203=13,P202,IF(S203=14,Q202,IF(S203=15,R202,0)))))))))))))))/SUM(D196:D201)</f>
        <v>0</v>
      </c>
    </row>
    <row r="203" spans="2:19" ht="18" thickBot="1" x14ac:dyDescent="0.35">
      <c r="B203" s="53" t="s">
        <v>48</v>
      </c>
      <c r="C203" s="64" t="s">
        <v>30</v>
      </c>
      <c r="D203" s="54">
        <v>23924</v>
      </c>
      <c r="E203" s="54" t="s">
        <v>25</v>
      </c>
      <c r="F203" s="68">
        <f>SUM(D196:D201)</f>
        <v>10353</v>
      </c>
      <c r="G203" s="54" t="s">
        <v>26</v>
      </c>
      <c r="H203" s="54">
        <v>215</v>
      </c>
      <c r="I203" s="54" t="s">
        <v>27</v>
      </c>
      <c r="J203" s="55">
        <f>(H203+F203)/D203</f>
        <v>0.44173215181407793</v>
      </c>
      <c r="K203" s="54" t="s">
        <v>28</v>
      </c>
      <c r="L203" s="55">
        <f>F203/(F203+H203)</f>
        <v>0.97965556396669184</v>
      </c>
      <c r="M203" s="54" t="s">
        <v>29</v>
      </c>
      <c r="N203" s="55">
        <f>H203/(F203+H203)</f>
        <v>2.03444360333081E-2</v>
      </c>
      <c r="O203" s="54" t="s">
        <v>24</v>
      </c>
      <c r="P203" s="54">
        <v>2071</v>
      </c>
      <c r="Q203" s="106" t="s">
        <v>23</v>
      </c>
      <c r="R203" s="107"/>
      <c r="S203" s="56">
        <v>1</v>
      </c>
    </row>
    <row r="204" spans="2:19" ht="18" thickBot="1" x14ac:dyDescent="0.35"/>
    <row r="205" spans="2:19" ht="18" thickBot="1" x14ac:dyDescent="0.35">
      <c r="B205" s="103" t="s">
        <v>338</v>
      </c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5"/>
    </row>
    <row r="206" spans="2:19" ht="18" thickBot="1" x14ac:dyDescent="0.35">
      <c r="B206" s="103" t="s">
        <v>49</v>
      </c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5"/>
    </row>
    <row r="207" spans="2:19" ht="18" thickBot="1" x14ac:dyDescent="0.35">
      <c r="B207" s="45" t="s">
        <v>0</v>
      </c>
      <c r="C207" s="47" t="s">
        <v>1</v>
      </c>
      <c r="D207" s="46" t="s">
        <v>2</v>
      </c>
      <c r="E207" s="46" t="s">
        <v>3</v>
      </c>
      <c r="F207" s="46" t="s">
        <v>4</v>
      </c>
      <c r="G207" s="46" t="s">
        <v>5</v>
      </c>
      <c r="H207" s="46" t="s">
        <v>6</v>
      </c>
      <c r="I207" s="46" t="s">
        <v>7</v>
      </c>
      <c r="J207" s="46" t="s">
        <v>8</v>
      </c>
      <c r="K207" s="46" t="s">
        <v>9</v>
      </c>
      <c r="L207" s="46" t="s">
        <v>10</v>
      </c>
      <c r="M207" s="46" t="s">
        <v>11</v>
      </c>
      <c r="N207" s="46" t="s">
        <v>12</v>
      </c>
      <c r="O207" s="46" t="s">
        <v>13</v>
      </c>
      <c r="P207" s="46" t="s">
        <v>14</v>
      </c>
      <c r="Q207" s="46" t="s">
        <v>15</v>
      </c>
      <c r="R207" s="47" t="s">
        <v>16</v>
      </c>
      <c r="S207" s="48"/>
    </row>
    <row r="208" spans="2:19" x14ac:dyDescent="0.3">
      <c r="B208" s="60" t="s">
        <v>18</v>
      </c>
      <c r="C208" s="61" t="s">
        <v>333</v>
      </c>
      <c r="D208" s="62">
        <v>2837</v>
      </c>
      <c r="E208" s="62">
        <v>2358</v>
      </c>
      <c r="F208" s="62">
        <v>2358</v>
      </c>
      <c r="G208" s="62">
        <v>2358</v>
      </c>
      <c r="H208" s="62">
        <v>2358</v>
      </c>
      <c r="I208" s="62"/>
      <c r="J208" s="62"/>
      <c r="K208" s="62"/>
      <c r="L208" s="62"/>
      <c r="M208" s="62"/>
      <c r="N208" s="62"/>
      <c r="O208" s="62"/>
      <c r="P208" s="62"/>
      <c r="Q208" s="62"/>
      <c r="R208" s="66"/>
      <c r="S208" s="67">
        <f>IF(S214=1,D208,IF(S214=2,E208,IF(S214=3,F208,IF(S214=4,G208,IF(S214=5,H208,IF(S214=6,I208,IF(S214=7,J208,IF(S214=8,K208,IF(S214=9,L208,IF(S214=10,M208,IF(S214=11,N208,IF(S214=12,O208,IF(S214=13,P208,IF(S214=14,Q208,IF(S214=15,R208,0)))))))))))))))/SUM(D208:D212)</f>
        <v>0.24066847641669495</v>
      </c>
    </row>
    <row r="209" spans="2:19" x14ac:dyDescent="0.3">
      <c r="B209" s="60" t="s">
        <v>21</v>
      </c>
      <c r="C209" s="61" t="s">
        <v>334</v>
      </c>
      <c r="D209" s="62">
        <v>2717</v>
      </c>
      <c r="E209" s="62">
        <v>2717</v>
      </c>
      <c r="F209" s="62">
        <v>2358</v>
      </c>
      <c r="G209" s="62">
        <v>2358</v>
      </c>
      <c r="H209" s="62">
        <v>2358</v>
      </c>
      <c r="I209" s="62"/>
      <c r="J209" s="62"/>
      <c r="K209" s="62"/>
      <c r="L209" s="62"/>
      <c r="M209" s="62"/>
      <c r="N209" s="62"/>
      <c r="O209" s="62"/>
      <c r="P209" s="62"/>
      <c r="Q209" s="62"/>
      <c r="R209" s="66"/>
      <c r="S209" s="67">
        <f>IF(S214=1,D209,IF(S214=2,E209,IF(S214=3,F209,IF(S214=4,G209,IF(S214=5,H209,IF(S214=6,I209,IF(S214=7,J209,IF(S214=8,K209,IF(S214=9,L209,IF(S214=10,M209,IF(S214=11,N209,IF(S214=12,O209,IF(S214=13,P209,IF(S214=14,Q209,IF(S214=15,R209,0)))))))))))))))/SUM(D208:D212)</f>
        <v>0.23048863250763488</v>
      </c>
    </row>
    <row r="210" spans="2:19" x14ac:dyDescent="0.3">
      <c r="B210" s="60" t="s">
        <v>17</v>
      </c>
      <c r="C210" s="61" t="s">
        <v>335</v>
      </c>
      <c r="D210" s="62">
        <v>2260</v>
      </c>
      <c r="E210" s="62">
        <v>2337.6999999999998</v>
      </c>
      <c r="F210" s="62">
        <v>2556.6</v>
      </c>
      <c r="G210" s="62">
        <v>2358</v>
      </c>
      <c r="H210" s="62">
        <v>2358</v>
      </c>
      <c r="I210" s="62"/>
      <c r="J210" s="62"/>
      <c r="K210" s="62"/>
      <c r="L210" s="62"/>
      <c r="M210" s="62"/>
      <c r="N210" s="62"/>
      <c r="O210" s="62"/>
      <c r="P210" s="62"/>
      <c r="Q210" s="62"/>
      <c r="R210" s="66"/>
      <c r="S210" s="67">
        <f>IF(S214=1,D210,IF(S214=2,E210,IF(S214=3,F210,IF(S214=4,G210,IF(S214=5,H210,IF(S214=6,I210,IF(S214=7,J210,IF(S214=8,K210,IF(S214=9,L210,IF(S214=10,M210,IF(S214=11,N210,IF(S214=12,O210,IF(S214=13,P210,IF(S214=14,Q210,IF(S214=15,R210,0)))))))))))))))/SUM(D208:D212)</f>
        <v>0.19172039362063115</v>
      </c>
    </row>
    <row r="211" spans="2:19" x14ac:dyDescent="0.3">
      <c r="B211" s="60" t="s">
        <v>19</v>
      </c>
      <c r="C211" s="61" t="s">
        <v>336</v>
      </c>
      <c r="D211" s="62">
        <v>2077</v>
      </c>
      <c r="E211" s="62">
        <v>2139.1</v>
      </c>
      <c r="F211" s="62">
        <v>2145.9</v>
      </c>
      <c r="G211" s="62">
        <v>2154</v>
      </c>
      <c r="H211" s="62">
        <v>0</v>
      </c>
      <c r="I211" s="62"/>
      <c r="J211" s="62"/>
      <c r="K211" s="62"/>
      <c r="L211" s="62"/>
      <c r="M211" s="62"/>
      <c r="N211" s="62"/>
      <c r="O211" s="62"/>
      <c r="P211" s="62"/>
      <c r="Q211" s="62"/>
      <c r="R211" s="66"/>
      <c r="S211" s="67">
        <f>IF(S214=1,D211,IF(S214=2,E211,IF(S214=3,F211,IF(S214=4,G211,IF(S214=5,H211,IF(S214=6,I211,IF(S214=7,J211,IF(S214=8,K211,IF(S214=9,L211,IF(S214=10,M211,IF(S214=11,N211,IF(S214=12,O211,IF(S214=13,P211,IF(S214=14,Q211,IF(S214=15,R211,0)))))))))))))))/SUM(D208:D212)</f>
        <v>0.17619613165931455</v>
      </c>
    </row>
    <row r="212" spans="2:19" x14ac:dyDescent="0.3">
      <c r="B212" s="60" t="s">
        <v>20</v>
      </c>
      <c r="C212" s="61" t="s">
        <v>337</v>
      </c>
      <c r="D212" s="62">
        <v>1897</v>
      </c>
      <c r="E212" s="62">
        <v>2141.1</v>
      </c>
      <c r="F212" s="62">
        <v>2236.4</v>
      </c>
      <c r="G212" s="62">
        <v>2330.9</v>
      </c>
      <c r="H212" s="62">
        <v>3739.5</v>
      </c>
      <c r="I212" s="62"/>
      <c r="J212" s="62"/>
      <c r="K212" s="62"/>
      <c r="L212" s="62"/>
      <c r="M212" s="62"/>
      <c r="N212" s="62"/>
      <c r="O212" s="62"/>
      <c r="P212" s="62"/>
      <c r="Q212" s="62"/>
      <c r="R212" s="66"/>
      <c r="S212" s="67">
        <f>IF(S214=1,D212,IF(S214=2,E212,IF(S214=3,F212,IF(S214=4,G212,IF(S214=5,H212,IF(S214=6,I212,IF(S214=7,J212,IF(S214=8,K212,IF(S214=9,L212,IF(S214=10,M212,IF(S214=11,N212,IF(S214=12,O212,IF(S214=13,P212,IF(S214=14,Q212,IF(S214=15,R212,0)))))))))))))))/SUM(D208:D212)</f>
        <v>0.16092636579572447</v>
      </c>
    </row>
    <row r="213" spans="2:19" ht="18" thickBot="1" x14ac:dyDescent="0.35">
      <c r="B213" s="49" t="s">
        <v>22</v>
      </c>
      <c r="C213" s="63"/>
      <c r="D213" s="50">
        <v>0</v>
      </c>
      <c r="E213" s="50">
        <f>IF(E208&gt;0,ROUND(F214-SUM(E208:E212),1),)</f>
        <v>95.1</v>
      </c>
      <c r="F213" s="50">
        <f>IF(F208&gt;0,ROUND(F214-SUM(F208:F212),1),)</f>
        <v>133.1</v>
      </c>
      <c r="G213" s="50">
        <f>IF(G208&gt;0,ROUND(F214-SUM(G208:G212),1),)</f>
        <v>229.1</v>
      </c>
      <c r="H213" s="50">
        <f>IF(H208&gt;0,ROUND(F214-SUM(H208:H212),1),)</f>
        <v>974.5</v>
      </c>
      <c r="I213" s="50">
        <f>IF(I208&gt;0,ROUND(F214-SUM(I208:I212),1),)</f>
        <v>0</v>
      </c>
      <c r="J213" s="50">
        <f>IF(J208&gt;0,ROUND(F214-SUM(J208:J212),1),)</f>
        <v>0</v>
      </c>
      <c r="K213" s="50">
        <f>IF(K208&gt;0,ROUND(F214-SUM(K208:K212),1),)</f>
        <v>0</v>
      </c>
      <c r="L213" s="50">
        <f>IF(L208&gt;0,ROUND(F214-SUM(L208:L212),1),)</f>
        <v>0</v>
      </c>
      <c r="M213" s="50">
        <f>IF(M208&gt;0,ROUND(F214-SUM(M208:M212),1),)</f>
        <v>0</v>
      </c>
      <c r="N213" s="50">
        <f>IF(N208&gt;0,ROUND(F214-SUM(N208:N212),1),)</f>
        <v>0</v>
      </c>
      <c r="O213" s="50">
        <f>IF(O208&gt;0,ROUND(F214-SUM(O208:O212),1),)</f>
        <v>0</v>
      </c>
      <c r="P213" s="50">
        <f>IF(P208&gt;0,ROUND(F214-SUM(P208:P212),1),)</f>
        <v>0</v>
      </c>
      <c r="Q213" s="50">
        <f>IF(Q208&gt;0,ROUND(F214-SUM(Q208:Q212),1),)</f>
        <v>0</v>
      </c>
      <c r="R213" s="51">
        <f>IF(R208&gt;0,ROUND(F214-SUM(R208:R212),1),)</f>
        <v>0</v>
      </c>
      <c r="S213" s="52">
        <f>IF(S214=1,D213,IF(S214=2,E213,IF(S214=3,F213,IF(S214=4,G213,IF(S214=5,H213,IF(S214=6,I213,IF(S214=7,J213,IF(S214=8,K213,IF(S214=9,L213,IF(S214=10,M213,IF(S214=11,N213,IF(S214=12,O213,IF(S214=13,P213,IF(S214=14,Q213,IF(S214=15,R213,0)))))))))))))))/SUM(D208:D212)</f>
        <v>0</v>
      </c>
    </row>
    <row r="214" spans="2:19" ht="18" thickBot="1" x14ac:dyDescent="0.35">
      <c r="B214" s="53" t="s">
        <v>48</v>
      </c>
      <c r="C214" s="64" t="s">
        <v>30</v>
      </c>
      <c r="D214" s="54">
        <v>24152</v>
      </c>
      <c r="E214" s="54" t="s">
        <v>25</v>
      </c>
      <c r="F214" s="68">
        <f>SUM(D208:D212)</f>
        <v>11788</v>
      </c>
      <c r="G214" s="54" t="s">
        <v>26</v>
      </c>
      <c r="H214" s="54">
        <v>96</v>
      </c>
      <c r="I214" s="54" t="s">
        <v>27</v>
      </c>
      <c r="J214" s="55">
        <f>(H214+F214)/D214</f>
        <v>0.49205034779728385</v>
      </c>
      <c r="K214" s="54" t="s">
        <v>28</v>
      </c>
      <c r="L214" s="55">
        <f>F214/(F214+H214)</f>
        <v>0.99192191181420397</v>
      </c>
      <c r="M214" s="54" t="s">
        <v>29</v>
      </c>
      <c r="N214" s="55">
        <f>H214/(F214+H214)</f>
        <v>8.0780881857960285E-3</v>
      </c>
      <c r="O214" s="54" t="s">
        <v>24</v>
      </c>
      <c r="P214" s="54">
        <v>2358</v>
      </c>
      <c r="Q214" s="106" t="s">
        <v>23</v>
      </c>
      <c r="R214" s="107"/>
      <c r="S214" s="56">
        <v>1</v>
      </c>
    </row>
    <row r="215" spans="2:19" ht="18" thickBot="1" x14ac:dyDescent="0.35"/>
    <row r="216" spans="2:19" ht="18" thickBot="1" x14ac:dyDescent="0.35">
      <c r="B216" s="103" t="s">
        <v>358</v>
      </c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5"/>
    </row>
    <row r="217" spans="2:19" ht="18" thickBot="1" x14ac:dyDescent="0.35">
      <c r="B217" s="103" t="s">
        <v>49</v>
      </c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5"/>
    </row>
    <row r="218" spans="2:19" ht="18" thickBot="1" x14ac:dyDescent="0.35">
      <c r="B218" s="45" t="s">
        <v>0</v>
      </c>
      <c r="C218" s="47" t="s">
        <v>1</v>
      </c>
      <c r="D218" s="46" t="s">
        <v>2</v>
      </c>
      <c r="E218" s="46" t="s">
        <v>3</v>
      </c>
      <c r="F218" s="46" t="s">
        <v>4</v>
      </c>
      <c r="G218" s="46" t="s">
        <v>5</v>
      </c>
      <c r="H218" s="46" t="s">
        <v>6</v>
      </c>
      <c r="I218" s="46" t="s">
        <v>7</v>
      </c>
      <c r="J218" s="46" t="s">
        <v>8</v>
      </c>
      <c r="K218" s="46" t="s">
        <v>9</v>
      </c>
      <c r="L218" s="46" t="s">
        <v>10</v>
      </c>
      <c r="M218" s="46" t="s">
        <v>11</v>
      </c>
      <c r="N218" s="46" t="s">
        <v>12</v>
      </c>
      <c r="O218" s="46" t="s">
        <v>13</v>
      </c>
      <c r="P218" s="46" t="s">
        <v>14</v>
      </c>
      <c r="Q218" s="46" t="s">
        <v>15</v>
      </c>
      <c r="R218" s="47" t="s">
        <v>16</v>
      </c>
      <c r="S218" s="48"/>
    </row>
    <row r="219" spans="2:19" x14ac:dyDescent="0.3">
      <c r="B219" s="60" t="s">
        <v>18</v>
      </c>
      <c r="C219" s="61" t="s">
        <v>346</v>
      </c>
      <c r="D219" s="62">
        <v>3419</v>
      </c>
      <c r="E219" s="62">
        <v>2487</v>
      </c>
      <c r="F219" s="62">
        <v>2487</v>
      </c>
      <c r="G219" s="62">
        <v>2487</v>
      </c>
      <c r="H219" s="62">
        <v>2487</v>
      </c>
      <c r="I219" s="62">
        <v>2487</v>
      </c>
      <c r="J219" s="62">
        <v>2487</v>
      </c>
      <c r="K219" s="62">
        <v>2487</v>
      </c>
      <c r="L219" s="62">
        <v>2487</v>
      </c>
      <c r="M219" s="62">
        <v>2487</v>
      </c>
      <c r="N219" s="62"/>
      <c r="O219" s="62"/>
      <c r="P219" s="62"/>
      <c r="Q219" s="62"/>
      <c r="R219" s="66"/>
      <c r="S219" s="67">
        <f>IF(S230=1,D219,IF(S230=2,E219,IF(S230=3,F219,IF(S230=4,G219,IF(S230=5,H219,IF(S230=6,I219,IF(S230=7,J219,IF(S230=8,K219,IF(S230=9,L219,IF(S230=10,M219,IF(S230=11,N219,IF(S230=12,O219,IF(S230=13,P219,IF(S230=14,Q219,IF(S230=15,R219,0)))))))))))))))/SUM(D219:D228)</f>
        <v>0.27499396766669348</v>
      </c>
    </row>
    <row r="220" spans="2:19" x14ac:dyDescent="0.3">
      <c r="B220" s="60" t="s">
        <v>17</v>
      </c>
      <c r="C220" s="61" t="s">
        <v>347</v>
      </c>
      <c r="D220" s="62">
        <v>2906</v>
      </c>
      <c r="E220" s="62">
        <v>2906</v>
      </c>
      <c r="F220" s="62">
        <v>2487</v>
      </c>
      <c r="G220" s="62">
        <v>2487</v>
      </c>
      <c r="H220" s="62">
        <v>2487</v>
      </c>
      <c r="I220" s="62">
        <v>2487</v>
      </c>
      <c r="J220" s="62">
        <v>2487</v>
      </c>
      <c r="K220" s="62">
        <v>2487</v>
      </c>
      <c r="L220" s="62">
        <v>2487</v>
      </c>
      <c r="M220" s="62">
        <v>2487</v>
      </c>
      <c r="N220" s="62"/>
      <c r="O220" s="62"/>
      <c r="P220" s="62"/>
      <c r="Q220" s="62"/>
      <c r="R220" s="66"/>
      <c r="S220" s="67">
        <f>IF(S230=1,D220,IF(S230=2,E220,IF(S230=3,F220,IF(S230=4,G220,IF(S230=5,H220,IF(S230=6,I220,IF(S230=7,J220,IF(S230=8,K220,IF(S230=9,L220,IF(S230=10,M220,IF(S230=11,N220,IF(S230=12,O220,IF(S230=13,P220,IF(S230=14,Q220,IF(S230=15,R220,0)))))))))))))))/SUM(D219:D228)</f>
        <v>0.23373280785007641</v>
      </c>
    </row>
    <row r="221" spans="2:19" x14ac:dyDescent="0.3">
      <c r="B221" s="60" t="s">
        <v>19</v>
      </c>
      <c r="C221" s="61" t="s">
        <v>348</v>
      </c>
      <c r="D221" s="62">
        <v>2239</v>
      </c>
      <c r="E221" s="62">
        <v>2313.4</v>
      </c>
      <c r="F221" s="62">
        <v>2316.6999999999998</v>
      </c>
      <c r="G221" s="62">
        <v>2373.8000000000002</v>
      </c>
      <c r="H221" s="62">
        <v>2388.8000000000002</v>
      </c>
      <c r="I221" s="62">
        <v>2414.4</v>
      </c>
      <c r="J221" s="62">
        <v>2537.1</v>
      </c>
      <c r="K221" s="62">
        <v>2487</v>
      </c>
      <c r="L221" s="62">
        <v>2487</v>
      </c>
      <c r="M221" s="62">
        <v>2487</v>
      </c>
      <c r="N221" s="62"/>
      <c r="O221" s="62"/>
      <c r="P221" s="62"/>
      <c r="Q221" s="62"/>
      <c r="R221" s="66"/>
      <c r="S221" s="67">
        <f>IF(S230=1,D221,IF(S230=2,E221,IF(S230=3,F221,IF(S230=4,G221,IF(S230=5,H221,IF(S230=6,I221,IF(S230=7,J221,IF(S230=8,K221,IF(S230=9,L221,IF(S230=10,M221,IF(S230=11,N221,IF(S230=12,O221,IF(S230=13,P221,IF(S230=14,Q221,IF(S230=15,R221,0)))))))))))))))/SUM(D219:D228)</f>
        <v>0.18008525697739886</v>
      </c>
    </row>
    <row r="222" spans="2:19" x14ac:dyDescent="0.3">
      <c r="B222" s="60" t="s">
        <v>21</v>
      </c>
      <c r="C222" s="61" t="s">
        <v>349</v>
      </c>
      <c r="D222" s="62">
        <v>1023</v>
      </c>
      <c r="E222" s="62">
        <v>1068.5</v>
      </c>
      <c r="F222" s="62">
        <v>1092.2</v>
      </c>
      <c r="G222" s="62">
        <v>1110.8</v>
      </c>
      <c r="H222" s="62">
        <v>1138.4000000000001</v>
      </c>
      <c r="I222" s="62">
        <v>1226.8</v>
      </c>
      <c r="J222" s="62">
        <v>1357.4</v>
      </c>
      <c r="K222" s="62">
        <v>1360.6</v>
      </c>
      <c r="L222" s="62">
        <v>0</v>
      </c>
      <c r="M222" s="62"/>
      <c r="N222" s="62"/>
      <c r="O222" s="62"/>
      <c r="P222" s="62"/>
      <c r="Q222" s="62"/>
      <c r="R222" s="66"/>
      <c r="S222" s="67">
        <f>IF(S230=1,D222,IF(S230=2,E222,IF(S230=3,F222,IF(S230=4,G222,IF(S230=5,H222,IF(S230=6,I222,IF(S230=7,J222,IF(S230=8,K222,IF(S230=9,L222,IF(S230=10,M222,IF(S230=11,N222,IF(S230=12,O222,IF(S230=13,P222,IF(S230=14,Q222,IF(S230=15,R222,0)))))))))))))))/SUM(D219:D228)</f>
        <v>8.2281026300973212E-2</v>
      </c>
    </row>
    <row r="223" spans="2:19" x14ac:dyDescent="0.3">
      <c r="B223" s="60" t="s">
        <v>17</v>
      </c>
      <c r="C223" s="61" t="s">
        <v>350</v>
      </c>
      <c r="D223" s="62">
        <v>910</v>
      </c>
      <c r="E223" s="62">
        <v>942.4</v>
      </c>
      <c r="F223" s="62">
        <v>1300.4000000000001</v>
      </c>
      <c r="G223" s="62">
        <v>1316.5</v>
      </c>
      <c r="H223" s="62">
        <v>1368.9</v>
      </c>
      <c r="I223" s="62">
        <v>1450.8</v>
      </c>
      <c r="J223" s="62">
        <v>1484.1</v>
      </c>
      <c r="K223" s="62">
        <v>1485.4</v>
      </c>
      <c r="L223" s="62">
        <v>2102.8000000000002</v>
      </c>
      <c r="M223" s="62">
        <v>2558.4</v>
      </c>
      <c r="N223" s="62"/>
      <c r="O223" s="62"/>
      <c r="P223" s="62"/>
      <c r="Q223" s="62"/>
      <c r="R223" s="66"/>
      <c r="S223" s="67">
        <f>IF(S230=1,D223,IF(S230=2,E223,IF(S230=3,F223,IF(S230=4,G223,IF(S230=5,H223,IF(S230=6,I223,IF(S230=7,J223,IF(S230=8,K223,IF(S230=9,L223,IF(S230=10,M223,IF(S230=11,N223,IF(S230=12,O223,IF(S230=13,P223,IF(S230=14,Q223,IF(S230=15,R223,0)))))))))))))))/SUM(D219:D228)</f>
        <v>7.3192310785811954E-2</v>
      </c>
    </row>
    <row r="224" spans="2:19" x14ac:dyDescent="0.3">
      <c r="B224" s="60" t="s">
        <v>18</v>
      </c>
      <c r="C224" s="61" t="s">
        <v>351</v>
      </c>
      <c r="D224" s="62">
        <v>725</v>
      </c>
      <c r="E224" s="62">
        <v>1308.0999999999999</v>
      </c>
      <c r="F224" s="62">
        <v>1313.5</v>
      </c>
      <c r="G224" s="62">
        <v>1338.9</v>
      </c>
      <c r="H224" s="62">
        <v>1369.7</v>
      </c>
      <c r="I224" s="62">
        <v>1432.5</v>
      </c>
      <c r="J224" s="62">
        <v>1604.2</v>
      </c>
      <c r="K224" s="62">
        <v>1617.5</v>
      </c>
      <c r="L224" s="62">
        <v>1947.2</v>
      </c>
      <c r="M224" s="62">
        <v>0</v>
      </c>
      <c r="N224" s="62"/>
      <c r="O224" s="62"/>
      <c r="P224" s="62"/>
      <c r="Q224" s="62"/>
      <c r="R224" s="66"/>
      <c r="S224" s="67">
        <f>IF(S230=1,D224,IF(S230=2,E224,IF(S230=3,F224,IF(S230=4,G224,IF(S230=5,H224,IF(S230=6,I224,IF(S230=7,J224,IF(S230=8,K224,IF(S230=9,L224,IF(S230=10,M224,IF(S230=11,N224,IF(S230=12,O224,IF(S230=13,P224,IF(S230=14,Q224,IF(S230=15,R224,0)))))))))))))))/SUM(D219:D228)</f>
        <v>5.8312555296388645E-2</v>
      </c>
    </row>
    <row r="225" spans="2:19" x14ac:dyDescent="0.3">
      <c r="B225" s="60" t="s">
        <v>20</v>
      </c>
      <c r="C225" s="61" t="s">
        <v>352</v>
      </c>
      <c r="D225" s="62">
        <v>507</v>
      </c>
      <c r="E225" s="62">
        <v>548.4</v>
      </c>
      <c r="F225" s="62">
        <v>550.9</v>
      </c>
      <c r="G225" s="62">
        <v>565.20000000000005</v>
      </c>
      <c r="H225" s="62">
        <v>579.6</v>
      </c>
      <c r="I225" s="62">
        <v>608.4</v>
      </c>
      <c r="J225" s="62">
        <v>0</v>
      </c>
      <c r="K225" s="62"/>
      <c r="L225" s="62"/>
      <c r="M225" s="62"/>
      <c r="N225" s="62"/>
      <c r="O225" s="62"/>
      <c r="P225" s="62"/>
      <c r="Q225" s="62"/>
      <c r="R225" s="66"/>
      <c r="S225" s="67">
        <f>IF(S230=1,D225,IF(S230=2,E225,IF(S230=3,F225,IF(S230=4,G225,IF(S230=5,H225,IF(S230=6,I225,IF(S230=7,J225,IF(S230=8,K225,IF(S230=9,L225,IF(S230=10,M225,IF(S230=11,N225,IF(S230=12,O225,IF(S230=13,P225,IF(S230=14,Q225,IF(S230=15,R225,0)))))))))))))))/SUM(D219:D228)</f>
        <v>4.0778573152095231E-2</v>
      </c>
    </row>
    <row r="226" spans="2:19" x14ac:dyDescent="0.3">
      <c r="B226" s="60" t="s">
        <v>353</v>
      </c>
      <c r="C226" s="61" t="s">
        <v>354</v>
      </c>
      <c r="D226" s="62">
        <v>295</v>
      </c>
      <c r="E226" s="62">
        <v>321.39999999999998</v>
      </c>
      <c r="F226" s="62">
        <v>324.89999999999998</v>
      </c>
      <c r="G226" s="62">
        <v>335.3</v>
      </c>
      <c r="H226" s="62">
        <v>375.6</v>
      </c>
      <c r="I226" s="62">
        <v>0</v>
      </c>
      <c r="J226" s="62"/>
      <c r="K226" s="62"/>
      <c r="L226" s="62"/>
      <c r="M226" s="62"/>
      <c r="N226" s="62"/>
      <c r="O226" s="62"/>
      <c r="P226" s="62"/>
      <c r="Q226" s="62"/>
      <c r="R226" s="66"/>
      <c r="S226" s="67">
        <f>IF(S230=1,D226,IF(S230=2,E226,IF(S230=3,F226,IF(S230=4,G226,IF(S230=5,H226,IF(S230=6,I226,IF(S230=7,J226,IF(S230=8,K226,IF(S230=9,L226,IF(S230=10,M226,IF(S230=11,N226,IF(S230=12,O226,IF(S230=13,P226,IF(S230=14,Q226,IF(S230=15,R226,0)))))))))))))))/SUM(D219:D228)</f>
        <v>2.3727177672323654E-2</v>
      </c>
    </row>
    <row r="227" spans="2:19" x14ac:dyDescent="0.3">
      <c r="B227" s="60" t="s">
        <v>189</v>
      </c>
      <c r="C227" s="61" t="s">
        <v>355</v>
      </c>
      <c r="D227" s="62">
        <v>222</v>
      </c>
      <c r="E227" s="62">
        <v>226.4</v>
      </c>
      <c r="F227" s="62">
        <v>227.8</v>
      </c>
      <c r="G227" s="62">
        <v>240.8</v>
      </c>
      <c r="H227" s="62">
        <v>0</v>
      </c>
      <c r="I227" s="62"/>
      <c r="J227" s="62"/>
      <c r="K227" s="62"/>
      <c r="L227" s="62"/>
      <c r="M227" s="62"/>
      <c r="N227" s="62"/>
      <c r="O227" s="62"/>
      <c r="P227" s="62"/>
      <c r="Q227" s="62"/>
      <c r="R227" s="66"/>
      <c r="S227" s="67">
        <f>IF(S230=1,D227,IF(S230=2,E227,IF(S230=3,F227,IF(S230=4,G227,IF(S230=5,H227,IF(S230=6,I227,IF(S230=7,J227,IF(S230=8,K227,IF(S230=9,L227,IF(S230=10,M227,IF(S230=11,N227,IF(S230=12,O227,IF(S230=13,P227,IF(S230=14,Q227,IF(S230=15,R227,0)))))))))))))))/SUM(D219:D228)</f>
        <v>1.7855706587307972E-2</v>
      </c>
    </row>
    <row r="228" spans="2:19" x14ac:dyDescent="0.3">
      <c r="B228" s="60" t="s">
        <v>51</v>
      </c>
      <c r="C228" s="61" t="s">
        <v>356</v>
      </c>
      <c r="D228" s="62">
        <v>187</v>
      </c>
      <c r="E228" s="62">
        <v>207.4</v>
      </c>
      <c r="F228" s="62">
        <v>209.2</v>
      </c>
      <c r="G228" s="62">
        <v>0</v>
      </c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6"/>
      <c r="S228" s="67">
        <f>IF(S230=1,D228,IF(S230=2,E228,IF(S230=3,F228,IF(S230=4,G228,IF(S230=5,H228,IF(S230=6,I228,IF(S230=7,J228,IF(S230=8,K228,IF(S230=9,L228,IF(S230=10,M228,IF(S230=11,N228,IF(S230=12,O228,IF(S230=13,P228,IF(S230=14,Q228,IF(S230=15,R228,0)))))))))))))))/SUM(D219:D228)</f>
        <v>1.5040617710930588E-2</v>
      </c>
    </row>
    <row r="229" spans="2:19" ht="18" thickBot="1" x14ac:dyDescent="0.35">
      <c r="B229" s="49" t="s">
        <v>22</v>
      </c>
      <c r="C229" s="63"/>
      <c r="D229" s="50">
        <v>0</v>
      </c>
      <c r="E229" s="50">
        <f>IF(E219&gt;0,ROUND(F230-SUM(E219:E228),1),)</f>
        <v>104</v>
      </c>
      <c r="F229" s="50">
        <f>IF(F219&gt;0,ROUND(F230-SUM(F219:F228),1),)</f>
        <v>123.4</v>
      </c>
      <c r="G229" s="50">
        <f>IF(G219&gt;0,ROUND(F230-SUM(G219:G228),1),)</f>
        <v>177.7</v>
      </c>
      <c r="H229" s="50">
        <f>IF(H219&gt;0,ROUND(F230-SUM(H219:H228),1),)</f>
        <v>238</v>
      </c>
      <c r="I229" s="50">
        <f>IF(I219&gt;0,ROUND(F230-SUM(I219:I228),1),)</f>
        <v>326.10000000000002</v>
      </c>
      <c r="J229" s="50">
        <f>IF(J219&gt;0,ROUND(F230-SUM(J219:J228),1),)</f>
        <v>476.2</v>
      </c>
      <c r="K229" s="50">
        <f>IF(K219&gt;0,ROUND(F230-SUM(K219:K228),1),)</f>
        <v>508.5</v>
      </c>
      <c r="L229" s="50">
        <f>IF(L219&gt;0,ROUND(F230-SUM(L219:L228),1),)</f>
        <v>922</v>
      </c>
      <c r="M229" s="50">
        <f>IF(M219&gt;0,ROUND(F230-SUM(M219:M228),1),)</f>
        <v>2413.6</v>
      </c>
      <c r="N229" s="50">
        <f>IF(N219&gt;0,ROUND(F230-SUM(N219:N228),1),)</f>
        <v>0</v>
      </c>
      <c r="O229" s="50">
        <f>IF(O219&gt;0,ROUND(F230-SUM(O219:O228),1),)</f>
        <v>0</v>
      </c>
      <c r="P229" s="50">
        <f>IF(P219&gt;0,ROUND(F230-SUM(P219:P228),1),)</f>
        <v>0</v>
      </c>
      <c r="Q229" s="50">
        <f>IF(Q219&gt;0,ROUND(F230-SUM(Q219:Q228),1),)</f>
        <v>0</v>
      </c>
      <c r="R229" s="51">
        <f>IF(R219&gt;0,ROUND(F230-SUM(R219:R228),1),)</f>
        <v>0</v>
      </c>
      <c r="S229" s="52">
        <f>IF(S230=1,D229,IF(S230=2,E229,IF(S230=3,F229,IF(S230=4,G229,IF(S230=5,H229,IF(S230=6,I229,IF(S230=7,J229,IF(S230=8,K229,IF(S230=9,L229,IF(S230=10,M229,IF(S230=11,N229,IF(S230=12,O229,IF(S230=13,P229,IF(S230=14,Q229,IF(S230=15,R229,0)))))))))))))))/SUM(D219:D228)</f>
        <v>0</v>
      </c>
    </row>
    <row r="230" spans="2:19" ht="18" thickBot="1" x14ac:dyDescent="0.35">
      <c r="B230" s="53" t="s">
        <v>48</v>
      </c>
      <c r="C230" s="64" t="s">
        <v>30</v>
      </c>
      <c r="D230" s="54">
        <v>28977</v>
      </c>
      <c r="E230" s="54" t="s">
        <v>25</v>
      </c>
      <c r="F230" s="68">
        <f>SUM(D219:D228)</f>
        <v>12433</v>
      </c>
      <c r="G230" s="54" t="s">
        <v>26</v>
      </c>
      <c r="H230" s="54">
        <v>232</v>
      </c>
      <c r="I230" s="54" t="s">
        <v>27</v>
      </c>
      <c r="J230" s="55">
        <f>(H230+F230)/D230</f>
        <v>0.43707078027401042</v>
      </c>
      <c r="K230" s="54" t="s">
        <v>28</v>
      </c>
      <c r="L230" s="55">
        <f>F230/(F230+H230)</f>
        <v>0.98168180023687324</v>
      </c>
      <c r="M230" s="54" t="s">
        <v>29</v>
      </c>
      <c r="N230" s="55">
        <f>H230/(F230+H230)</f>
        <v>1.8318199763126729E-2</v>
      </c>
      <c r="O230" s="54" t="s">
        <v>24</v>
      </c>
      <c r="P230" s="54">
        <v>2487</v>
      </c>
      <c r="Q230" s="106" t="s">
        <v>23</v>
      </c>
      <c r="R230" s="107"/>
      <c r="S230" s="56">
        <v>1</v>
      </c>
    </row>
    <row r="231" spans="2:19" ht="18" thickBot="1" x14ac:dyDescent="0.35"/>
    <row r="232" spans="2:19" ht="18" thickBot="1" x14ac:dyDescent="0.35">
      <c r="B232" s="103" t="s">
        <v>377</v>
      </c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5"/>
    </row>
    <row r="233" spans="2:19" ht="18" thickBot="1" x14ac:dyDescent="0.35">
      <c r="B233" s="103" t="s">
        <v>49</v>
      </c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5"/>
    </row>
    <row r="234" spans="2:19" ht="18" thickBot="1" x14ac:dyDescent="0.35">
      <c r="B234" s="45" t="s">
        <v>0</v>
      </c>
      <c r="C234" s="47" t="s">
        <v>1</v>
      </c>
      <c r="D234" s="46" t="s">
        <v>2</v>
      </c>
      <c r="E234" s="46" t="s">
        <v>3</v>
      </c>
      <c r="F234" s="46" t="s">
        <v>4</v>
      </c>
      <c r="G234" s="46" t="s">
        <v>5</v>
      </c>
      <c r="H234" s="46" t="s">
        <v>6</v>
      </c>
      <c r="I234" s="46" t="s">
        <v>7</v>
      </c>
      <c r="J234" s="46" t="s">
        <v>8</v>
      </c>
      <c r="K234" s="46" t="s">
        <v>9</v>
      </c>
      <c r="L234" s="46" t="s">
        <v>10</v>
      </c>
      <c r="M234" s="46" t="s">
        <v>11</v>
      </c>
      <c r="N234" s="46" t="s">
        <v>12</v>
      </c>
      <c r="O234" s="46" t="s">
        <v>13</v>
      </c>
      <c r="P234" s="46" t="s">
        <v>14</v>
      </c>
      <c r="Q234" s="46" t="s">
        <v>15</v>
      </c>
      <c r="R234" s="47" t="s">
        <v>16</v>
      </c>
      <c r="S234" s="48"/>
    </row>
    <row r="235" spans="2:19" x14ac:dyDescent="0.3">
      <c r="B235" s="60" t="s">
        <v>17</v>
      </c>
      <c r="C235" s="61" t="s">
        <v>368</v>
      </c>
      <c r="D235" s="62">
        <v>3438</v>
      </c>
      <c r="E235" s="62">
        <v>2237</v>
      </c>
      <c r="F235" s="62">
        <v>2237</v>
      </c>
      <c r="G235" s="62">
        <v>2237</v>
      </c>
      <c r="H235" s="62">
        <v>2237</v>
      </c>
      <c r="I235" s="62">
        <v>2237</v>
      </c>
      <c r="J235" s="62">
        <v>2237</v>
      </c>
      <c r="K235" s="62">
        <v>2237</v>
      </c>
      <c r="L235" s="62">
        <v>2237</v>
      </c>
      <c r="M235" s="62"/>
      <c r="N235" s="62"/>
      <c r="O235" s="62"/>
      <c r="P235" s="62"/>
      <c r="Q235" s="62"/>
      <c r="R235" s="66"/>
      <c r="S235" s="67">
        <f>IF(S245=1,D235,IF(S245=2,E235,IF(S245=3,F235,IF(S245=4,G235,IF(S245=5,H235,IF(S245=6,I235,IF(S245=7,J235,IF(S245=8,K235,IF(S245=9,L235,IF(S245=10,M235,IF(S245=11,N235,IF(S245=12,O235,IF(S245=13,P235,IF(S245=14,Q235,IF(S245=15,R235,0)))))))))))))))/SUM(D235:D243)</f>
        <v>0.30743092193508004</v>
      </c>
    </row>
    <row r="236" spans="2:19" x14ac:dyDescent="0.3">
      <c r="B236" s="60" t="s">
        <v>18</v>
      </c>
      <c r="C236" s="61" t="s">
        <v>369</v>
      </c>
      <c r="D236" s="62">
        <v>2099</v>
      </c>
      <c r="E236" s="62">
        <v>2192.6</v>
      </c>
      <c r="F236" s="62">
        <v>2213</v>
      </c>
      <c r="G236" s="62">
        <v>2250.5</v>
      </c>
      <c r="H236" s="62">
        <v>2237</v>
      </c>
      <c r="I236" s="62">
        <v>2237</v>
      </c>
      <c r="J236" s="62">
        <v>2237</v>
      </c>
      <c r="K236" s="62">
        <v>2237</v>
      </c>
      <c r="L236" s="62">
        <v>2237</v>
      </c>
      <c r="M236" s="62"/>
      <c r="N236" s="62"/>
      <c r="O236" s="62"/>
      <c r="P236" s="62"/>
      <c r="Q236" s="62"/>
      <c r="R236" s="66"/>
      <c r="S236" s="67">
        <f>IF(S245=1,D236,IF(S245=2,E236,IF(S245=3,F236,IF(S245=4,G236,IF(S245=5,H236,IF(S245=6,I236,IF(S245=7,J236,IF(S245=8,K236,IF(S245=9,L236,IF(S245=10,M236,IF(S245=11,N236,IF(S245=12,O236,IF(S245=13,P236,IF(S245=14,Q236,IF(S245=15,R236,0)))))))))))))))/SUM(D235:D243)</f>
        <v>0.18769560940713584</v>
      </c>
    </row>
    <row r="237" spans="2:19" x14ac:dyDescent="0.3">
      <c r="B237" s="60" t="s">
        <v>21</v>
      </c>
      <c r="C237" s="61" t="s">
        <v>370</v>
      </c>
      <c r="D237" s="62">
        <v>1808</v>
      </c>
      <c r="E237" s="62">
        <v>1998.4</v>
      </c>
      <c r="F237" s="62">
        <v>2007.7</v>
      </c>
      <c r="G237" s="62">
        <v>2037.6</v>
      </c>
      <c r="H237" s="62">
        <v>2039.1</v>
      </c>
      <c r="I237" s="62">
        <v>2169.6999999999998</v>
      </c>
      <c r="J237" s="62">
        <v>2349.4</v>
      </c>
      <c r="K237" s="62">
        <v>2237</v>
      </c>
      <c r="L237" s="62">
        <v>2237</v>
      </c>
      <c r="M237" s="62"/>
      <c r="N237" s="62"/>
      <c r="O237" s="62"/>
      <c r="P237" s="62"/>
      <c r="Q237" s="62"/>
      <c r="R237" s="66"/>
      <c r="S237" s="67">
        <f>IF(S245=1,D237,IF(S245=2,E237,IF(S245=3,F237,IF(S245=4,G237,IF(S245=5,H237,IF(S245=6,I237,IF(S245=7,J237,IF(S245=8,K237,IF(S245=9,L237,IF(S245=10,M237,IF(S245=11,N237,IF(S245=12,O237,IF(S245=13,P237,IF(S245=14,Q237,IF(S245=15,R237,0)))))))))))))))/SUM(D235:D243)</f>
        <v>0.16167396941786641</v>
      </c>
    </row>
    <row r="238" spans="2:19" x14ac:dyDescent="0.3">
      <c r="B238" s="60" t="s">
        <v>19</v>
      </c>
      <c r="C238" s="61" t="s">
        <v>371</v>
      </c>
      <c r="D238" s="62">
        <v>1712</v>
      </c>
      <c r="E238" s="62">
        <v>1729.8</v>
      </c>
      <c r="F238" s="62">
        <v>1743.8</v>
      </c>
      <c r="G238" s="62">
        <v>1776.6</v>
      </c>
      <c r="H238" s="62">
        <v>1777.3</v>
      </c>
      <c r="I238" s="62">
        <v>1869.7</v>
      </c>
      <c r="J238" s="62">
        <v>1986.5</v>
      </c>
      <c r="K238" s="62">
        <v>1990.8</v>
      </c>
      <c r="L238" s="62">
        <v>2290.8000000000002</v>
      </c>
      <c r="M238" s="62"/>
      <c r="N238" s="62"/>
      <c r="O238" s="62"/>
      <c r="P238" s="62"/>
      <c r="Q238" s="62"/>
      <c r="R238" s="66"/>
      <c r="S238" s="67">
        <f>IF(S245=1,D238,IF(S245=2,E238,IF(S245=3,F238,IF(S245=4,G238,IF(S245=5,H238,IF(S245=6,I238,IF(S245=7,J238,IF(S245=8,K238,IF(S245=9,L238,IF(S245=10,M238,IF(S245=11,N238,IF(S245=12,O238,IF(S245=13,P238,IF(S245=14,Q238,IF(S245=15,R238,0)))))))))))))))/SUM(D235:D243)</f>
        <v>0.15308951086470535</v>
      </c>
    </row>
    <row r="239" spans="2:19" x14ac:dyDescent="0.3">
      <c r="B239" s="60" t="s">
        <v>17</v>
      </c>
      <c r="C239" s="61" t="s">
        <v>372</v>
      </c>
      <c r="D239" s="62">
        <v>744</v>
      </c>
      <c r="E239" s="62">
        <v>1534.2</v>
      </c>
      <c r="F239" s="62">
        <v>1574.7</v>
      </c>
      <c r="G239" s="62">
        <v>1593.2</v>
      </c>
      <c r="H239" s="62">
        <v>1593.6</v>
      </c>
      <c r="I239" s="62">
        <v>1616.7</v>
      </c>
      <c r="J239" s="62">
        <v>1710.2</v>
      </c>
      <c r="K239" s="62">
        <v>1770</v>
      </c>
      <c r="L239" s="62">
        <v>0</v>
      </c>
      <c r="M239" s="62"/>
      <c r="N239" s="62"/>
      <c r="O239" s="62"/>
      <c r="P239" s="62"/>
      <c r="Q239" s="62"/>
      <c r="R239" s="66"/>
      <c r="S239" s="67">
        <f>IF(S245=1,D239,IF(S245=2,E239,IF(S245=3,F239,IF(S245=4,G239,IF(S245=5,H239,IF(S245=6,I239,IF(S245=7,J239,IF(S245=8,K239,IF(S245=9,L239,IF(S245=10,M239,IF(S245=11,N239,IF(S245=12,O239,IF(S245=13,P239,IF(S245=14,Q239,IF(S245=15,R239,0)))))))))))))))/SUM(D235:D243)</f>
        <v>6.6529553786998125E-2</v>
      </c>
    </row>
    <row r="240" spans="2:19" x14ac:dyDescent="0.3">
      <c r="B240" s="60" t="s">
        <v>18</v>
      </c>
      <c r="C240" s="61" t="s">
        <v>373</v>
      </c>
      <c r="D240" s="62">
        <v>578</v>
      </c>
      <c r="E240" s="62">
        <v>597.9</v>
      </c>
      <c r="F240" s="62">
        <v>607.6</v>
      </c>
      <c r="G240" s="62">
        <v>629</v>
      </c>
      <c r="H240" s="62">
        <v>638</v>
      </c>
      <c r="I240" s="62">
        <v>774</v>
      </c>
      <c r="J240" s="62">
        <v>0</v>
      </c>
      <c r="K240" s="62"/>
      <c r="L240" s="62"/>
      <c r="M240" s="62"/>
      <c r="N240" s="62"/>
      <c r="O240" s="62"/>
      <c r="P240" s="62"/>
      <c r="Q240" s="62"/>
      <c r="R240" s="66"/>
      <c r="S240" s="67">
        <f>IF(S245=1,D240,IF(S245=2,E240,IF(S245=3,F240,IF(S245=4,G240,IF(S245=5,H240,IF(S245=6,I240,IF(S245=7,J240,IF(S245=8,K240,IF(S245=9,L240,IF(S245=10,M240,IF(S245=11,N240,IF(S245=12,O240,IF(S245=13,P240,IF(S245=14,Q240,IF(S245=15,R240,0)))))))))))))))/SUM(D235:D243)</f>
        <v>5.1685594205490473E-2</v>
      </c>
    </row>
    <row r="241" spans="2:19" x14ac:dyDescent="0.3">
      <c r="B241" s="60" t="s">
        <v>20</v>
      </c>
      <c r="C241" s="61" t="s">
        <v>374</v>
      </c>
      <c r="D241" s="62">
        <v>480</v>
      </c>
      <c r="E241" s="62">
        <v>488.7</v>
      </c>
      <c r="F241" s="62">
        <v>495.7</v>
      </c>
      <c r="G241" s="62">
        <v>527.4</v>
      </c>
      <c r="H241" s="62">
        <v>528.1</v>
      </c>
      <c r="I241" s="62">
        <v>0</v>
      </c>
      <c r="J241" s="62"/>
      <c r="K241" s="62"/>
      <c r="L241" s="62"/>
      <c r="M241" s="62"/>
      <c r="N241" s="62"/>
      <c r="O241" s="62"/>
      <c r="P241" s="62"/>
      <c r="Q241" s="62"/>
      <c r="R241" s="66"/>
      <c r="S241" s="67">
        <f>IF(S245=1,D241,IF(S245=2,E241,IF(S245=3,F241,IF(S245=4,G241,IF(S245=5,H241,IF(S245=6,I241,IF(S245=7,J241,IF(S245=8,K241,IF(S245=9,L241,IF(S245=10,M241,IF(S245=11,N241,IF(S245=12,O241,IF(S245=13,P241,IF(S245=14,Q241,IF(S245=15,R241,0)))))))))))))))/SUM(D235:D243)</f>
        <v>4.2922292765805239E-2</v>
      </c>
    </row>
    <row r="242" spans="2:19" x14ac:dyDescent="0.3">
      <c r="B242" s="60" t="s">
        <v>50</v>
      </c>
      <c r="C242" s="61" t="s">
        <v>375</v>
      </c>
      <c r="D242" s="62">
        <v>182</v>
      </c>
      <c r="E242" s="62">
        <v>197</v>
      </c>
      <c r="F242" s="62">
        <v>221.7</v>
      </c>
      <c r="G242" s="62">
        <v>0</v>
      </c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6"/>
      <c r="S242" s="67">
        <f>IF(S245=1,D242,IF(S245=2,E242,IF(S245=3,F242,IF(S245=4,G242,IF(S245=5,H242,IF(S245=6,I242,IF(S245=7,J242,IF(S245=8,K242,IF(S245=9,L242,IF(S245=10,M242,IF(S245=11,N242,IF(S245=12,O242,IF(S245=13,P242,IF(S245=14,Q242,IF(S245=15,R242,0)))))))))))))))/SUM(D235:D243)</f>
        <v>1.6274702673701152E-2</v>
      </c>
    </row>
    <row r="243" spans="2:19" x14ac:dyDescent="0.3">
      <c r="B243" s="60" t="s">
        <v>189</v>
      </c>
      <c r="C243" s="61" t="s">
        <v>376</v>
      </c>
      <c r="D243" s="62">
        <v>142</v>
      </c>
      <c r="E243" s="62">
        <v>149.69999999999999</v>
      </c>
      <c r="F243" s="62">
        <v>0</v>
      </c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6"/>
      <c r="S243" s="67">
        <f>IF(S245=1,D243,IF(S245=2,E243,IF(S245=3,F243,IF(S245=4,G243,IF(S245=5,H243,IF(S245=6,I243,IF(S245=7,J243,IF(S245=8,K243,IF(S245=9,L243,IF(S245=10,M243,IF(S245=11,N243,IF(S245=12,O243,IF(S245=13,P243,IF(S245=14,Q243,IF(S245=15,R243,0)))))))))))))))/SUM(D235:D243)</f>
        <v>1.2697844943217384E-2</v>
      </c>
    </row>
    <row r="244" spans="2:19" ht="18" thickBot="1" x14ac:dyDescent="0.35">
      <c r="B244" s="49" t="s">
        <v>22</v>
      </c>
      <c r="C244" s="63"/>
      <c r="D244" s="50">
        <v>0</v>
      </c>
      <c r="E244" s="50">
        <f>IF(E235&gt;0,ROUND(F245-SUM(E235:E243),1),)</f>
        <v>57.7</v>
      </c>
      <c r="F244" s="50">
        <f>IF(F235&gt;0,ROUND(F245-SUM(F235:F243),1),)</f>
        <v>81.8</v>
      </c>
      <c r="G244" s="50">
        <f>IF(G235&gt;0,ROUND(F245-SUM(G235:G243),1),)</f>
        <v>131.69999999999999</v>
      </c>
      <c r="H244" s="50">
        <f>IF(H235&gt;0,ROUND(F245-SUM(H235:H243),1),)</f>
        <v>132.9</v>
      </c>
      <c r="I244" s="50">
        <f>IF(I235&gt;0,ROUND(F245-SUM(I235:I243),1),)</f>
        <v>278.89999999999998</v>
      </c>
      <c r="J244" s="50">
        <f>IF(J235&gt;0,ROUND(F245-SUM(J235:J243),1),)</f>
        <v>662.9</v>
      </c>
      <c r="K244" s="50">
        <f>IF(K235&gt;0,ROUND(F245-SUM(K235:K243),1),)</f>
        <v>711.2</v>
      </c>
      <c r="L244" s="50">
        <f>IF(L235&gt;0,ROUND(F245-SUM(L235:L243),1),)</f>
        <v>2181.1999999999998</v>
      </c>
      <c r="M244" s="50">
        <f>IF(M235&gt;0,ROUND(F245-SUM(M235:M243),1),)</f>
        <v>0</v>
      </c>
      <c r="N244" s="50">
        <f>IF(N235&gt;0,ROUND(F245-SUM(N235:N243),1),)</f>
        <v>0</v>
      </c>
      <c r="O244" s="50">
        <f>IF(O235&gt;0,ROUND(F245-SUM(O235:O243),1),)</f>
        <v>0</v>
      </c>
      <c r="P244" s="50">
        <f>IF(P235&gt;0,ROUND(F245-SUM(P235:P243),1),)</f>
        <v>0</v>
      </c>
      <c r="Q244" s="50">
        <f>IF(Q235&gt;0,ROUND(F245-SUM(Q235:Q243),1),)</f>
        <v>0</v>
      </c>
      <c r="R244" s="51">
        <f>IF(R235&gt;0,ROUND(F245-SUM(R235:R243),1),)</f>
        <v>0</v>
      </c>
      <c r="S244" s="52">
        <f>IF(S245=1,D244,IF(S245=2,E244,IF(S245=3,F244,IF(S245=4,G244,IF(S245=5,H244,IF(S245=6,I244,IF(S245=7,J244,IF(S245=8,K244,IF(S245=9,L244,IF(S245=10,M244,IF(S245=11,N244,IF(S245=12,O244,IF(S245=13,P244,IF(S245=14,Q244,IF(S245=15,R244,0)))))))))))))))/SUM(D235:D243)</f>
        <v>0</v>
      </c>
    </row>
    <row r="245" spans="2:19" ht="18" thickBot="1" x14ac:dyDescent="0.35">
      <c r="B245" s="53" t="s">
        <v>48</v>
      </c>
      <c r="C245" s="64" t="s">
        <v>30</v>
      </c>
      <c r="D245" s="54">
        <v>26118</v>
      </c>
      <c r="E245" s="54" t="s">
        <v>25</v>
      </c>
      <c r="F245" s="68">
        <f>SUM(D235:D243)</f>
        <v>11183</v>
      </c>
      <c r="G245" s="54" t="s">
        <v>26</v>
      </c>
      <c r="H245" s="54">
        <v>243</v>
      </c>
      <c r="I245" s="54" t="s">
        <v>27</v>
      </c>
      <c r="J245" s="55">
        <f>(H245+F245)/D245</f>
        <v>0.43747607014319628</v>
      </c>
      <c r="K245" s="54" t="s">
        <v>28</v>
      </c>
      <c r="L245" s="55">
        <f>F245/(F245+H245)</f>
        <v>0.97873271486084368</v>
      </c>
      <c r="M245" s="54" t="s">
        <v>29</v>
      </c>
      <c r="N245" s="55">
        <f>H245/(F245+H245)</f>
        <v>2.1267285139156312E-2</v>
      </c>
      <c r="O245" s="54" t="s">
        <v>24</v>
      </c>
      <c r="P245" s="54">
        <v>2237</v>
      </c>
      <c r="Q245" s="106" t="s">
        <v>23</v>
      </c>
      <c r="R245" s="107"/>
      <c r="S245" s="56">
        <v>1</v>
      </c>
    </row>
  </sheetData>
  <mergeCells count="51">
    <mergeCell ref="B217:S217"/>
    <mergeCell ref="Q230:R230"/>
    <mergeCell ref="B216:S216"/>
    <mergeCell ref="B233:S233"/>
    <mergeCell ref="Q245:R245"/>
    <mergeCell ref="B232:S232"/>
    <mergeCell ref="B2:S2"/>
    <mergeCell ref="B3:S3"/>
    <mergeCell ref="Q15:R15"/>
    <mergeCell ref="B18:S18"/>
    <mergeCell ref="Q30:R30"/>
    <mergeCell ref="B17:S17"/>
    <mergeCell ref="B33:S33"/>
    <mergeCell ref="Q44:R44"/>
    <mergeCell ref="B32:S32"/>
    <mergeCell ref="B47:S47"/>
    <mergeCell ref="Q58:R58"/>
    <mergeCell ref="B46:S46"/>
    <mergeCell ref="B61:S61"/>
    <mergeCell ref="Q74:R74"/>
    <mergeCell ref="B60:S60"/>
    <mergeCell ref="B77:S77"/>
    <mergeCell ref="Q87:R87"/>
    <mergeCell ref="B76:S76"/>
    <mergeCell ref="B116:S116"/>
    <mergeCell ref="B90:S90"/>
    <mergeCell ref="Q101:R101"/>
    <mergeCell ref="B89:S89"/>
    <mergeCell ref="B104:S104"/>
    <mergeCell ref="Q114:R114"/>
    <mergeCell ref="B103:S103"/>
    <mergeCell ref="B161:S161"/>
    <mergeCell ref="B142:S142"/>
    <mergeCell ref="B117:S117"/>
    <mergeCell ref="Q127:R127"/>
    <mergeCell ref="B130:S130"/>
    <mergeCell ref="Q140:R140"/>
    <mergeCell ref="B129:S129"/>
    <mergeCell ref="B143:S143"/>
    <mergeCell ref="Q159:R159"/>
    <mergeCell ref="B206:S206"/>
    <mergeCell ref="Q214:R214"/>
    <mergeCell ref="B205:S205"/>
    <mergeCell ref="B162:S162"/>
    <mergeCell ref="Q177:R177"/>
    <mergeCell ref="B180:S180"/>
    <mergeCell ref="Q191:R191"/>
    <mergeCell ref="B179:S179"/>
    <mergeCell ref="B194:S194"/>
    <mergeCell ref="Q203:R203"/>
    <mergeCell ref="B193:S193"/>
  </mergeCells>
  <conditionalFormatting sqref="B5:S10">
    <cfRule type="expression" dxfId="3525" priority="22187">
      <formula>IF($B5="Independent",1,0)</formula>
    </cfRule>
    <cfRule type="expression" dxfId="3524" priority="22188">
      <formula>IF($B5="Family",1,0)</formula>
    </cfRule>
    <cfRule type="expression" dxfId="3523" priority="22189">
      <formula>IF($B5="Alba",1,0)</formula>
    </cfRule>
    <cfRule type="expression" dxfId="3522" priority="22190">
      <formula>IF($B5="Lib Dem",1,0)</formula>
    </cfRule>
    <cfRule type="expression" dxfId="3521" priority="22191">
      <formula>IF($B5="Conservative",1,0)</formula>
    </cfRule>
    <cfRule type="expression" dxfId="3520" priority="22192">
      <formula>IF($B5="Green",1,0)</formula>
    </cfRule>
    <cfRule type="expression" dxfId="3519" priority="22193">
      <formula>IF($B5="SNP",1,0)</formula>
    </cfRule>
    <cfRule type="expression" dxfId="3518" priority="22194">
      <formula>IF($B5="Labour",1,0)</formula>
    </cfRule>
  </conditionalFormatting>
  <conditionalFormatting sqref="B11:S11">
    <cfRule type="expression" dxfId="3517" priority="22179">
      <formula>IF($B11="Independent",1,0)</formula>
    </cfRule>
    <cfRule type="expression" dxfId="3516" priority="22180">
      <formula>IF($B11="Family",1,0)</formula>
    </cfRule>
    <cfRule type="expression" dxfId="3515" priority="22181">
      <formula>IF($B11="Alba",1,0)</formula>
    </cfRule>
    <cfRule type="expression" dxfId="3514" priority="22182">
      <formula>IF($B11="Lib Dem",1,0)</formula>
    </cfRule>
    <cfRule type="expression" dxfId="3513" priority="22183">
      <formula>IF($B11="Conservative",1,0)</formula>
    </cfRule>
    <cfRule type="expression" dxfId="3512" priority="22184">
      <formula>IF($B11="Green",1,0)</formula>
    </cfRule>
    <cfRule type="expression" dxfId="3511" priority="22185">
      <formula>IF($B11="SNP",1,0)</formula>
    </cfRule>
    <cfRule type="expression" dxfId="3510" priority="22186">
      <formula>IF($B11="Labour",1,0)</formula>
    </cfRule>
  </conditionalFormatting>
  <conditionalFormatting sqref="B12:S12">
    <cfRule type="expression" dxfId="3509" priority="22171">
      <formula>IF($B12="Independent",1,0)</formula>
    </cfRule>
    <cfRule type="expression" dxfId="3508" priority="22172">
      <formula>IF($B12="Family",1,0)</formula>
    </cfRule>
    <cfRule type="expression" dxfId="3507" priority="22173">
      <formula>IF($B12="Alba",1,0)</formula>
    </cfRule>
    <cfRule type="expression" dxfId="3506" priority="22174">
      <formula>IF($B12="Lib Dem",1,0)</formula>
    </cfRule>
    <cfRule type="expression" dxfId="3505" priority="22175">
      <formula>IF($B12="Conservative",1,0)</formula>
    </cfRule>
    <cfRule type="expression" dxfId="3504" priority="22176">
      <formula>IF($B12="Green",1,0)</formula>
    </cfRule>
    <cfRule type="expression" dxfId="3503" priority="22177">
      <formula>IF($B12="SNP",1,0)</formula>
    </cfRule>
    <cfRule type="expression" dxfId="3502" priority="22178">
      <formula>IF($B12="Labour",1,0)</formula>
    </cfRule>
  </conditionalFormatting>
  <conditionalFormatting sqref="B13:S13">
    <cfRule type="expression" dxfId="3501" priority="22163">
      <formula>IF($B13="Independent",1,0)</formula>
    </cfRule>
    <cfRule type="expression" dxfId="3500" priority="22164">
      <formula>IF($B13="Family",1,0)</formula>
    </cfRule>
    <cfRule type="expression" dxfId="3499" priority="22165">
      <formula>IF($B13="Alba",1,0)</formula>
    </cfRule>
    <cfRule type="expression" dxfId="3498" priority="22166">
      <formula>IF($B13="Lib Dem",1,0)</formula>
    </cfRule>
    <cfRule type="expression" dxfId="3497" priority="22167">
      <formula>IF($B13="Conservative",1,0)</formula>
    </cfRule>
    <cfRule type="expression" dxfId="3496" priority="22168">
      <formula>IF($B13="Green",1,0)</formula>
    </cfRule>
    <cfRule type="expression" dxfId="3495" priority="22169">
      <formula>IF($B13="SNP",1,0)</formula>
    </cfRule>
    <cfRule type="expression" dxfId="3494" priority="22170">
      <formula>IF($B13="Labour",1,0)</formula>
    </cfRule>
  </conditionalFormatting>
  <conditionalFormatting sqref="B20:S25">
    <cfRule type="expression" dxfId="3493" priority="20848">
      <formula>IF($B20="Independent",1,0)</formula>
    </cfRule>
    <cfRule type="expression" dxfId="3492" priority="20849">
      <formula>IF($B20="Family",1,0)</formula>
    </cfRule>
    <cfRule type="expression" dxfId="3491" priority="20850">
      <formula>IF($B20="Alba",1,0)</formula>
    </cfRule>
    <cfRule type="expression" dxfId="3490" priority="20851">
      <formula>IF($B20="Lib Dem",1,0)</formula>
    </cfRule>
    <cfRule type="expression" dxfId="3489" priority="20852">
      <formula>IF($B20="Conservative",1,0)</formula>
    </cfRule>
    <cfRule type="expression" dxfId="3488" priority="20853">
      <formula>IF($B20="Green",1,0)</formula>
    </cfRule>
    <cfRule type="expression" dxfId="3487" priority="20854">
      <formula>IF($B20="SNP",1,0)</formula>
    </cfRule>
    <cfRule type="expression" dxfId="3486" priority="20855">
      <formula>IF($B20="Labour",1,0)</formula>
    </cfRule>
  </conditionalFormatting>
  <conditionalFormatting sqref="B26:S26">
    <cfRule type="expression" dxfId="3485" priority="20840">
      <formula>IF($B26="Independent",1,0)</formula>
    </cfRule>
    <cfRule type="expression" dxfId="3484" priority="20841">
      <formula>IF($B26="Family",1,0)</formula>
    </cfRule>
    <cfRule type="expression" dxfId="3483" priority="20842">
      <formula>IF($B26="Alba",1,0)</formula>
    </cfRule>
    <cfRule type="expression" dxfId="3482" priority="20843">
      <formula>IF($B26="Lib Dem",1,0)</formula>
    </cfRule>
    <cfRule type="expression" dxfId="3481" priority="20844">
      <formula>IF($B26="Conservative",1,0)</formula>
    </cfRule>
    <cfRule type="expression" dxfId="3480" priority="20845">
      <formula>IF($B26="Green",1,0)</formula>
    </cfRule>
    <cfRule type="expression" dxfId="3479" priority="20846">
      <formula>IF($B26="SNP",1,0)</formula>
    </cfRule>
    <cfRule type="expression" dxfId="3478" priority="20847">
      <formula>IF($B26="Labour",1,0)</formula>
    </cfRule>
  </conditionalFormatting>
  <conditionalFormatting sqref="B27:S27">
    <cfRule type="expression" dxfId="3477" priority="20832">
      <formula>IF($B27="Independent",1,0)</formula>
    </cfRule>
    <cfRule type="expression" dxfId="3476" priority="20833">
      <formula>IF($B27="Family",1,0)</formula>
    </cfRule>
    <cfRule type="expression" dxfId="3475" priority="20834">
      <formula>IF($B27="Alba",1,0)</formula>
    </cfRule>
    <cfRule type="expression" dxfId="3474" priority="20835">
      <formula>IF($B27="Lib Dem",1,0)</formula>
    </cfRule>
    <cfRule type="expression" dxfId="3473" priority="20836">
      <formula>IF($B27="Conservative",1,0)</formula>
    </cfRule>
    <cfRule type="expression" dxfId="3472" priority="20837">
      <formula>IF($B27="Green",1,0)</formula>
    </cfRule>
    <cfRule type="expression" dxfId="3471" priority="20838">
      <formula>IF($B27="SNP",1,0)</formula>
    </cfRule>
    <cfRule type="expression" dxfId="3470" priority="20839">
      <formula>IF($B27="Labour",1,0)</formula>
    </cfRule>
  </conditionalFormatting>
  <conditionalFormatting sqref="B28:S28">
    <cfRule type="expression" dxfId="3469" priority="20824">
      <formula>IF($B28="Independent",1,0)</formula>
    </cfRule>
    <cfRule type="expression" dxfId="3468" priority="20825">
      <formula>IF($B28="Family",1,0)</formula>
    </cfRule>
    <cfRule type="expression" dxfId="3467" priority="20826">
      <formula>IF($B28="Alba",1,0)</formula>
    </cfRule>
    <cfRule type="expression" dxfId="3466" priority="20827">
      <formula>IF($B28="Lib Dem",1,0)</formula>
    </cfRule>
    <cfRule type="expression" dxfId="3465" priority="20828">
      <formula>IF($B28="Conservative",1,0)</formula>
    </cfRule>
    <cfRule type="expression" dxfId="3464" priority="20829">
      <formula>IF($B28="Green",1,0)</formula>
    </cfRule>
    <cfRule type="expression" dxfId="3463" priority="20830">
      <formula>IF($B28="SNP",1,0)</formula>
    </cfRule>
    <cfRule type="expression" dxfId="3462" priority="20831">
      <formula>IF($B28="Labour",1,0)</formula>
    </cfRule>
  </conditionalFormatting>
  <conditionalFormatting sqref="B35:S40">
    <cfRule type="expression" dxfId="3461" priority="19509">
      <formula>IF($B35="Independent",1,0)</formula>
    </cfRule>
    <cfRule type="expression" dxfId="3460" priority="19510">
      <formula>IF($B35="Family",1,0)</formula>
    </cfRule>
    <cfRule type="expression" dxfId="3459" priority="19511">
      <formula>IF($B35="Alba",1,0)</formula>
    </cfRule>
    <cfRule type="expression" dxfId="3458" priority="19512">
      <formula>IF($B35="Lib Dem",1,0)</formula>
    </cfRule>
    <cfRule type="expression" dxfId="3457" priority="19513">
      <formula>IF($B35="Conservative",1,0)</formula>
    </cfRule>
    <cfRule type="expression" dxfId="3456" priority="19514">
      <formula>IF($B35="Green",1,0)</formula>
    </cfRule>
    <cfRule type="expression" dxfId="3455" priority="19515">
      <formula>IF($B35="SNP",1,0)</formula>
    </cfRule>
    <cfRule type="expression" dxfId="3454" priority="19516">
      <formula>IF($B35="Labour",1,0)</formula>
    </cfRule>
  </conditionalFormatting>
  <conditionalFormatting sqref="B41:S41">
    <cfRule type="expression" dxfId="3453" priority="19501">
      <formula>IF($B41="Independent",1,0)</formula>
    </cfRule>
    <cfRule type="expression" dxfId="3452" priority="19502">
      <formula>IF($B41="Family",1,0)</formula>
    </cfRule>
    <cfRule type="expression" dxfId="3451" priority="19503">
      <formula>IF($B41="Alba",1,0)</formula>
    </cfRule>
    <cfRule type="expression" dxfId="3450" priority="19504">
      <formula>IF($B41="Lib Dem",1,0)</formula>
    </cfRule>
    <cfRule type="expression" dxfId="3449" priority="19505">
      <formula>IF($B41="Conservative",1,0)</formula>
    </cfRule>
    <cfRule type="expression" dxfId="3448" priority="19506">
      <formula>IF($B41="Green",1,0)</formula>
    </cfRule>
    <cfRule type="expression" dxfId="3447" priority="19507">
      <formula>IF($B41="SNP",1,0)</formula>
    </cfRule>
    <cfRule type="expression" dxfId="3446" priority="19508">
      <formula>IF($B41="Labour",1,0)</formula>
    </cfRule>
  </conditionalFormatting>
  <conditionalFormatting sqref="B42:S42">
    <cfRule type="expression" dxfId="3445" priority="19493">
      <formula>IF($B42="Independent",1,0)</formula>
    </cfRule>
    <cfRule type="expression" dxfId="3444" priority="19494">
      <formula>IF($B42="Family",1,0)</formula>
    </cfRule>
    <cfRule type="expression" dxfId="3443" priority="19495">
      <formula>IF($B42="Alba",1,0)</formula>
    </cfRule>
    <cfRule type="expression" dxfId="3442" priority="19496">
      <formula>IF($B42="Lib Dem",1,0)</formula>
    </cfRule>
    <cfRule type="expression" dxfId="3441" priority="19497">
      <formula>IF($B42="Conservative",1,0)</formula>
    </cfRule>
    <cfRule type="expression" dxfId="3440" priority="19498">
      <formula>IF($B42="Green",1,0)</formula>
    </cfRule>
    <cfRule type="expression" dxfId="3439" priority="19499">
      <formula>IF($B42="SNP",1,0)</formula>
    </cfRule>
    <cfRule type="expression" dxfId="3438" priority="19500">
      <formula>IF($B42="Labour",1,0)</formula>
    </cfRule>
  </conditionalFormatting>
  <conditionalFormatting sqref="B49:S54">
    <cfRule type="expression" dxfId="3437" priority="18178">
      <formula>IF($B49="Independent",1,0)</formula>
    </cfRule>
    <cfRule type="expression" dxfId="3436" priority="18179">
      <formula>IF($B49="Family",1,0)</formula>
    </cfRule>
    <cfRule type="expression" dxfId="3435" priority="18180">
      <formula>IF($B49="Alba",1,0)</formula>
    </cfRule>
    <cfRule type="expression" dxfId="3434" priority="18181">
      <formula>IF($B49="Lib Dem",1,0)</formula>
    </cfRule>
    <cfRule type="expression" dxfId="3433" priority="18182">
      <formula>IF($B49="Conservative",1,0)</formula>
    </cfRule>
    <cfRule type="expression" dxfId="3432" priority="18183">
      <formula>IF($B49="Green",1,0)</formula>
    </cfRule>
    <cfRule type="expression" dxfId="3431" priority="18184">
      <formula>IF($B49="SNP",1,0)</formula>
    </cfRule>
    <cfRule type="expression" dxfId="3430" priority="18185">
      <formula>IF($B49="Labour",1,0)</formula>
    </cfRule>
  </conditionalFormatting>
  <conditionalFormatting sqref="B55:S55">
    <cfRule type="expression" dxfId="3429" priority="18170">
      <formula>IF($B55="Independent",1,0)</formula>
    </cfRule>
    <cfRule type="expression" dxfId="3428" priority="18171">
      <formula>IF($B55="Family",1,0)</formula>
    </cfRule>
    <cfRule type="expression" dxfId="3427" priority="18172">
      <formula>IF($B55="Alba",1,0)</formula>
    </cfRule>
    <cfRule type="expression" dxfId="3426" priority="18173">
      <formula>IF($B55="Lib Dem",1,0)</formula>
    </cfRule>
    <cfRule type="expression" dxfId="3425" priority="18174">
      <formula>IF($B55="Conservative",1,0)</formula>
    </cfRule>
    <cfRule type="expression" dxfId="3424" priority="18175">
      <formula>IF($B55="Green",1,0)</formula>
    </cfRule>
    <cfRule type="expression" dxfId="3423" priority="18176">
      <formula>IF($B55="SNP",1,0)</formula>
    </cfRule>
    <cfRule type="expression" dxfId="3422" priority="18177">
      <formula>IF($B55="Labour",1,0)</formula>
    </cfRule>
  </conditionalFormatting>
  <conditionalFormatting sqref="B56:S56">
    <cfRule type="expression" dxfId="3421" priority="18162">
      <formula>IF($B56="Independent",1,0)</formula>
    </cfRule>
    <cfRule type="expression" dxfId="3420" priority="18163">
      <formula>IF($B56="Family",1,0)</formula>
    </cfRule>
    <cfRule type="expression" dxfId="3419" priority="18164">
      <formula>IF($B56="Alba",1,0)</formula>
    </cfRule>
    <cfRule type="expression" dxfId="3418" priority="18165">
      <formula>IF($B56="Lib Dem",1,0)</formula>
    </cfRule>
    <cfRule type="expression" dxfId="3417" priority="18166">
      <formula>IF($B56="Conservative",1,0)</formula>
    </cfRule>
    <cfRule type="expression" dxfId="3416" priority="18167">
      <formula>IF($B56="Green",1,0)</formula>
    </cfRule>
    <cfRule type="expression" dxfId="3415" priority="18168">
      <formula>IF($B56="SNP",1,0)</formula>
    </cfRule>
    <cfRule type="expression" dxfId="3414" priority="18169">
      <formula>IF($B56="Labour",1,0)</formula>
    </cfRule>
  </conditionalFormatting>
  <conditionalFormatting sqref="B63:S68">
    <cfRule type="expression" dxfId="3413" priority="16847">
      <formula>IF($B63="Independent",1,0)</formula>
    </cfRule>
    <cfRule type="expression" dxfId="3412" priority="16848">
      <formula>IF($B63="Family",1,0)</formula>
    </cfRule>
    <cfRule type="expression" dxfId="3411" priority="16849">
      <formula>IF($B63="Alba",1,0)</formula>
    </cfRule>
    <cfRule type="expression" dxfId="3410" priority="16850">
      <formula>IF($B63="Lib Dem",1,0)</formula>
    </cfRule>
    <cfRule type="expression" dxfId="3409" priority="16851">
      <formula>IF($B63="Conservative",1,0)</formula>
    </cfRule>
    <cfRule type="expression" dxfId="3408" priority="16852">
      <formula>IF($B63="Green",1,0)</formula>
    </cfRule>
    <cfRule type="expression" dxfId="3407" priority="16853">
      <formula>IF($B63="SNP",1,0)</formula>
    </cfRule>
    <cfRule type="expression" dxfId="3406" priority="16854">
      <formula>IF($B63="Labour",1,0)</formula>
    </cfRule>
  </conditionalFormatting>
  <conditionalFormatting sqref="B69:S69">
    <cfRule type="expression" dxfId="3405" priority="16839">
      <formula>IF($B69="Independent",1,0)</formula>
    </cfRule>
    <cfRule type="expression" dxfId="3404" priority="16840">
      <formula>IF($B69="Family",1,0)</formula>
    </cfRule>
    <cfRule type="expression" dxfId="3403" priority="16841">
      <formula>IF($B69="Alba",1,0)</formula>
    </cfRule>
    <cfRule type="expression" dxfId="3402" priority="16842">
      <formula>IF($B69="Lib Dem",1,0)</formula>
    </cfRule>
    <cfRule type="expression" dxfId="3401" priority="16843">
      <formula>IF($B69="Conservative",1,0)</formula>
    </cfRule>
    <cfRule type="expression" dxfId="3400" priority="16844">
      <formula>IF($B69="Green",1,0)</formula>
    </cfRule>
    <cfRule type="expression" dxfId="3399" priority="16845">
      <formula>IF($B69="SNP",1,0)</formula>
    </cfRule>
    <cfRule type="expression" dxfId="3398" priority="16846">
      <formula>IF($B69="Labour",1,0)</formula>
    </cfRule>
  </conditionalFormatting>
  <conditionalFormatting sqref="B70:S70">
    <cfRule type="expression" dxfId="3397" priority="16831">
      <formula>IF($B70="Independent",1,0)</formula>
    </cfRule>
    <cfRule type="expression" dxfId="3396" priority="16832">
      <formula>IF($B70="Family",1,0)</formula>
    </cfRule>
    <cfRule type="expression" dxfId="3395" priority="16833">
      <formula>IF($B70="Alba",1,0)</formula>
    </cfRule>
    <cfRule type="expression" dxfId="3394" priority="16834">
      <formula>IF($B70="Lib Dem",1,0)</formula>
    </cfRule>
    <cfRule type="expression" dxfId="3393" priority="16835">
      <formula>IF($B70="Conservative",1,0)</formula>
    </cfRule>
    <cfRule type="expression" dxfId="3392" priority="16836">
      <formula>IF($B70="Green",1,0)</formula>
    </cfRule>
    <cfRule type="expression" dxfId="3391" priority="16837">
      <formula>IF($B70="SNP",1,0)</formula>
    </cfRule>
    <cfRule type="expression" dxfId="3390" priority="16838">
      <formula>IF($B70="Labour",1,0)</formula>
    </cfRule>
  </conditionalFormatting>
  <conditionalFormatting sqref="B71:S71">
    <cfRule type="expression" dxfId="3389" priority="16823">
      <formula>IF($B71="Independent",1,0)</formula>
    </cfRule>
    <cfRule type="expression" dxfId="3388" priority="16824">
      <formula>IF($B71="Family",1,0)</formula>
    </cfRule>
    <cfRule type="expression" dxfId="3387" priority="16825">
      <formula>IF($B71="Alba",1,0)</formula>
    </cfRule>
    <cfRule type="expression" dxfId="3386" priority="16826">
      <formula>IF($B71="Lib Dem",1,0)</formula>
    </cfRule>
    <cfRule type="expression" dxfId="3385" priority="16827">
      <formula>IF($B71="Conservative",1,0)</formula>
    </cfRule>
    <cfRule type="expression" dxfId="3384" priority="16828">
      <formula>IF($B71="Green",1,0)</formula>
    </cfRule>
    <cfRule type="expression" dxfId="3383" priority="16829">
      <formula>IF($B71="SNP",1,0)</formula>
    </cfRule>
    <cfRule type="expression" dxfId="3382" priority="16830">
      <formula>IF($B71="Labour",1,0)</formula>
    </cfRule>
  </conditionalFormatting>
  <conditionalFormatting sqref="B72:S72">
    <cfRule type="expression" dxfId="3381" priority="16815">
      <formula>IF($B72="Independent",1,0)</formula>
    </cfRule>
    <cfRule type="expression" dxfId="3380" priority="16816">
      <formula>IF($B72="Family",1,0)</formula>
    </cfRule>
    <cfRule type="expression" dxfId="3379" priority="16817">
      <formula>IF($B72="Alba",1,0)</formula>
    </cfRule>
    <cfRule type="expression" dxfId="3378" priority="16818">
      <formula>IF($B72="Lib Dem",1,0)</formula>
    </cfRule>
    <cfRule type="expression" dxfId="3377" priority="16819">
      <formula>IF($B72="Conservative",1,0)</formula>
    </cfRule>
    <cfRule type="expression" dxfId="3376" priority="16820">
      <formula>IF($B72="Green",1,0)</formula>
    </cfRule>
    <cfRule type="expression" dxfId="3375" priority="16821">
      <formula>IF($B72="SNP",1,0)</formula>
    </cfRule>
    <cfRule type="expression" dxfId="3374" priority="16822">
      <formula>IF($B72="Labour",1,0)</formula>
    </cfRule>
  </conditionalFormatting>
  <conditionalFormatting sqref="B79:S84">
    <cfRule type="expression" dxfId="3373" priority="15500">
      <formula>IF($B79="Independent",1,0)</formula>
    </cfRule>
    <cfRule type="expression" dxfId="3372" priority="15501">
      <formula>IF($B79="Family",1,0)</formula>
    </cfRule>
    <cfRule type="expression" dxfId="3371" priority="15502">
      <formula>IF($B79="Alba",1,0)</formula>
    </cfRule>
    <cfRule type="expression" dxfId="3370" priority="15503">
      <formula>IF($B79="Lib Dem",1,0)</formula>
    </cfRule>
    <cfRule type="expression" dxfId="3369" priority="15504">
      <formula>IF($B79="Conservative",1,0)</formula>
    </cfRule>
    <cfRule type="expression" dxfId="3368" priority="15505">
      <formula>IF($B79="Green",1,0)</formula>
    </cfRule>
    <cfRule type="expression" dxfId="3367" priority="15506">
      <formula>IF($B79="SNP",1,0)</formula>
    </cfRule>
    <cfRule type="expression" dxfId="3366" priority="15507">
      <formula>IF($B79="Labour",1,0)</formula>
    </cfRule>
  </conditionalFormatting>
  <conditionalFormatting sqref="B85:S85">
    <cfRule type="expression" dxfId="3365" priority="15492">
      <formula>IF($B85="Independent",1,0)</formula>
    </cfRule>
    <cfRule type="expression" dxfId="3364" priority="15493">
      <formula>IF($B85="Family",1,0)</formula>
    </cfRule>
    <cfRule type="expression" dxfId="3363" priority="15494">
      <formula>IF($B85="Alba",1,0)</formula>
    </cfRule>
    <cfRule type="expression" dxfId="3362" priority="15495">
      <formula>IF($B85="Lib Dem",1,0)</formula>
    </cfRule>
    <cfRule type="expression" dxfId="3361" priority="15496">
      <formula>IF($B85="Conservative",1,0)</formula>
    </cfRule>
    <cfRule type="expression" dxfId="3360" priority="15497">
      <formula>IF($B85="Green",1,0)</formula>
    </cfRule>
    <cfRule type="expression" dxfId="3359" priority="15498">
      <formula>IF($B85="SNP",1,0)</formula>
    </cfRule>
    <cfRule type="expression" dxfId="3358" priority="15499">
      <formula>IF($B85="Labour",1,0)</formula>
    </cfRule>
  </conditionalFormatting>
  <conditionalFormatting sqref="B92:S97">
    <cfRule type="expression" dxfId="3357" priority="14161">
      <formula>IF($B92="Independent",1,0)</formula>
    </cfRule>
    <cfRule type="expression" dxfId="3356" priority="14162">
      <formula>IF($B92="Family",1,0)</formula>
    </cfRule>
    <cfRule type="expression" dxfId="3355" priority="14163">
      <formula>IF($B92="Alba",1,0)</formula>
    </cfRule>
    <cfRule type="expression" dxfId="3354" priority="14164">
      <formula>IF($B92="Lib Dem",1,0)</formula>
    </cfRule>
    <cfRule type="expression" dxfId="3353" priority="14165">
      <formula>IF($B92="Conservative",1,0)</formula>
    </cfRule>
    <cfRule type="expression" dxfId="3352" priority="14166">
      <formula>IF($B92="Green",1,0)</formula>
    </cfRule>
    <cfRule type="expression" dxfId="3351" priority="14167">
      <formula>IF($B92="SNP",1,0)</formula>
    </cfRule>
    <cfRule type="expression" dxfId="3350" priority="14168">
      <formula>IF($B92="Labour",1,0)</formula>
    </cfRule>
  </conditionalFormatting>
  <conditionalFormatting sqref="B98:S98">
    <cfRule type="expression" dxfId="3349" priority="14153">
      <formula>IF($B98="Independent",1,0)</formula>
    </cfRule>
    <cfRule type="expression" dxfId="3348" priority="14154">
      <formula>IF($B98="Family",1,0)</formula>
    </cfRule>
    <cfRule type="expression" dxfId="3347" priority="14155">
      <formula>IF($B98="Alba",1,0)</formula>
    </cfRule>
    <cfRule type="expression" dxfId="3346" priority="14156">
      <formula>IF($B98="Lib Dem",1,0)</formula>
    </cfRule>
    <cfRule type="expression" dxfId="3345" priority="14157">
      <formula>IF($B98="Conservative",1,0)</formula>
    </cfRule>
    <cfRule type="expression" dxfId="3344" priority="14158">
      <formula>IF($B98="Green",1,0)</formula>
    </cfRule>
    <cfRule type="expression" dxfId="3343" priority="14159">
      <formula>IF($B98="SNP",1,0)</formula>
    </cfRule>
    <cfRule type="expression" dxfId="3342" priority="14160">
      <formula>IF($B98="Labour",1,0)</formula>
    </cfRule>
  </conditionalFormatting>
  <conditionalFormatting sqref="B99:S99">
    <cfRule type="expression" dxfId="3341" priority="14145">
      <formula>IF($B99="Independent",1,0)</formula>
    </cfRule>
    <cfRule type="expression" dxfId="3340" priority="14146">
      <formula>IF($B99="Family",1,0)</formula>
    </cfRule>
    <cfRule type="expression" dxfId="3339" priority="14147">
      <formula>IF($B99="Alba",1,0)</formula>
    </cfRule>
    <cfRule type="expression" dxfId="3338" priority="14148">
      <formula>IF($B99="Lib Dem",1,0)</formula>
    </cfRule>
    <cfRule type="expression" dxfId="3337" priority="14149">
      <formula>IF($B99="Conservative",1,0)</formula>
    </cfRule>
    <cfRule type="expression" dxfId="3336" priority="14150">
      <formula>IF($B99="Green",1,0)</formula>
    </cfRule>
    <cfRule type="expression" dxfId="3335" priority="14151">
      <formula>IF($B99="SNP",1,0)</formula>
    </cfRule>
    <cfRule type="expression" dxfId="3334" priority="14152">
      <formula>IF($B99="Labour",1,0)</formula>
    </cfRule>
  </conditionalFormatting>
  <conditionalFormatting sqref="B106:S111">
    <cfRule type="expression" dxfId="3333" priority="12814">
      <formula>IF($B106="Independent",1,0)</formula>
    </cfRule>
    <cfRule type="expression" dxfId="3332" priority="12815">
      <formula>IF($B106="Family",1,0)</formula>
    </cfRule>
    <cfRule type="expression" dxfId="3331" priority="12816">
      <formula>IF($B106="Alba",1,0)</formula>
    </cfRule>
    <cfRule type="expression" dxfId="3330" priority="12817">
      <formula>IF($B106="Lib Dem",1,0)</formula>
    </cfRule>
    <cfRule type="expression" dxfId="3329" priority="12818">
      <formula>IF($B106="Conservative",1,0)</formula>
    </cfRule>
    <cfRule type="expression" dxfId="3328" priority="12819">
      <formula>IF($B106="Green",1,0)</formula>
    </cfRule>
    <cfRule type="expression" dxfId="3327" priority="12820">
      <formula>IF($B106="SNP",1,0)</formula>
    </cfRule>
    <cfRule type="expression" dxfId="3326" priority="12821">
      <formula>IF($B106="Labour",1,0)</formula>
    </cfRule>
  </conditionalFormatting>
  <conditionalFormatting sqref="B112:S112">
    <cfRule type="expression" dxfId="3325" priority="12806">
      <formula>IF($B112="Independent",1,0)</formula>
    </cfRule>
    <cfRule type="expression" dxfId="3324" priority="12807">
      <formula>IF($B112="Family",1,0)</formula>
    </cfRule>
    <cfRule type="expression" dxfId="3323" priority="12808">
      <formula>IF($B112="Alba",1,0)</formula>
    </cfRule>
    <cfRule type="expression" dxfId="3322" priority="12809">
      <formula>IF($B112="Lib Dem",1,0)</formula>
    </cfRule>
    <cfRule type="expression" dxfId="3321" priority="12810">
      <formula>IF($B112="Conservative",1,0)</formula>
    </cfRule>
    <cfRule type="expression" dxfId="3320" priority="12811">
      <formula>IF($B112="Green",1,0)</formula>
    </cfRule>
    <cfRule type="expression" dxfId="3319" priority="12812">
      <formula>IF($B112="SNP",1,0)</formula>
    </cfRule>
    <cfRule type="expression" dxfId="3318" priority="12813">
      <formula>IF($B112="Labour",1,0)</formula>
    </cfRule>
  </conditionalFormatting>
  <conditionalFormatting sqref="B119:S124">
    <cfRule type="expression" dxfId="3317" priority="11483">
      <formula>IF($B119="Independent",1,0)</formula>
    </cfRule>
    <cfRule type="expression" dxfId="3316" priority="11484">
      <formula>IF($B119="Family",1,0)</formula>
    </cfRule>
    <cfRule type="expression" dxfId="3315" priority="11485">
      <formula>IF($B119="Alba",1,0)</formula>
    </cfRule>
    <cfRule type="expression" dxfId="3314" priority="11486">
      <formula>IF($B119="Lib Dem",1,0)</formula>
    </cfRule>
    <cfRule type="expression" dxfId="3313" priority="11487">
      <formula>IF($B119="Conservative",1,0)</formula>
    </cfRule>
    <cfRule type="expression" dxfId="3312" priority="11488">
      <formula>IF($B119="Green",1,0)</formula>
    </cfRule>
    <cfRule type="expression" dxfId="3311" priority="11489">
      <formula>IF($B119="SNP",1,0)</formula>
    </cfRule>
    <cfRule type="expression" dxfId="3310" priority="11490">
      <formula>IF($B119="Labour",1,0)</formula>
    </cfRule>
  </conditionalFormatting>
  <conditionalFormatting sqref="B125:S125">
    <cfRule type="expression" dxfId="3309" priority="11475">
      <formula>IF($B125="Independent",1,0)</formula>
    </cfRule>
    <cfRule type="expression" dxfId="3308" priority="11476">
      <formula>IF($B125="Family",1,0)</formula>
    </cfRule>
    <cfRule type="expression" dxfId="3307" priority="11477">
      <formula>IF($B125="Alba",1,0)</formula>
    </cfRule>
    <cfRule type="expression" dxfId="3306" priority="11478">
      <formula>IF($B125="Lib Dem",1,0)</formula>
    </cfRule>
    <cfRule type="expression" dxfId="3305" priority="11479">
      <formula>IF($B125="Conservative",1,0)</formula>
    </cfRule>
    <cfRule type="expression" dxfId="3304" priority="11480">
      <formula>IF($B125="Green",1,0)</formula>
    </cfRule>
    <cfRule type="expression" dxfId="3303" priority="11481">
      <formula>IF($B125="SNP",1,0)</formula>
    </cfRule>
    <cfRule type="expression" dxfId="3302" priority="11482">
      <formula>IF($B125="Labour",1,0)</formula>
    </cfRule>
  </conditionalFormatting>
  <conditionalFormatting sqref="B132:S137">
    <cfRule type="expression" dxfId="3301" priority="10152">
      <formula>IF($B132="Independent",1,0)</formula>
    </cfRule>
    <cfRule type="expression" dxfId="3300" priority="10153">
      <formula>IF($B132="Family",1,0)</formula>
    </cfRule>
    <cfRule type="expression" dxfId="3299" priority="10154">
      <formula>IF($B132="Alba",1,0)</formula>
    </cfRule>
    <cfRule type="expression" dxfId="3298" priority="10155">
      <formula>IF($B132="Lib Dem",1,0)</formula>
    </cfRule>
    <cfRule type="expression" dxfId="3297" priority="10156">
      <formula>IF($B132="Conservative",1,0)</formula>
    </cfRule>
    <cfRule type="expression" dxfId="3296" priority="10157">
      <formula>IF($B132="Green",1,0)</formula>
    </cfRule>
    <cfRule type="expression" dxfId="3295" priority="10158">
      <formula>IF($B132="SNP",1,0)</formula>
    </cfRule>
    <cfRule type="expression" dxfId="3294" priority="10159">
      <formula>IF($B132="Labour",1,0)</formula>
    </cfRule>
  </conditionalFormatting>
  <conditionalFormatting sqref="B138:S138">
    <cfRule type="expression" dxfId="3293" priority="10144">
      <formula>IF($B138="Independent",1,0)</formula>
    </cfRule>
    <cfRule type="expression" dxfId="3292" priority="10145">
      <formula>IF($B138="Family",1,0)</formula>
    </cfRule>
    <cfRule type="expression" dxfId="3291" priority="10146">
      <formula>IF($B138="Alba",1,0)</formula>
    </cfRule>
    <cfRule type="expression" dxfId="3290" priority="10147">
      <formula>IF($B138="Lib Dem",1,0)</formula>
    </cfRule>
    <cfRule type="expression" dxfId="3289" priority="10148">
      <formula>IF($B138="Conservative",1,0)</formula>
    </cfRule>
    <cfRule type="expression" dxfId="3288" priority="10149">
      <formula>IF($B138="Green",1,0)</formula>
    </cfRule>
    <cfRule type="expression" dxfId="3287" priority="10150">
      <formula>IF($B138="SNP",1,0)</formula>
    </cfRule>
    <cfRule type="expression" dxfId="3286" priority="10151">
      <formula>IF($B138="Labour",1,0)</formula>
    </cfRule>
  </conditionalFormatting>
  <conditionalFormatting sqref="B145:S150">
    <cfRule type="expression" dxfId="3285" priority="8829">
      <formula>IF($B145="Independent",1,0)</formula>
    </cfRule>
    <cfRule type="expression" dxfId="3284" priority="8830">
      <formula>IF($B145="Family",1,0)</formula>
    </cfRule>
    <cfRule type="expression" dxfId="3283" priority="8831">
      <formula>IF($B145="Alba",1,0)</formula>
    </cfRule>
    <cfRule type="expression" dxfId="3282" priority="8832">
      <formula>IF($B145="Lib Dem",1,0)</formula>
    </cfRule>
    <cfRule type="expression" dxfId="3281" priority="8833">
      <formula>IF($B145="Conservative",1,0)</formula>
    </cfRule>
    <cfRule type="expression" dxfId="3280" priority="8834">
      <formula>IF($B145="Green",1,0)</formula>
    </cfRule>
    <cfRule type="expression" dxfId="3279" priority="8835">
      <formula>IF($B145="SNP",1,0)</formula>
    </cfRule>
    <cfRule type="expression" dxfId="3278" priority="8836">
      <formula>IF($B145="Labour",1,0)</formula>
    </cfRule>
  </conditionalFormatting>
  <conditionalFormatting sqref="B151:S151">
    <cfRule type="expression" dxfId="3277" priority="8821">
      <formula>IF($B151="Independent",1,0)</formula>
    </cfRule>
    <cfRule type="expression" dxfId="3276" priority="8822">
      <formula>IF($B151="Family",1,0)</formula>
    </cfRule>
    <cfRule type="expression" dxfId="3275" priority="8823">
      <formula>IF($B151="Alba",1,0)</formula>
    </cfRule>
    <cfRule type="expression" dxfId="3274" priority="8824">
      <formula>IF($B151="Lib Dem",1,0)</formula>
    </cfRule>
    <cfRule type="expression" dxfId="3273" priority="8825">
      <formula>IF($B151="Conservative",1,0)</formula>
    </cfRule>
    <cfRule type="expression" dxfId="3272" priority="8826">
      <formula>IF($B151="Green",1,0)</formula>
    </cfRule>
    <cfRule type="expression" dxfId="3271" priority="8827">
      <formula>IF($B151="SNP",1,0)</formula>
    </cfRule>
    <cfRule type="expression" dxfId="3270" priority="8828">
      <formula>IF($B151="Labour",1,0)</formula>
    </cfRule>
  </conditionalFormatting>
  <conditionalFormatting sqref="B152:S152">
    <cfRule type="expression" dxfId="3269" priority="8813">
      <formula>IF($B152="Independent",1,0)</formula>
    </cfRule>
    <cfRule type="expression" dxfId="3268" priority="8814">
      <formula>IF($B152="Family",1,0)</formula>
    </cfRule>
    <cfRule type="expression" dxfId="3267" priority="8815">
      <formula>IF($B152="Alba",1,0)</formula>
    </cfRule>
    <cfRule type="expression" dxfId="3266" priority="8816">
      <formula>IF($B152="Lib Dem",1,0)</formula>
    </cfRule>
    <cfRule type="expression" dxfId="3265" priority="8817">
      <formula>IF($B152="Conservative",1,0)</formula>
    </cfRule>
    <cfRule type="expression" dxfId="3264" priority="8818">
      <formula>IF($B152="Green",1,0)</formula>
    </cfRule>
    <cfRule type="expression" dxfId="3263" priority="8819">
      <formula>IF($B152="SNP",1,0)</formula>
    </cfRule>
    <cfRule type="expression" dxfId="3262" priority="8820">
      <formula>IF($B152="Labour",1,0)</formula>
    </cfRule>
  </conditionalFormatting>
  <conditionalFormatting sqref="B153:S153">
    <cfRule type="expression" dxfId="3261" priority="8805">
      <formula>IF($B153="Independent",1,0)</formula>
    </cfRule>
    <cfRule type="expression" dxfId="3260" priority="8806">
      <formula>IF($B153="Family",1,0)</formula>
    </cfRule>
    <cfRule type="expression" dxfId="3259" priority="8807">
      <formula>IF($B153="Alba",1,0)</formula>
    </cfRule>
    <cfRule type="expression" dxfId="3258" priority="8808">
      <formula>IF($B153="Lib Dem",1,0)</formula>
    </cfRule>
    <cfRule type="expression" dxfId="3257" priority="8809">
      <formula>IF($B153="Conservative",1,0)</formula>
    </cfRule>
    <cfRule type="expression" dxfId="3256" priority="8810">
      <formula>IF($B153="Green",1,0)</formula>
    </cfRule>
    <cfRule type="expression" dxfId="3255" priority="8811">
      <formula>IF($B153="SNP",1,0)</formula>
    </cfRule>
    <cfRule type="expression" dxfId="3254" priority="8812">
      <formula>IF($B153="Labour",1,0)</formula>
    </cfRule>
  </conditionalFormatting>
  <conditionalFormatting sqref="B154:S154">
    <cfRule type="expression" dxfId="3253" priority="8797">
      <formula>IF($B154="Independent",1,0)</formula>
    </cfRule>
    <cfRule type="expression" dxfId="3252" priority="8798">
      <formula>IF($B154="Family",1,0)</formula>
    </cfRule>
    <cfRule type="expression" dxfId="3251" priority="8799">
      <formula>IF($B154="Alba",1,0)</formula>
    </cfRule>
    <cfRule type="expression" dxfId="3250" priority="8800">
      <formula>IF($B154="Lib Dem",1,0)</formula>
    </cfRule>
    <cfRule type="expression" dxfId="3249" priority="8801">
      <formula>IF($B154="Conservative",1,0)</formula>
    </cfRule>
    <cfRule type="expression" dxfId="3248" priority="8802">
      <formula>IF($B154="Green",1,0)</formula>
    </cfRule>
    <cfRule type="expression" dxfId="3247" priority="8803">
      <formula>IF($B154="SNP",1,0)</formula>
    </cfRule>
    <cfRule type="expression" dxfId="3246" priority="8804">
      <formula>IF($B154="Labour",1,0)</formula>
    </cfRule>
  </conditionalFormatting>
  <conditionalFormatting sqref="B155:S155">
    <cfRule type="expression" dxfId="3245" priority="8789">
      <formula>IF($B155="Independent",1,0)</formula>
    </cfRule>
    <cfRule type="expression" dxfId="3244" priority="8790">
      <formula>IF($B155="Family",1,0)</formula>
    </cfRule>
    <cfRule type="expression" dxfId="3243" priority="8791">
      <formula>IF($B155="Alba",1,0)</formula>
    </cfRule>
    <cfRule type="expression" dxfId="3242" priority="8792">
      <formula>IF($B155="Lib Dem",1,0)</formula>
    </cfRule>
    <cfRule type="expression" dxfId="3241" priority="8793">
      <formula>IF($B155="Conservative",1,0)</formula>
    </cfRule>
    <cfRule type="expression" dxfId="3240" priority="8794">
      <formula>IF($B155="Green",1,0)</formula>
    </cfRule>
    <cfRule type="expression" dxfId="3239" priority="8795">
      <formula>IF($B155="SNP",1,0)</formula>
    </cfRule>
    <cfRule type="expression" dxfId="3238" priority="8796">
      <formula>IF($B155="Labour",1,0)</formula>
    </cfRule>
  </conditionalFormatting>
  <conditionalFormatting sqref="B156:S156">
    <cfRule type="expression" dxfId="3237" priority="8781">
      <formula>IF($B156="Independent",1,0)</formula>
    </cfRule>
    <cfRule type="expression" dxfId="3236" priority="8782">
      <formula>IF($B156="Family",1,0)</formula>
    </cfRule>
    <cfRule type="expression" dxfId="3235" priority="8783">
      <formula>IF($B156="Alba",1,0)</formula>
    </cfRule>
    <cfRule type="expression" dxfId="3234" priority="8784">
      <formula>IF($B156="Lib Dem",1,0)</formula>
    </cfRule>
    <cfRule type="expression" dxfId="3233" priority="8785">
      <formula>IF($B156="Conservative",1,0)</formula>
    </cfRule>
    <cfRule type="expression" dxfId="3232" priority="8786">
      <formula>IF($B156="Green",1,0)</formula>
    </cfRule>
    <cfRule type="expression" dxfId="3231" priority="8787">
      <formula>IF($B156="SNP",1,0)</formula>
    </cfRule>
    <cfRule type="expression" dxfId="3230" priority="8788">
      <formula>IF($B156="Labour",1,0)</formula>
    </cfRule>
  </conditionalFormatting>
  <conditionalFormatting sqref="B157:S157">
    <cfRule type="expression" dxfId="3229" priority="8773">
      <formula>IF($B157="Independent",1,0)</formula>
    </cfRule>
    <cfRule type="expression" dxfId="3228" priority="8774">
      <formula>IF($B157="Family",1,0)</formula>
    </cfRule>
    <cfRule type="expression" dxfId="3227" priority="8775">
      <formula>IF($B157="Alba",1,0)</formula>
    </cfRule>
    <cfRule type="expression" dxfId="3226" priority="8776">
      <formula>IF($B157="Lib Dem",1,0)</formula>
    </cfRule>
    <cfRule type="expression" dxfId="3225" priority="8777">
      <formula>IF($B157="Conservative",1,0)</formula>
    </cfRule>
    <cfRule type="expression" dxfId="3224" priority="8778">
      <formula>IF($B157="Green",1,0)</formula>
    </cfRule>
    <cfRule type="expression" dxfId="3223" priority="8779">
      <formula>IF($B157="SNP",1,0)</formula>
    </cfRule>
    <cfRule type="expression" dxfId="3222" priority="8780">
      <formula>IF($B157="Labour",1,0)</formula>
    </cfRule>
  </conditionalFormatting>
  <conditionalFormatting sqref="B164:S169">
    <cfRule type="expression" dxfId="3221" priority="7353">
      <formula>IF($B164="Independent",1,0)</formula>
    </cfRule>
    <cfRule type="expression" dxfId="3220" priority="7354">
      <formula>IF($B164="Family",1,0)</formula>
    </cfRule>
    <cfRule type="expression" dxfId="3219" priority="7355">
      <formula>IF($B164="Alba",1,0)</formula>
    </cfRule>
    <cfRule type="expression" dxfId="3218" priority="7356">
      <formula>IF($B164="Lib Dem",1,0)</formula>
    </cfRule>
    <cfRule type="expression" dxfId="3217" priority="7357">
      <formula>IF($B164="Conservative",1,0)</formula>
    </cfRule>
    <cfRule type="expression" dxfId="3216" priority="7358">
      <formula>IF($B164="Green",1,0)</formula>
    </cfRule>
    <cfRule type="expression" dxfId="3215" priority="7359">
      <formula>IF($B164="SNP",1,0)</formula>
    </cfRule>
    <cfRule type="expression" dxfId="3214" priority="7360">
      <formula>IF($B164="Labour",1,0)</formula>
    </cfRule>
  </conditionalFormatting>
  <conditionalFormatting sqref="B170:S170">
    <cfRule type="expression" dxfId="3213" priority="7345">
      <formula>IF($B170="Independent",1,0)</formula>
    </cfRule>
    <cfRule type="expression" dxfId="3212" priority="7346">
      <formula>IF($B170="Family",1,0)</formula>
    </cfRule>
    <cfRule type="expression" dxfId="3211" priority="7347">
      <formula>IF($B170="Alba",1,0)</formula>
    </cfRule>
    <cfRule type="expression" dxfId="3210" priority="7348">
      <formula>IF($B170="Lib Dem",1,0)</formula>
    </cfRule>
    <cfRule type="expression" dxfId="3209" priority="7349">
      <formula>IF($B170="Conservative",1,0)</formula>
    </cfRule>
    <cfRule type="expression" dxfId="3208" priority="7350">
      <formula>IF($B170="Green",1,0)</formula>
    </cfRule>
    <cfRule type="expression" dxfId="3207" priority="7351">
      <formula>IF($B170="SNP",1,0)</formula>
    </cfRule>
    <cfRule type="expression" dxfId="3206" priority="7352">
      <formula>IF($B170="Labour",1,0)</formula>
    </cfRule>
  </conditionalFormatting>
  <conditionalFormatting sqref="B171:S171">
    <cfRule type="expression" dxfId="3205" priority="7337">
      <formula>IF($B171="Independent",1,0)</formula>
    </cfRule>
    <cfRule type="expression" dxfId="3204" priority="7338">
      <formula>IF($B171="Family",1,0)</formula>
    </cfRule>
    <cfRule type="expression" dxfId="3203" priority="7339">
      <formula>IF($B171="Alba",1,0)</formula>
    </cfRule>
    <cfRule type="expression" dxfId="3202" priority="7340">
      <formula>IF($B171="Lib Dem",1,0)</formula>
    </cfRule>
    <cfRule type="expression" dxfId="3201" priority="7341">
      <formula>IF($B171="Conservative",1,0)</formula>
    </cfRule>
    <cfRule type="expression" dxfId="3200" priority="7342">
      <formula>IF($B171="Green",1,0)</formula>
    </cfRule>
    <cfRule type="expression" dxfId="3199" priority="7343">
      <formula>IF($B171="SNP",1,0)</formula>
    </cfRule>
    <cfRule type="expression" dxfId="3198" priority="7344">
      <formula>IF($B171="Labour",1,0)</formula>
    </cfRule>
  </conditionalFormatting>
  <conditionalFormatting sqref="B172:S172">
    <cfRule type="expression" dxfId="3197" priority="7329">
      <formula>IF($B172="Independent",1,0)</formula>
    </cfRule>
    <cfRule type="expression" dxfId="3196" priority="7330">
      <formula>IF($B172="Family",1,0)</formula>
    </cfRule>
    <cfRule type="expression" dxfId="3195" priority="7331">
      <formula>IF($B172="Alba",1,0)</formula>
    </cfRule>
    <cfRule type="expression" dxfId="3194" priority="7332">
      <formula>IF($B172="Lib Dem",1,0)</formula>
    </cfRule>
    <cfRule type="expression" dxfId="3193" priority="7333">
      <formula>IF($B172="Conservative",1,0)</formula>
    </cfRule>
    <cfRule type="expression" dxfId="3192" priority="7334">
      <formula>IF($B172="Green",1,0)</formula>
    </cfRule>
    <cfRule type="expression" dxfId="3191" priority="7335">
      <formula>IF($B172="SNP",1,0)</formula>
    </cfRule>
    <cfRule type="expression" dxfId="3190" priority="7336">
      <formula>IF($B172="Labour",1,0)</formula>
    </cfRule>
  </conditionalFormatting>
  <conditionalFormatting sqref="B173:S173">
    <cfRule type="expression" dxfId="3189" priority="7321">
      <formula>IF($B173="Independent",1,0)</formula>
    </cfRule>
    <cfRule type="expression" dxfId="3188" priority="7322">
      <formula>IF($B173="Family",1,0)</formula>
    </cfRule>
    <cfRule type="expression" dxfId="3187" priority="7323">
      <formula>IF($B173="Alba",1,0)</formula>
    </cfRule>
    <cfRule type="expression" dxfId="3186" priority="7324">
      <formula>IF($B173="Lib Dem",1,0)</formula>
    </cfRule>
    <cfRule type="expression" dxfId="3185" priority="7325">
      <formula>IF($B173="Conservative",1,0)</formula>
    </cfRule>
    <cfRule type="expression" dxfId="3184" priority="7326">
      <formula>IF($B173="Green",1,0)</formula>
    </cfRule>
    <cfRule type="expression" dxfId="3183" priority="7327">
      <formula>IF($B173="SNP",1,0)</formula>
    </cfRule>
    <cfRule type="expression" dxfId="3182" priority="7328">
      <formula>IF($B173="Labour",1,0)</formula>
    </cfRule>
  </conditionalFormatting>
  <conditionalFormatting sqref="B174:S174">
    <cfRule type="expression" dxfId="3181" priority="7313">
      <formula>IF($B174="Independent",1,0)</formula>
    </cfRule>
    <cfRule type="expression" dxfId="3180" priority="7314">
      <formula>IF($B174="Family",1,0)</formula>
    </cfRule>
    <cfRule type="expression" dxfId="3179" priority="7315">
      <formula>IF($B174="Alba",1,0)</formula>
    </cfRule>
    <cfRule type="expression" dxfId="3178" priority="7316">
      <formula>IF($B174="Lib Dem",1,0)</formula>
    </cfRule>
    <cfRule type="expression" dxfId="3177" priority="7317">
      <formula>IF($B174="Conservative",1,0)</formula>
    </cfRule>
    <cfRule type="expression" dxfId="3176" priority="7318">
      <formula>IF($B174="Green",1,0)</formula>
    </cfRule>
    <cfRule type="expression" dxfId="3175" priority="7319">
      <formula>IF($B174="SNP",1,0)</formula>
    </cfRule>
    <cfRule type="expression" dxfId="3174" priority="7320">
      <formula>IF($B174="Labour",1,0)</formula>
    </cfRule>
  </conditionalFormatting>
  <conditionalFormatting sqref="B175:S175">
    <cfRule type="expression" dxfId="3173" priority="7305">
      <formula>IF($B175="Independent",1,0)</formula>
    </cfRule>
    <cfRule type="expression" dxfId="3172" priority="7306">
      <formula>IF($B175="Family",1,0)</formula>
    </cfRule>
    <cfRule type="expression" dxfId="3171" priority="7307">
      <formula>IF($B175="Alba",1,0)</formula>
    </cfRule>
    <cfRule type="expression" dxfId="3170" priority="7308">
      <formula>IF($B175="Lib Dem",1,0)</formula>
    </cfRule>
    <cfRule type="expression" dxfId="3169" priority="7309">
      <formula>IF($B175="Conservative",1,0)</formula>
    </cfRule>
    <cfRule type="expression" dxfId="3168" priority="7310">
      <formula>IF($B175="Green",1,0)</formula>
    </cfRule>
    <cfRule type="expression" dxfId="3167" priority="7311">
      <formula>IF($B175="SNP",1,0)</formula>
    </cfRule>
    <cfRule type="expression" dxfId="3166" priority="7312">
      <formula>IF($B175="Labour",1,0)</formula>
    </cfRule>
  </conditionalFormatting>
  <conditionalFormatting sqref="B182:S187">
    <cfRule type="expression" dxfId="3165" priority="5885">
      <formula>IF($B182="Independent",1,0)</formula>
    </cfRule>
    <cfRule type="expression" dxfId="3164" priority="5886">
      <formula>IF($B182="Family",1,0)</formula>
    </cfRule>
    <cfRule type="expression" dxfId="3163" priority="5887">
      <formula>IF($B182="Alba",1,0)</formula>
    </cfRule>
    <cfRule type="expression" dxfId="3162" priority="5888">
      <formula>IF($B182="Lib Dem",1,0)</formula>
    </cfRule>
    <cfRule type="expression" dxfId="3161" priority="5889">
      <formula>IF($B182="Conservative",1,0)</formula>
    </cfRule>
    <cfRule type="expression" dxfId="3160" priority="5890">
      <formula>IF($B182="Green",1,0)</formula>
    </cfRule>
    <cfRule type="expression" dxfId="3159" priority="5891">
      <formula>IF($B182="SNP",1,0)</formula>
    </cfRule>
    <cfRule type="expression" dxfId="3158" priority="5892">
      <formula>IF($B182="Labour",1,0)</formula>
    </cfRule>
  </conditionalFormatting>
  <conditionalFormatting sqref="B188:S188">
    <cfRule type="expression" dxfId="3157" priority="5877">
      <formula>IF($B188="Independent",1,0)</formula>
    </cfRule>
    <cfRule type="expression" dxfId="3156" priority="5878">
      <formula>IF($B188="Family",1,0)</formula>
    </cfRule>
    <cfRule type="expression" dxfId="3155" priority="5879">
      <formula>IF($B188="Alba",1,0)</formula>
    </cfRule>
    <cfRule type="expression" dxfId="3154" priority="5880">
      <formula>IF($B188="Lib Dem",1,0)</formula>
    </cfRule>
    <cfRule type="expression" dxfId="3153" priority="5881">
      <formula>IF($B188="Conservative",1,0)</formula>
    </cfRule>
    <cfRule type="expression" dxfId="3152" priority="5882">
      <formula>IF($B188="Green",1,0)</formula>
    </cfRule>
    <cfRule type="expression" dxfId="3151" priority="5883">
      <formula>IF($B188="SNP",1,0)</formula>
    </cfRule>
    <cfRule type="expression" dxfId="3150" priority="5884">
      <formula>IF($B188="Labour",1,0)</formula>
    </cfRule>
  </conditionalFormatting>
  <conditionalFormatting sqref="B189:S189">
    <cfRule type="expression" dxfId="3149" priority="5869">
      <formula>IF($B189="Independent",1,0)</formula>
    </cfRule>
    <cfRule type="expression" dxfId="3148" priority="5870">
      <formula>IF($B189="Family",1,0)</formula>
    </cfRule>
    <cfRule type="expression" dxfId="3147" priority="5871">
      <formula>IF($B189="Alba",1,0)</formula>
    </cfRule>
    <cfRule type="expression" dxfId="3146" priority="5872">
      <formula>IF($B189="Lib Dem",1,0)</formula>
    </cfRule>
    <cfRule type="expression" dxfId="3145" priority="5873">
      <formula>IF($B189="Conservative",1,0)</formula>
    </cfRule>
    <cfRule type="expression" dxfId="3144" priority="5874">
      <formula>IF($B189="Green",1,0)</formula>
    </cfRule>
    <cfRule type="expression" dxfId="3143" priority="5875">
      <formula>IF($B189="SNP",1,0)</formula>
    </cfRule>
    <cfRule type="expression" dxfId="3142" priority="5876">
      <formula>IF($B189="Labour",1,0)</formula>
    </cfRule>
  </conditionalFormatting>
  <conditionalFormatting sqref="B196:S201">
    <cfRule type="expression" dxfId="3141" priority="4441">
      <formula>IF($B196="Independent",1,0)</formula>
    </cfRule>
    <cfRule type="expression" dxfId="3140" priority="4442">
      <formula>IF($B196="Family",1,0)</formula>
    </cfRule>
    <cfRule type="expression" dxfId="3139" priority="4443">
      <formula>IF($B196="Alba",1,0)</formula>
    </cfRule>
    <cfRule type="expression" dxfId="3138" priority="4444">
      <formula>IF($B196="Lib Dem",1,0)</formula>
    </cfRule>
    <cfRule type="expression" dxfId="3137" priority="4445">
      <formula>IF($B196="Conservative",1,0)</formula>
    </cfRule>
    <cfRule type="expression" dxfId="3136" priority="4446">
      <formula>IF($B196="Green",1,0)</formula>
    </cfRule>
    <cfRule type="expression" dxfId="3135" priority="4447">
      <formula>IF($B196="SNP",1,0)</formula>
    </cfRule>
    <cfRule type="expression" dxfId="3134" priority="4448">
      <formula>IF($B196="Labour",1,0)</formula>
    </cfRule>
  </conditionalFormatting>
  <conditionalFormatting sqref="B208:S212">
    <cfRule type="expression" dxfId="3133" priority="3005">
      <formula>IF($B208="Independent",1,0)</formula>
    </cfRule>
    <cfRule type="expression" dxfId="3132" priority="3006">
      <formula>IF($B208="Family",1,0)</formula>
    </cfRule>
    <cfRule type="expression" dxfId="3131" priority="3007">
      <formula>IF($B208="Alba",1,0)</formula>
    </cfRule>
    <cfRule type="expression" dxfId="3130" priority="3008">
      <formula>IF($B208="Lib Dem",1,0)</formula>
    </cfRule>
    <cfRule type="expression" dxfId="3129" priority="3009">
      <formula>IF($B208="Conservative",1,0)</formula>
    </cfRule>
    <cfRule type="expression" dxfId="3128" priority="3010">
      <formula>IF($B208="Green",1,0)</formula>
    </cfRule>
    <cfRule type="expression" dxfId="3127" priority="3011">
      <formula>IF($B208="SNP",1,0)</formula>
    </cfRule>
    <cfRule type="expression" dxfId="3126" priority="3012">
      <formula>IF($B208="Labour",1,0)</formula>
    </cfRule>
  </conditionalFormatting>
  <conditionalFormatting sqref="B219:S223">
    <cfRule type="expression" dxfId="3125" priority="1543">
      <formula>IF($B219="Independent",1,0)</formula>
    </cfRule>
    <cfRule type="expression" dxfId="3124" priority="1544">
      <formula>IF($B219="Family",1,0)</formula>
    </cfRule>
    <cfRule type="expression" dxfId="3123" priority="1545">
      <formula>IF($B219="Alba",1,0)</formula>
    </cfRule>
    <cfRule type="expression" dxfId="3122" priority="1546">
      <formula>IF($B219="Lib Dem",1,0)</formula>
    </cfRule>
    <cfRule type="expression" dxfId="3121" priority="1547">
      <formula>IF($B219="Conservative",1,0)</formula>
    </cfRule>
    <cfRule type="expression" dxfId="3120" priority="1548">
      <formula>IF($B219="Green",1,0)</formula>
    </cfRule>
    <cfRule type="expression" dxfId="3119" priority="1549">
      <formula>IF($B219="SNP",1,0)</formula>
    </cfRule>
    <cfRule type="expression" dxfId="3118" priority="1550">
      <formula>IF($B219="Labour",1,0)</formula>
    </cfRule>
  </conditionalFormatting>
  <conditionalFormatting sqref="B224:S224">
    <cfRule type="expression" dxfId="3117" priority="1535">
      <formula>IF($B224="Independent",1,0)</formula>
    </cfRule>
    <cfRule type="expression" dxfId="3116" priority="1536">
      <formula>IF($B224="Family",1,0)</formula>
    </cfRule>
    <cfRule type="expression" dxfId="3115" priority="1537">
      <formula>IF($B224="Alba",1,0)</formula>
    </cfRule>
    <cfRule type="expression" dxfId="3114" priority="1538">
      <formula>IF($B224="Lib Dem",1,0)</formula>
    </cfRule>
    <cfRule type="expression" dxfId="3113" priority="1539">
      <formula>IF($B224="Conservative",1,0)</formula>
    </cfRule>
    <cfRule type="expression" dxfId="3112" priority="1540">
      <formula>IF($B224="Green",1,0)</formula>
    </cfRule>
    <cfRule type="expression" dxfId="3111" priority="1541">
      <formula>IF($B224="SNP",1,0)</formula>
    </cfRule>
    <cfRule type="expression" dxfId="3110" priority="1542">
      <formula>IF($B224="Labour",1,0)</formula>
    </cfRule>
  </conditionalFormatting>
  <conditionalFormatting sqref="B225:S225">
    <cfRule type="expression" dxfId="3109" priority="1527">
      <formula>IF($B225="Independent",1,0)</formula>
    </cfRule>
    <cfRule type="expression" dxfId="3108" priority="1528">
      <formula>IF($B225="Family",1,0)</formula>
    </cfRule>
    <cfRule type="expression" dxfId="3107" priority="1529">
      <formula>IF($B225="Alba",1,0)</formula>
    </cfRule>
    <cfRule type="expression" dxfId="3106" priority="1530">
      <formula>IF($B225="Lib Dem",1,0)</formula>
    </cfRule>
    <cfRule type="expression" dxfId="3105" priority="1531">
      <formula>IF($B225="Conservative",1,0)</formula>
    </cfRule>
    <cfRule type="expression" dxfId="3104" priority="1532">
      <formula>IF($B225="Green",1,0)</formula>
    </cfRule>
    <cfRule type="expression" dxfId="3103" priority="1533">
      <formula>IF($B225="SNP",1,0)</formula>
    </cfRule>
    <cfRule type="expression" dxfId="3102" priority="1534">
      <formula>IF($B225="Labour",1,0)</formula>
    </cfRule>
  </conditionalFormatting>
  <conditionalFormatting sqref="B226:S226">
    <cfRule type="expression" dxfId="3101" priority="1519">
      <formula>IF($B226="Independent",1,0)</formula>
    </cfRule>
    <cfRule type="expression" dxfId="3100" priority="1520">
      <formula>IF($B226="Family",1,0)</formula>
    </cfRule>
    <cfRule type="expression" dxfId="3099" priority="1521">
      <formula>IF($B226="Alba",1,0)</formula>
    </cfRule>
    <cfRule type="expression" dxfId="3098" priority="1522">
      <formula>IF($B226="Lib Dem",1,0)</formula>
    </cfRule>
    <cfRule type="expression" dxfId="3097" priority="1523">
      <formula>IF($B226="Conservative",1,0)</formula>
    </cfRule>
    <cfRule type="expression" dxfId="3096" priority="1524">
      <formula>IF($B226="Green",1,0)</formula>
    </cfRule>
    <cfRule type="expression" dxfId="3095" priority="1525">
      <formula>IF($B226="SNP",1,0)</formula>
    </cfRule>
    <cfRule type="expression" dxfId="3094" priority="1526">
      <formula>IF($B226="Labour",1,0)</formula>
    </cfRule>
  </conditionalFormatting>
  <conditionalFormatting sqref="B227:S227">
    <cfRule type="expression" dxfId="3093" priority="1511">
      <formula>IF($B227="Independent",1,0)</formula>
    </cfRule>
    <cfRule type="expression" dxfId="3092" priority="1512">
      <formula>IF($B227="Family",1,0)</formula>
    </cfRule>
    <cfRule type="expression" dxfId="3091" priority="1513">
      <formula>IF($B227="Alba",1,0)</formula>
    </cfRule>
    <cfRule type="expression" dxfId="3090" priority="1514">
      <formula>IF($B227="Lib Dem",1,0)</formula>
    </cfRule>
    <cfRule type="expression" dxfId="3089" priority="1515">
      <formula>IF($B227="Conservative",1,0)</formula>
    </cfRule>
    <cfRule type="expression" dxfId="3088" priority="1516">
      <formula>IF($B227="Green",1,0)</formula>
    </cfRule>
    <cfRule type="expression" dxfId="3087" priority="1517">
      <formula>IF($B227="SNP",1,0)</formula>
    </cfRule>
    <cfRule type="expression" dxfId="3086" priority="1518">
      <formula>IF($B227="Labour",1,0)</formula>
    </cfRule>
  </conditionalFormatting>
  <conditionalFormatting sqref="B228:S228">
    <cfRule type="expression" dxfId="3085" priority="1503">
      <formula>IF($B228="Independent",1,0)</formula>
    </cfRule>
    <cfRule type="expression" dxfId="3084" priority="1504">
      <formula>IF($B228="Family",1,0)</formula>
    </cfRule>
    <cfRule type="expression" dxfId="3083" priority="1505">
      <formula>IF($B228="Alba",1,0)</formula>
    </cfRule>
    <cfRule type="expression" dxfId="3082" priority="1506">
      <formula>IF($B228="Lib Dem",1,0)</formula>
    </cfRule>
    <cfRule type="expression" dxfId="3081" priority="1507">
      <formula>IF($B228="Conservative",1,0)</formula>
    </cfRule>
    <cfRule type="expression" dxfId="3080" priority="1508">
      <formula>IF($B228="Green",1,0)</formula>
    </cfRule>
    <cfRule type="expression" dxfId="3079" priority="1509">
      <formula>IF($B228="SNP",1,0)</formula>
    </cfRule>
    <cfRule type="expression" dxfId="3078" priority="1510">
      <formula>IF($B228="Labour",1,0)</formula>
    </cfRule>
  </conditionalFormatting>
  <conditionalFormatting sqref="B235:S239">
    <cfRule type="expression" dxfId="3077" priority="33">
      <formula>IF($B235="Independent",1,0)</formula>
    </cfRule>
    <cfRule type="expression" dxfId="3076" priority="34">
      <formula>IF($B235="Family",1,0)</formula>
    </cfRule>
    <cfRule type="expression" dxfId="3075" priority="35">
      <formula>IF($B235="Alba",1,0)</formula>
    </cfRule>
    <cfRule type="expression" dxfId="3074" priority="36">
      <formula>IF($B235="Lib Dem",1,0)</formula>
    </cfRule>
    <cfRule type="expression" dxfId="3073" priority="37">
      <formula>IF($B235="Conservative",1,0)</formula>
    </cfRule>
    <cfRule type="expression" dxfId="3072" priority="38">
      <formula>IF($B235="Green",1,0)</formula>
    </cfRule>
    <cfRule type="expression" dxfId="3071" priority="39">
      <formula>IF($B235="SNP",1,0)</formula>
    </cfRule>
    <cfRule type="expression" dxfId="3070" priority="40">
      <formula>IF($B235="Labour",1,0)</formula>
    </cfRule>
  </conditionalFormatting>
  <conditionalFormatting sqref="B240:S240">
    <cfRule type="expression" dxfId="3069" priority="25">
      <formula>IF($B240="Independent",1,0)</formula>
    </cfRule>
    <cfRule type="expression" dxfId="3068" priority="26">
      <formula>IF($B240="Family",1,0)</formula>
    </cfRule>
    <cfRule type="expression" dxfId="3067" priority="27">
      <formula>IF($B240="Alba",1,0)</formula>
    </cfRule>
    <cfRule type="expression" dxfId="3066" priority="28">
      <formula>IF($B240="Lib Dem",1,0)</formula>
    </cfRule>
    <cfRule type="expression" dxfId="3065" priority="29">
      <formula>IF($B240="Conservative",1,0)</formula>
    </cfRule>
    <cfRule type="expression" dxfId="3064" priority="30">
      <formula>IF($B240="Green",1,0)</formula>
    </cfRule>
    <cfRule type="expression" dxfId="3063" priority="31">
      <formula>IF($B240="SNP",1,0)</formula>
    </cfRule>
    <cfRule type="expression" dxfId="3062" priority="32">
      <formula>IF($B240="Labour",1,0)</formula>
    </cfRule>
  </conditionalFormatting>
  <conditionalFormatting sqref="B241:S241">
    <cfRule type="expression" dxfId="3061" priority="17">
      <formula>IF($B241="Independent",1,0)</formula>
    </cfRule>
    <cfRule type="expression" dxfId="3060" priority="18">
      <formula>IF($B241="Family",1,0)</formula>
    </cfRule>
    <cfRule type="expression" dxfId="3059" priority="19">
      <formula>IF($B241="Alba",1,0)</formula>
    </cfRule>
    <cfRule type="expression" dxfId="3058" priority="20">
      <formula>IF($B241="Lib Dem",1,0)</formula>
    </cfRule>
    <cfRule type="expression" dxfId="3057" priority="21">
      <formula>IF($B241="Conservative",1,0)</formula>
    </cfRule>
    <cfRule type="expression" dxfId="3056" priority="22">
      <formula>IF($B241="Green",1,0)</formula>
    </cfRule>
    <cfRule type="expression" dxfId="3055" priority="23">
      <formula>IF($B241="SNP",1,0)</formula>
    </cfRule>
    <cfRule type="expression" dxfId="3054" priority="24">
      <formula>IF($B241="Labour",1,0)</formula>
    </cfRule>
  </conditionalFormatting>
  <conditionalFormatting sqref="B242:S242">
    <cfRule type="expression" dxfId="3053" priority="9">
      <formula>IF($B242="Independent",1,0)</formula>
    </cfRule>
    <cfRule type="expression" dxfId="3052" priority="10">
      <formula>IF($B242="Family",1,0)</formula>
    </cfRule>
    <cfRule type="expression" dxfId="3051" priority="11">
      <formula>IF($B242="Alba",1,0)</formula>
    </cfRule>
    <cfRule type="expression" dxfId="3050" priority="12">
      <formula>IF($B242="Lib Dem",1,0)</formula>
    </cfRule>
    <cfRule type="expression" dxfId="3049" priority="13">
      <formula>IF($B242="Conservative",1,0)</formula>
    </cfRule>
    <cfRule type="expression" dxfId="3048" priority="14">
      <formula>IF($B242="Green",1,0)</formula>
    </cfRule>
    <cfRule type="expression" dxfId="3047" priority="15">
      <formula>IF($B242="SNP",1,0)</formula>
    </cfRule>
    <cfRule type="expression" dxfId="3046" priority="16">
      <formula>IF($B242="Labour",1,0)</formula>
    </cfRule>
  </conditionalFormatting>
  <conditionalFormatting sqref="B243:S243">
    <cfRule type="expression" dxfId="3045" priority="1">
      <formula>IF($B243="Independent",1,0)</formula>
    </cfRule>
    <cfRule type="expression" dxfId="3044" priority="2">
      <formula>IF($B243="Family",1,0)</formula>
    </cfRule>
    <cfRule type="expression" dxfId="3043" priority="3">
      <formula>IF($B243="Alba",1,0)</formula>
    </cfRule>
    <cfRule type="expression" dxfId="3042" priority="4">
      <formula>IF($B243="Lib Dem",1,0)</formula>
    </cfRule>
    <cfRule type="expression" dxfId="3041" priority="5">
      <formula>IF($B243="Conservative",1,0)</formula>
    </cfRule>
    <cfRule type="expression" dxfId="3040" priority="6">
      <formula>IF($B243="Green",1,0)</formula>
    </cfRule>
    <cfRule type="expression" dxfId="3039" priority="7">
      <formula>IF($B243="SNP",1,0)</formula>
    </cfRule>
    <cfRule type="expression" dxfId="3038" priority="8">
      <formula>IF($B243="Labour",1,0)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69C6E-53B6-452A-8625-AAB380C9EC28}">
  <dimension ref="B1:AD227"/>
  <sheetViews>
    <sheetView zoomScale="80" zoomScaleNormal="80" workbookViewId="0">
      <selection activeCell="J218" sqref="J218:N218"/>
    </sheetView>
  </sheetViews>
  <sheetFormatPr defaultRowHeight="13.8" x14ac:dyDescent="0.25"/>
  <sheetData>
    <row r="1" spans="2:30" ht="14.4" thickBot="1" x14ac:dyDescent="0.3"/>
    <row r="2" spans="2:30" ht="18" thickBot="1" x14ac:dyDescent="0.35">
      <c r="B2" s="103" t="s">
        <v>61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5"/>
    </row>
    <row r="3" spans="2:30" ht="18" thickBot="1" x14ac:dyDescent="0.35">
      <c r="B3" s="108" t="s">
        <v>32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111" t="s">
        <v>33</v>
      </c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3"/>
    </row>
    <row r="4" spans="2:30" ht="16.2" thickBot="1" x14ac:dyDescent="0.35">
      <c r="B4" s="1"/>
      <c r="C4" s="2" t="str">
        <f>B5</f>
        <v>Lib Dem</v>
      </c>
      <c r="D4" s="2" t="str">
        <f>B6</f>
        <v>SNP</v>
      </c>
      <c r="E4" s="2" t="str">
        <f>B7</f>
        <v>Conservative</v>
      </c>
      <c r="F4" s="2" t="str">
        <f>B8</f>
        <v>Green</v>
      </c>
      <c r="G4" s="2" t="str">
        <f>B9</f>
        <v>Labour</v>
      </c>
      <c r="H4" s="2" t="str">
        <f>B10</f>
        <v>Family</v>
      </c>
      <c r="I4" s="2" t="str">
        <f>B11</f>
        <v>Workers</v>
      </c>
      <c r="J4" s="2"/>
      <c r="K4" s="2"/>
      <c r="L4" s="2"/>
      <c r="M4" s="2"/>
      <c r="N4" s="2"/>
      <c r="O4" s="4" t="s">
        <v>31</v>
      </c>
      <c r="P4" s="57" t="s">
        <v>38</v>
      </c>
      <c r="Q4" s="58"/>
      <c r="R4" s="2" t="str">
        <f t="shared" ref="R4:AC4" si="0">C4</f>
        <v>Lib Dem</v>
      </c>
      <c r="S4" s="2" t="str">
        <f t="shared" si="0"/>
        <v>SNP</v>
      </c>
      <c r="T4" s="2" t="str">
        <f t="shared" si="0"/>
        <v>Conservative</v>
      </c>
      <c r="U4" s="2" t="str">
        <f t="shared" si="0"/>
        <v>Green</v>
      </c>
      <c r="V4" s="2" t="str">
        <f t="shared" si="0"/>
        <v>Labour</v>
      </c>
      <c r="W4" s="2" t="str">
        <f t="shared" si="0"/>
        <v>Family</v>
      </c>
      <c r="X4" s="2" t="str">
        <f t="shared" si="0"/>
        <v>Workers</v>
      </c>
      <c r="Y4" s="2">
        <f t="shared" si="0"/>
        <v>0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3" t="s">
        <v>31</v>
      </c>
    </row>
    <row r="5" spans="2:30" ht="15.6" x14ac:dyDescent="0.3">
      <c r="B5" s="70" t="s">
        <v>20</v>
      </c>
      <c r="C5" s="71"/>
      <c r="D5" s="72">
        <v>725</v>
      </c>
      <c r="E5" s="72">
        <v>1474</v>
      </c>
      <c r="F5" s="72">
        <v>663</v>
      </c>
      <c r="G5" s="72">
        <v>810</v>
      </c>
      <c r="H5" s="72">
        <v>121</v>
      </c>
      <c r="I5" s="72">
        <v>37</v>
      </c>
      <c r="J5" s="72"/>
      <c r="K5" s="72"/>
      <c r="L5" s="72"/>
      <c r="M5" s="72"/>
      <c r="N5" s="72"/>
      <c r="O5" s="73">
        <v>4495</v>
      </c>
      <c r="P5" s="74">
        <f>SUM(C5:O5)</f>
        <v>8325</v>
      </c>
      <c r="Q5" s="70" t="str">
        <f>B5</f>
        <v>Lib Dem</v>
      </c>
      <c r="R5" s="8"/>
      <c r="S5" s="9">
        <f t="shared" ref="S5:S11" si="1">D5/SUM($C5:$O5)</f>
        <v>8.7087087087087081E-2</v>
      </c>
      <c r="T5" s="9">
        <f t="shared" ref="T5:T11" si="2">E5/SUM($C5:$O5)</f>
        <v>0.17705705705705704</v>
      </c>
      <c r="U5" s="9">
        <f t="shared" ref="U5:AD11" si="3">F5/SUM($C5:$O5)</f>
        <v>7.9639639639639645E-2</v>
      </c>
      <c r="V5" s="9">
        <f t="shared" si="3"/>
        <v>9.7297297297297303E-2</v>
      </c>
      <c r="W5" s="9">
        <f t="shared" si="3"/>
        <v>1.4534534534534535E-2</v>
      </c>
      <c r="X5" s="9">
        <f t="shared" si="3"/>
        <v>4.4444444444444444E-3</v>
      </c>
      <c r="Y5" s="9">
        <f t="shared" si="3"/>
        <v>0</v>
      </c>
      <c r="Z5" s="9">
        <f t="shared" si="3"/>
        <v>0</v>
      </c>
      <c r="AA5" s="9">
        <f t="shared" si="3"/>
        <v>0</v>
      </c>
      <c r="AB5" s="9">
        <f t="shared" si="3"/>
        <v>0</v>
      </c>
      <c r="AC5" s="9">
        <f t="shared" si="3"/>
        <v>0</v>
      </c>
      <c r="AD5" s="15">
        <f t="shared" si="3"/>
        <v>0.53993993993993994</v>
      </c>
    </row>
    <row r="6" spans="2:30" ht="15.6" x14ac:dyDescent="0.3">
      <c r="B6" s="5" t="s">
        <v>17</v>
      </c>
      <c r="C6" s="7">
        <v>626</v>
      </c>
      <c r="D6" s="6"/>
      <c r="E6" s="7">
        <v>39</v>
      </c>
      <c r="F6" s="7">
        <v>1378</v>
      </c>
      <c r="G6" s="7">
        <v>328</v>
      </c>
      <c r="H6" s="7">
        <v>43</v>
      </c>
      <c r="I6" s="7">
        <v>27</v>
      </c>
      <c r="J6" s="7"/>
      <c r="K6" s="7"/>
      <c r="L6" s="7"/>
      <c r="M6" s="7"/>
      <c r="N6" s="7"/>
      <c r="O6" s="75">
        <v>470</v>
      </c>
      <c r="P6" s="59">
        <f t="shared" ref="P6:P11" si="4">SUM(C6:O6)</f>
        <v>2911</v>
      </c>
      <c r="Q6" s="5" t="str">
        <f t="shared" ref="Q6:Q11" si="5">B6</f>
        <v>SNP</v>
      </c>
      <c r="R6" s="9">
        <f t="shared" ref="R6:R11" si="6">C6/SUM($C6:$O6)</f>
        <v>0.21504637581587083</v>
      </c>
      <c r="S6" s="8"/>
      <c r="T6" s="9">
        <f t="shared" si="2"/>
        <v>1.3397457918241155E-2</v>
      </c>
      <c r="U6" s="9">
        <f t="shared" si="3"/>
        <v>0.47337684644452077</v>
      </c>
      <c r="V6" s="9">
        <f t="shared" si="3"/>
        <v>0.11267605633802817</v>
      </c>
      <c r="W6" s="9">
        <f t="shared" si="3"/>
        <v>1.4771556166265888E-2</v>
      </c>
      <c r="X6" s="9">
        <f t="shared" si="3"/>
        <v>9.2751631741669529E-3</v>
      </c>
      <c r="Y6" s="9">
        <f t="shared" si="3"/>
        <v>0</v>
      </c>
      <c r="Z6" s="9">
        <f t="shared" si="3"/>
        <v>0</v>
      </c>
      <c r="AA6" s="9">
        <f t="shared" si="3"/>
        <v>0</v>
      </c>
      <c r="AB6" s="9">
        <f t="shared" si="3"/>
        <v>0</v>
      </c>
      <c r="AC6" s="9">
        <f t="shared" si="3"/>
        <v>0</v>
      </c>
      <c r="AD6" s="15">
        <f t="shared" si="3"/>
        <v>0.16145654414290622</v>
      </c>
    </row>
    <row r="7" spans="2:30" ht="15.6" x14ac:dyDescent="0.3">
      <c r="B7" s="5" t="s">
        <v>19</v>
      </c>
      <c r="C7" s="7">
        <v>652</v>
      </c>
      <c r="D7" s="7">
        <v>14</v>
      </c>
      <c r="E7" s="6"/>
      <c r="F7" s="7">
        <v>12</v>
      </c>
      <c r="G7" s="7">
        <v>73</v>
      </c>
      <c r="H7" s="7">
        <v>58</v>
      </c>
      <c r="I7" s="7">
        <v>20</v>
      </c>
      <c r="J7" s="7"/>
      <c r="K7" s="7"/>
      <c r="L7" s="7"/>
      <c r="M7" s="7"/>
      <c r="N7" s="7"/>
      <c r="O7" s="75">
        <v>211</v>
      </c>
      <c r="P7" s="59">
        <f t="shared" si="4"/>
        <v>1040</v>
      </c>
      <c r="Q7" s="5" t="str">
        <f t="shared" si="5"/>
        <v>Conservative</v>
      </c>
      <c r="R7" s="9">
        <f t="shared" si="6"/>
        <v>0.62692307692307692</v>
      </c>
      <c r="S7" s="9">
        <f t="shared" si="1"/>
        <v>1.3461538461538462E-2</v>
      </c>
      <c r="T7" s="8"/>
      <c r="U7" s="9">
        <f t="shared" si="3"/>
        <v>1.1538461538461539E-2</v>
      </c>
      <c r="V7" s="9">
        <f t="shared" si="3"/>
        <v>7.0192307692307693E-2</v>
      </c>
      <c r="W7" s="9">
        <f t="shared" si="3"/>
        <v>5.5769230769230772E-2</v>
      </c>
      <c r="X7" s="9">
        <f t="shared" si="3"/>
        <v>1.9230769230769232E-2</v>
      </c>
      <c r="Y7" s="9">
        <f t="shared" si="3"/>
        <v>0</v>
      </c>
      <c r="Z7" s="9">
        <f t="shared" si="3"/>
        <v>0</v>
      </c>
      <c r="AA7" s="9">
        <f t="shared" si="3"/>
        <v>0</v>
      </c>
      <c r="AB7" s="9">
        <f t="shared" si="3"/>
        <v>0</v>
      </c>
      <c r="AC7" s="9">
        <f t="shared" si="3"/>
        <v>0</v>
      </c>
      <c r="AD7" s="15">
        <f t="shared" si="3"/>
        <v>0.20288461538461539</v>
      </c>
    </row>
    <row r="8" spans="2:30" ht="15.6" x14ac:dyDescent="0.3">
      <c r="B8" s="5" t="s">
        <v>21</v>
      </c>
      <c r="C8" s="7">
        <v>221</v>
      </c>
      <c r="D8" s="7">
        <v>320</v>
      </c>
      <c r="E8" s="7">
        <v>6</v>
      </c>
      <c r="F8" s="6"/>
      <c r="G8" s="7">
        <v>111</v>
      </c>
      <c r="H8" s="7">
        <v>10</v>
      </c>
      <c r="I8" s="7">
        <v>14</v>
      </c>
      <c r="J8" s="7"/>
      <c r="K8" s="7"/>
      <c r="L8" s="7"/>
      <c r="M8" s="7"/>
      <c r="N8" s="7"/>
      <c r="O8" s="75">
        <v>54</v>
      </c>
      <c r="P8" s="59">
        <f t="shared" si="4"/>
        <v>736</v>
      </c>
      <c r="Q8" s="5" t="str">
        <f t="shared" si="5"/>
        <v>Green</v>
      </c>
      <c r="R8" s="9">
        <f t="shared" si="6"/>
        <v>0.30027173913043476</v>
      </c>
      <c r="S8" s="9">
        <f t="shared" si="1"/>
        <v>0.43478260869565216</v>
      </c>
      <c r="T8" s="9">
        <f t="shared" si="2"/>
        <v>8.152173913043478E-3</v>
      </c>
      <c r="U8" s="8"/>
      <c r="V8" s="9">
        <f t="shared" si="3"/>
        <v>0.15081521739130435</v>
      </c>
      <c r="W8" s="9">
        <f t="shared" si="3"/>
        <v>1.358695652173913E-2</v>
      </c>
      <c r="X8" s="9">
        <f t="shared" si="3"/>
        <v>1.9021739130434784E-2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15">
        <f t="shared" si="3"/>
        <v>7.3369565217391311E-2</v>
      </c>
    </row>
    <row r="9" spans="2:30" ht="15.6" x14ac:dyDescent="0.3">
      <c r="B9" s="5" t="s">
        <v>18</v>
      </c>
      <c r="C9" s="7">
        <v>251</v>
      </c>
      <c r="D9" s="7">
        <v>112</v>
      </c>
      <c r="E9" s="7">
        <v>32</v>
      </c>
      <c r="F9" s="7">
        <v>121</v>
      </c>
      <c r="G9" s="6"/>
      <c r="H9" s="7">
        <v>20</v>
      </c>
      <c r="I9" s="7">
        <v>25</v>
      </c>
      <c r="J9" s="7"/>
      <c r="K9" s="7"/>
      <c r="L9" s="7"/>
      <c r="M9" s="7"/>
      <c r="N9" s="7"/>
      <c r="O9" s="75">
        <v>127</v>
      </c>
      <c r="P9" s="59">
        <f t="shared" si="4"/>
        <v>688</v>
      </c>
      <c r="Q9" s="5" t="str">
        <f t="shared" si="5"/>
        <v>Labour</v>
      </c>
      <c r="R9" s="9">
        <f t="shared" si="6"/>
        <v>0.36482558139534882</v>
      </c>
      <c r="S9" s="9">
        <f t="shared" si="1"/>
        <v>0.16279069767441862</v>
      </c>
      <c r="T9" s="9">
        <f t="shared" si="2"/>
        <v>4.6511627906976744E-2</v>
      </c>
      <c r="U9" s="9">
        <f t="shared" si="3"/>
        <v>0.17587209302325582</v>
      </c>
      <c r="V9" s="8">
        <f t="shared" si="3"/>
        <v>0</v>
      </c>
      <c r="W9" s="9">
        <f t="shared" si="3"/>
        <v>2.9069767441860465E-2</v>
      </c>
      <c r="X9" s="9">
        <f t="shared" si="3"/>
        <v>3.6337209302325583E-2</v>
      </c>
      <c r="Y9" s="9">
        <f t="shared" si="3"/>
        <v>0</v>
      </c>
      <c r="Z9" s="9">
        <f t="shared" si="3"/>
        <v>0</v>
      </c>
      <c r="AA9" s="9">
        <f t="shared" si="3"/>
        <v>0</v>
      </c>
      <c r="AB9" s="9">
        <f t="shared" si="3"/>
        <v>0</v>
      </c>
      <c r="AC9" s="9">
        <f t="shared" si="3"/>
        <v>0</v>
      </c>
      <c r="AD9" s="15">
        <f t="shared" si="3"/>
        <v>0.18459302325581395</v>
      </c>
    </row>
    <row r="10" spans="2:30" ht="15.6" x14ac:dyDescent="0.3">
      <c r="B10" s="5" t="s">
        <v>51</v>
      </c>
      <c r="C10" s="7">
        <v>35</v>
      </c>
      <c r="D10" s="7">
        <v>15</v>
      </c>
      <c r="E10" s="7">
        <v>35</v>
      </c>
      <c r="F10" s="7">
        <v>11</v>
      </c>
      <c r="G10" s="7">
        <v>9</v>
      </c>
      <c r="H10" s="6"/>
      <c r="I10" s="7">
        <v>23</v>
      </c>
      <c r="J10" s="7"/>
      <c r="K10" s="7"/>
      <c r="L10" s="7"/>
      <c r="M10" s="7"/>
      <c r="N10" s="7"/>
      <c r="O10" s="75">
        <v>20</v>
      </c>
      <c r="P10" s="59">
        <f t="shared" si="4"/>
        <v>148</v>
      </c>
      <c r="Q10" s="5" t="str">
        <f t="shared" si="5"/>
        <v>Family</v>
      </c>
      <c r="R10" s="9">
        <f t="shared" si="6"/>
        <v>0.23648648648648649</v>
      </c>
      <c r="S10" s="9">
        <f t="shared" si="1"/>
        <v>0.10135135135135136</v>
      </c>
      <c r="T10" s="9">
        <f t="shared" si="2"/>
        <v>0.23648648648648649</v>
      </c>
      <c r="U10" s="9">
        <f t="shared" si="3"/>
        <v>7.4324324324324328E-2</v>
      </c>
      <c r="V10" s="9">
        <f t="shared" si="3"/>
        <v>6.0810810810810814E-2</v>
      </c>
      <c r="W10" s="8">
        <f t="shared" si="3"/>
        <v>0</v>
      </c>
      <c r="X10" s="9">
        <f t="shared" si="3"/>
        <v>0.1554054054054054</v>
      </c>
      <c r="Y10" s="9">
        <f t="shared" si="3"/>
        <v>0</v>
      </c>
      <c r="Z10" s="9">
        <f t="shared" si="3"/>
        <v>0</v>
      </c>
      <c r="AA10" s="9">
        <f t="shared" si="3"/>
        <v>0</v>
      </c>
      <c r="AB10" s="9">
        <f t="shared" si="3"/>
        <v>0</v>
      </c>
      <c r="AC10" s="9">
        <f t="shared" si="3"/>
        <v>0</v>
      </c>
      <c r="AD10" s="15">
        <f t="shared" si="3"/>
        <v>0.13513513513513514</v>
      </c>
    </row>
    <row r="11" spans="2:30" ht="16.2" thickBot="1" x14ac:dyDescent="0.35">
      <c r="B11" s="10" t="s">
        <v>63</v>
      </c>
      <c r="C11" s="11">
        <v>8</v>
      </c>
      <c r="D11" s="11">
        <v>4</v>
      </c>
      <c r="E11" s="11">
        <v>1</v>
      </c>
      <c r="F11" s="11">
        <v>17</v>
      </c>
      <c r="G11" s="11">
        <v>9</v>
      </c>
      <c r="H11" s="11">
        <v>9</v>
      </c>
      <c r="I11" s="12"/>
      <c r="J11" s="11"/>
      <c r="K11" s="11"/>
      <c r="L11" s="11"/>
      <c r="M11" s="11"/>
      <c r="N11" s="11"/>
      <c r="O11" s="76">
        <v>13</v>
      </c>
      <c r="P11" s="69">
        <f t="shared" si="4"/>
        <v>61</v>
      </c>
      <c r="Q11" s="10" t="str">
        <f t="shared" si="5"/>
        <v>Workers</v>
      </c>
      <c r="R11" s="13">
        <f t="shared" si="6"/>
        <v>0.13114754098360656</v>
      </c>
      <c r="S11" s="13">
        <f t="shared" si="1"/>
        <v>6.5573770491803282E-2</v>
      </c>
      <c r="T11" s="13">
        <f t="shared" si="2"/>
        <v>1.6393442622950821E-2</v>
      </c>
      <c r="U11" s="13">
        <f t="shared" si="3"/>
        <v>0.27868852459016391</v>
      </c>
      <c r="V11" s="13">
        <f t="shared" si="3"/>
        <v>0.14754098360655737</v>
      </c>
      <c r="W11" s="13">
        <f t="shared" si="3"/>
        <v>0.14754098360655737</v>
      </c>
      <c r="X11" s="14">
        <f t="shared" si="3"/>
        <v>0</v>
      </c>
      <c r="Y11" s="13">
        <f t="shared" si="3"/>
        <v>0</v>
      </c>
      <c r="Z11" s="13">
        <f t="shared" si="3"/>
        <v>0</v>
      </c>
      <c r="AA11" s="13">
        <f t="shared" si="3"/>
        <v>0</v>
      </c>
      <c r="AB11" s="13">
        <f t="shared" si="3"/>
        <v>0</v>
      </c>
      <c r="AC11" s="13">
        <f t="shared" si="3"/>
        <v>0</v>
      </c>
      <c r="AD11" s="16">
        <f t="shared" si="3"/>
        <v>0.21311475409836064</v>
      </c>
    </row>
    <row r="12" spans="2:30" ht="15.6" x14ac:dyDescent="0.3">
      <c r="B12" s="114" t="s">
        <v>166</v>
      </c>
      <c r="C12" s="80" t="s">
        <v>167</v>
      </c>
      <c r="D12" s="81" t="s">
        <v>168</v>
      </c>
      <c r="E12" s="81" t="s">
        <v>169</v>
      </c>
      <c r="F12" s="81" t="s">
        <v>170</v>
      </c>
      <c r="G12" s="81" t="s">
        <v>171</v>
      </c>
      <c r="H12" s="81" t="s">
        <v>172</v>
      </c>
      <c r="I12" s="81" t="s">
        <v>173</v>
      </c>
      <c r="J12" s="81" t="s">
        <v>174</v>
      </c>
      <c r="K12" s="81" t="s">
        <v>175</v>
      </c>
      <c r="L12" s="81" t="s">
        <v>176</v>
      </c>
      <c r="M12" s="81" t="s">
        <v>177</v>
      </c>
      <c r="N12" s="81" t="s">
        <v>178</v>
      </c>
      <c r="O12" s="81" t="s">
        <v>179</v>
      </c>
      <c r="P12" s="82" t="s">
        <v>180</v>
      </c>
      <c r="Q12" s="83" t="s">
        <v>167</v>
      </c>
      <c r="R12" s="81" t="s">
        <v>168</v>
      </c>
      <c r="S12" s="81" t="s">
        <v>169</v>
      </c>
      <c r="T12" s="81" t="s">
        <v>170</v>
      </c>
      <c r="U12" s="81" t="s">
        <v>171</v>
      </c>
      <c r="V12" s="81" t="s">
        <v>172</v>
      </c>
      <c r="W12" s="81" t="s">
        <v>173</v>
      </c>
      <c r="X12" s="81" t="s">
        <v>174</v>
      </c>
      <c r="Y12" s="81" t="s">
        <v>175</v>
      </c>
      <c r="Z12" s="81" t="s">
        <v>176</v>
      </c>
      <c r="AA12" s="81" t="s">
        <v>177</v>
      </c>
      <c r="AB12" s="81" t="s">
        <v>178</v>
      </c>
      <c r="AC12" s="81" t="s">
        <v>179</v>
      </c>
      <c r="AD12" s="82" t="s">
        <v>180</v>
      </c>
    </row>
    <row r="13" spans="2:30" ht="16.2" thickBot="1" x14ac:dyDescent="0.35">
      <c r="B13" s="115"/>
      <c r="C13" s="84" t="s">
        <v>34</v>
      </c>
      <c r="D13" s="85">
        <v>13909</v>
      </c>
      <c r="E13" s="85">
        <v>12923</v>
      </c>
      <c r="F13" s="85">
        <v>11623</v>
      </c>
      <c r="G13" s="85">
        <v>5104</v>
      </c>
      <c r="H13" s="85">
        <v>2535</v>
      </c>
      <c r="I13" s="85">
        <v>1572</v>
      </c>
      <c r="J13" s="85">
        <v>1164</v>
      </c>
      <c r="K13" s="85">
        <v>1048</v>
      </c>
      <c r="L13" s="85">
        <v>998</v>
      </c>
      <c r="M13" s="85"/>
      <c r="N13" s="85"/>
      <c r="O13" s="85"/>
      <c r="P13" s="86"/>
      <c r="Q13" s="87" t="s">
        <v>181</v>
      </c>
      <c r="R13" s="88">
        <f>D13/$D13</f>
        <v>1</v>
      </c>
      <c r="S13" s="89">
        <f t="shared" ref="S13:AD13" si="7">E13/$D13</f>
        <v>0.92911064778201169</v>
      </c>
      <c r="T13" s="89">
        <f t="shared" si="7"/>
        <v>0.83564598461427853</v>
      </c>
      <c r="U13" s="89">
        <f t="shared" si="7"/>
        <v>0.36695664677546913</v>
      </c>
      <c r="V13" s="89">
        <f t="shared" si="7"/>
        <v>0.18225609317707958</v>
      </c>
      <c r="W13" s="89">
        <f t="shared" si="7"/>
        <v>0.11302034653821266</v>
      </c>
      <c r="X13" s="89">
        <f t="shared" si="7"/>
        <v>8.3686821482493345E-2</v>
      </c>
      <c r="Y13" s="89">
        <f t="shared" si="7"/>
        <v>7.5346897692141784E-2</v>
      </c>
      <c r="Z13" s="89">
        <f t="shared" si="7"/>
        <v>7.1752102954921279E-2</v>
      </c>
      <c r="AA13" s="89">
        <f t="shared" si="7"/>
        <v>0</v>
      </c>
      <c r="AB13" s="89">
        <f t="shared" si="7"/>
        <v>0</v>
      </c>
      <c r="AC13" s="89">
        <f t="shared" si="7"/>
        <v>0</v>
      </c>
      <c r="AD13" s="90">
        <f t="shared" si="7"/>
        <v>0</v>
      </c>
    </row>
    <row r="14" spans="2:30" ht="14.4" thickBot="1" x14ac:dyDescent="0.3"/>
    <row r="15" spans="2:30" ht="18" thickBot="1" x14ac:dyDescent="0.35">
      <c r="B15" s="103" t="s">
        <v>82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5"/>
    </row>
    <row r="16" spans="2:30" ht="18" thickBot="1" x14ac:dyDescent="0.35">
      <c r="B16" s="108" t="s">
        <v>32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  <c r="Q16" s="111" t="s">
        <v>33</v>
      </c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3"/>
    </row>
    <row r="17" spans="2:30" ht="16.2" thickBot="1" x14ac:dyDescent="0.35">
      <c r="B17" s="1"/>
      <c r="C17" s="2" t="str">
        <f>B18</f>
        <v>Conservative</v>
      </c>
      <c r="D17" s="2" t="str">
        <f>B19</f>
        <v>SNP</v>
      </c>
      <c r="E17" s="2" t="str">
        <f>B20</f>
        <v>Labour</v>
      </c>
      <c r="F17" s="2" t="str">
        <f>B21</f>
        <v>Lib Dem</v>
      </c>
      <c r="G17" s="2" t="str">
        <f>B22</f>
        <v>Green</v>
      </c>
      <c r="H17" s="2" t="str">
        <f>B23</f>
        <v>Family</v>
      </c>
      <c r="I17" s="2" t="str">
        <f>B24</f>
        <v>Libertarian</v>
      </c>
      <c r="J17" s="2"/>
      <c r="K17" s="2"/>
      <c r="L17" s="2"/>
      <c r="M17" s="2"/>
      <c r="N17" s="2"/>
      <c r="O17" s="4" t="s">
        <v>31</v>
      </c>
      <c r="P17" s="57" t="s">
        <v>38</v>
      </c>
      <c r="Q17" s="58"/>
      <c r="R17" s="2" t="str">
        <f t="shared" ref="R17:AC17" si="8">C17</f>
        <v>Conservative</v>
      </c>
      <c r="S17" s="2" t="str">
        <f t="shared" si="8"/>
        <v>SNP</v>
      </c>
      <c r="T17" s="2" t="str">
        <f t="shared" si="8"/>
        <v>Labour</v>
      </c>
      <c r="U17" s="2" t="str">
        <f t="shared" si="8"/>
        <v>Lib Dem</v>
      </c>
      <c r="V17" s="2" t="str">
        <f t="shared" si="8"/>
        <v>Green</v>
      </c>
      <c r="W17" s="2" t="str">
        <f t="shared" si="8"/>
        <v>Family</v>
      </c>
      <c r="X17" s="2" t="str">
        <f t="shared" si="8"/>
        <v>Libertarian</v>
      </c>
      <c r="Y17" s="2">
        <f t="shared" si="8"/>
        <v>0</v>
      </c>
      <c r="Z17" s="2">
        <f t="shared" si="8"/>
        <v>0</v>
      </c>
      <c r="AA17" s="2">
        <f t="shared" si="8"/>
        <v>0</v>
      </c>
      <c r="AB17" s="2">
        <f t="shared" si="8"/>
        <v>0</v>
      </c>
      <c r="AC17" s="2">
        <f t="shared" si="8"/>
        <v>0</v>
      </c>
      <c r="AD17" s="3" t="s">
        <v>31</v>
      </c>
    </row>
    <row r="18" spans="2:30" ht="15.6" x14ac:dyDescent="0.3">
      <c r="B18" s="70" t="s">
        <v>19</v>
      </c>
      <c r="C18" s="71"/>
      <c r="D18" s="72">
        <v>178</v>
      </c>
      <c r="E18" s="72">
        <v>666</v>
      </c>
      <c r="F18" s="72">
        <v>975</v>
      </c>
      <c r="G18" s="72">
        <v>108</v>
      </c>
      <c r="H18" s="72">
        <v>195</v>
      </c>
      <c r="I18" s="72">
        <v>33</v>
      </c>
      <c r="J18" s="72"/>
      <c r="K18" s="72"/>
      <c r="L18" s="72"/>
      <c r="M18" s="72"/>
      <c r="N18" s="72"/>
      <c r="O18" s="73">
        <v>1615</v>
      </c>
      <c r="P18" s="74">
        <f>SUM(C18:O18)</f>
        <v>3770</v>
      </c>
      <c r="Q18" s="70" t="str">
        <f>B18</f>
        <v>Conservative</v>
      </c>
      <c r="R18" s="8"/>
      <c r="S18" s="9">
        <f t="shared" ref="S18:S24" si="9">D18/SUM($C18:$O18)</f>
        <v>4.7214854111405836E-2</v>
      </c>
      <c r="T18" s="9">
        <f t="shared" ref="T18:T24" si="10">E18/SUM($C18:$O18)</f>
        <v>0.17665782493368701</v>
      </c>
      <c r="U18" s="9">
        <f t="shared" ref="U18:AD24" si="11">F18/SUM($C18:$O18)</f>
        <v>0.25862068965517243</v>
      </c>
      <c r="V18" s="9">
        <f t="shared" si="11"/>
        <v>2.8647214854111407E-2</v>
      </c>
      <c r="W18" s="9">
        <f t="shared" si="11"/>
        <v>5.1724137931034482E-2</v>
      </c>
      <c r="X18" s="9">
        <f t="shared" si="11"/>
        <v>8.7533156498673746E-3</v>
      </c>
      <c r="Y18" s="9">
        <f t="shared" si="11"/>
        <v>0</v>
      </c>
      <c r="Z18" s="9">
        <f t="shared" si="11"/>
        <v>0</v>
      </c>
      <c r="AA18" s="9">
        <f t="shared" si="11"/>
        <v>0</v>
      </c>
      <c r="AB18" s="9">
        <f t="shared" si="11"/>
        <v>0</v>
      </c>
      <c r="AC18" s="9">
        <f t="shared" si="11"/>
        <v>0</v>
      </c>
      <c r="AD18" s="15">
        <f t="shared" si="11"/>
        <v>0.42838196286472147</v>
      </c>
    </row>
    <row r="19" spans="2:30" ht="15.6" x14ac:dyDescent="0.3">
      <c r="B19" s="5" t="s">
        <v>17</v>
      </c>
      <c r="C19" s="7">
        <v>153</v>
      </c>
      <c r="D19" s="6"/>
      <c r="E19" s="7">
        <v>597</v>
      </c>
      <c r="F19" s="7">
        <v>154</v>
      </c>
      <c r="G19" s="7">
        <v>1476</v>
      </c>
      <c r="H19" s="7">
        <v>89</v>
      </c>
      <c r="I19" s="7">
        <v>22</v>
      </c>
      <c r="J19" s="7"/>
      <c r="K19" s="7"/>
      <c r="L19" s="7"/>
      <c r="M19" s="7"/>
      <c r="N19" s="7"/>
      <c r="O19" s="75">
        <v>984</v>
      </c>
      <c r="P19" s="59">
        <f t="shared" ref="P19:P24" si="12">SUM(C19:O19)</f>
        <v>3475</v>
      </c>
      <c r="Q19" s="5" t="str">
        <f t="shared" ref="Q19:Q24" si="13">B19</f>
        <v>SNP</v>
      </c>
      <c r="R19" s="9">
        <f t="shared" ref="R19:R24" si="14">C19/SUM($C19:$O19)</f>
        <v>4.4028776978417269E-2</v>
      </c>
      <c r="S19" s="8"/>
      <c r="T19" s="9">
        <f t="shared" si="10"/>
        <v>0.17179856115107914</v>
      </c>
      <c r="U19" s="9">
        <f t="shared" si="11"/>
        <v>4.4316546762589927E-2</v>
      </c>
      <c r="V19" s="9">
        <f t="shared" si="11"/>
        <v>0.42474820143884889</v>
      </c>
      <c r="W19" s="9">
        <f t="shared" si="11"/>
        <v>2.5611510791366907E-2</v>
      </c>
      <c r="X19" s="9">
        <f t="shared" si="11"/>
        <v>6.3309352517985614E-3</v>
      </c>
      <c r="Y19" s="9">
        <f t="shared" si="11"/>
        <v>0</v>
      </c>
      <c r="Z19" s="9">
        <f t="shared" si="11"/>
        <v>0</v>
      </c>
      <c r="AA19" s="9">
        <f t="shared" si="11"/>
        <v>0</v>
      </c>
      <c r="AB19" s="9">
        <f t="shared" si="11"/>
        <v>0</v>
      </c>
      <c r="AC19" s="9">
        <f t="shared" si="11"/>
        <v>0</v>
      </c>
      <c r="AD19" s="15">
        <f t="shared" si="11"/>
        <v>0.28316546762589928</v>
      </c>
    </row>
    <row r="20" spans="2:30" ht="15.6" x14ac:dyDescent="0.3">
      <c r="B20" s="5" t="s">
        <v>18</v>
      </c>
      <c r="C20" s="7">
        <v>246</v>
      </c>
      <c r="D20" s="7">
        <v>261</v>
      </c>
      <c r="E20" s="6"/>
      <c r="F20" s="7">
        <v>642</v>
      </c>
      <c r="G20" s="7">
        <v>259</v>
      </c>
      <c r="H20" s="7">
        <v>53</v>
      </c>
      <c r="I20" s="7">
        <v>13</v>
      </c>
      <c r="J20" s="7"/>
      <c r="K20" s="7"/>
      <c r="L20" s="7"/>
      <c r="M20" s="7"/>
      <c r="N20" s="7"/>
      <c r="O20" s="75">
        <v>422</v>
      </c>
      <c r="P20" s="59">
        <f t="shared" si="12"/>
        <v>1896</v>
      </c>
      <c r="Q20" s="5" t="str">
        <f t="shared" si="13"/>
        <v>Labour</v>
      </c>
      <c r="R20" s="9">
        <f t="shared" si="14"/>
        <v>0.12974683544303797</v>
      </c>
      <c r="S20" s="9">
        <f t="shared" si="9"/>
        <v>0.13765822784810128</v>
      </c>
      <c r="T20" s="8"/>
      <c r="U20" s="9">
        <f t="shared" si="11"/>
        <v>0.33860759493670883</v>
      </c>
      <c r="V20" s="9">
        <f t="shared" si="11"/>
        <v>0.13660337552742616</v>
      </c>
      <c r="W20" s="9">
        <f t="shared" si="11"/>
        <v>2.7953586497890294E-2</v>
      </c>
      <c r="X20" s="9">
        <f t="shared" si="11"/>
        <v>6.8565400843881861E-3</v>
      </c>
      <c r="Y20" s="9">
        <f t="shared" si="11"/>
        <v>0</v>
      </c>
      <c r="Z20" s="9">
        <f t="shared" si="11"/>
        <v>0</v>
      </c>
      <c r="AA20" s="9">
        <f t="shared" si="11"/>
        <v>0</v>
      </c>
      <c r="AB20" s="9">
        <f t="shared" si="11"/>
        <v>0</v>
      </c>
      <c r="AC20" s="9">
        <f t="shared" si="11"/>
        <v>0</v>
      </c>
      <c r="AD20" s="15">
        <f t="shared" si="11"/>
        <v>0.22257383966244726</v>
      </c>
    </row>
    <row r="21" spans="2:30" ht="15.6" x14ac:dyDescent="0.3">
      <c r="B21" s="5" t="s">
        <v>20</v>
      </c>
      <c r="C21" s="7">
        <v>201</v>
      </c>
      <c r="D21" s="7">
        <v>74</v>
      </c>
      <c r="E21" s="7">
        <v>309</v>
      </c>
      <c r="F21" s="6"/>
      <c r="G21" s="7">
        <v>133</v>
      </c>
      <c r="H21" s="7">
        <v>26</v>
      </c>
      <c r="I21" s="7">
        <v>10</v>
      </c>
      <c r="J21" s="7"/>
      <c r="K21" s="7"/>
      <c r="L21" s="7"/>
      <c r="M21" s="7"/>
      <c r="N21" s="7"/>
      <c r="O21" s="75">
        <v>132</v>
      </c>
      <c r="P21" s="59">
        <f t="shared" si="12"/>
        <v>885</v>
      </c>
      <c r="Q21" s="5" t="str">
        <f t="shared" si="13"/>
        <v>Lib Dem</v>
      </c>
      <c r="R21" s="9">
        <f t="shared" si="14"/>
        <v>0.22711864406779661</v>
      </c>
      <c r="S21" s="9">
        <f t="shared" si="9"/>
        <v>8.3615819209039544E-2</v>
      </c>
      <c r="T21" s="9">
        <f t="shared" si="10"/>
        <v>0.34915254237288135</v>
      </c>
      <c r="U21" s="8"/>
      <c r="V21" s="9">
        <f t="shared" si="11"/>
        <v>0.15028248587570622</v>
      </c>
      <c r="W21" s="9">
        <f t="shared" si="11"/>
        <v>2.9378531073446328E-2</v>
      </c>
      <c r="X21" s="9">
        <f t="shared" si="11"/>
        <v>1.1299435028248588E-2</v>
      </c>
      <c r="Y21" s="9">
        <f t="shared" si="11"/>
        <v>0</v>
      </c>
      <c r="Z21" s="9">
        <f t="shared" si="11"/>
        <v>0</v>
      </c>
      <c r="AA21" s="9">
        <f t="shared" si="11"/>
        <v>0</v>
      </c>
      <c r="AB21" s="9">
        <f t="shared" si="11"/>
        <v>0</v>
      </c>
      <c r="AC21" s="9">
        <f t="shared" si="11"/>
        <v>0</v>
      </c>
      <c r="AD21" s="15">
        <f t="shared" si="11"/>
        <v>0.14915254237288136</v>
      </c>
    </row>
    <row r="22" spans="2:30" ht="15.6" x14ac:dyDescent="0.3">
      <c r="B22" s="5" t="s">
        <v>21</v>
      </c>
      <c r="C22" s="7">
        <v>35</v>
      </c>
      <c r="D22" s="7">
        <v>444</v>
      </c>
      <c r="E22" s="7">
        <v>181</v>
      </c>
      <c r="F22" s="7">
        <v>135</v>
      </c>
      <c r="G22" s="6"/>
      <c r="H22" s="7">
        <v>12</v>
      </c>
      <c r="I22" s="7">
        <v>8</v>
      </c>
      <c r="J22" s="7"/>
      <c r="K22" s="7"/>
      <c r="L22" s="7"/>
      <c r="M22" s="7"/>
      <c r="N22" s="7"/>
      <c r="O22" s="75">
        <v>55</v>
      </c>
      <c r="P22" s="59">
        <f t="shared" si="12"/>
        <v>870</v>
      </c>
      <c r="Q22" s="5" t="str">
        <f t="shared" si="13"/>
        <v>Green</v>
      </c>
      <c r="R22" s="9">
        <f t="shared" si="14"/>
        <v>4.0229885057471264E-2</v>
      </c>
      <c r="S22" s="9">
        <f t="shared" si="9"/>
        <v>0.51034482758620692</v>
      </c>
      <c r="T22" s="9">
        <f t="shared" si="10"/>
        <v>0.20804597701149424</v>
      </c>
      <c r="U22" s="9">
        <f t="shared" si="11"/>
        <v>0.15517241379310345</v>
      </c>
      <c r="V22" s="8">
        <f t="shared" si="11"/>
        <v>0</v>
      </c>
      <c r="W22" s="9">
        <f t="shared" si="11"/>
        <v>1.3793103448275862E-2</v>
      </c>
      <c r="X22" s="9">
        <f t="shared" si="11"/>
        <v>9.1954022988505746E-3</v>
      </c>
      <c r="Y22" s="9">
        <f t="shared" si="11"/>
        <v>0</v>
      </c>
      <c r="Z22" s="9">
        <f t="shared" si="11"/>
        <v>0</v>
      </c>
      <c r="AA22" s="9">
        <f t="shared" si="11"/>
        <v>0</v>
      </c>
      <c r="AB22" s="9">
        <f t="shared" si="11"/>
        <v>0</v>
      </c>
      <c r="AC22" s="9">
        <f t="shared" si="11"/>
        <v>0</v>
      </c>
      <c r="AD22" s="15">
        <f t="shared" si="11"/>
        <v>6.3218390804597707E-2</v>
      </c>
    </row>
    <row r="23" spans="2:30" ht="15.6" x14ac:dyDescent="0.3">
      <c r="B23" s="5" t="s">
        <v>51</v>
      </c>
      <c r="C23" s="7">
        <v>45</v>
      </c>
      <c r="D23" s="7">
        <v>21</v>
      </c>
      <c r="E23" s="7">
        <v>19</v>
      </c>
      <c r="F23" s="7">
        <v>13</v>
      </c>
      <c r="G23" s="7">
        <v>14</v>
      </c>
      <c r="H23" s="6"/>
      <c r="I23" s="7">
        <v>18</v>
      </c>
      <c r="J23" s="7"/>
      <c r="K23" s="7"/>
      <c r="L23" s="7"/>
      <c r="M23" s="7"/>
      <c r="N23" s="7"/>
      <c r="O23" s="75">
        <v>29</v>
      </c>
      <c r="P23" s="59">
        <f t="shared" si="12"/>
        <v>159</v>
      </c>
      <c r="Q23" s="5" t="str">
        <f t="shared" si="13"/>
        <v>Family</v>
      </c>
      <c r="R23" s="9">
        <f t="shared" si="14"/>
        <v>0.28301886792452829</v>
      </c>
      <c r="S23" s="9">
        <f t="shared" si="9"/>
        <v>0.13207547169811321</v>
      </c>
      <c r="T23" s="9">
        <f t="shared" si="10"/>
        <v>0.11949685534591195</v>
      </c>
      <c r="U23" s="9">
        <f t="shared" si="11"/>
        <v>8.1761006289308172E-2</v>
      </c>
      <c r="V23" s="9">
        <f t="shared" si="11"/>
        <v>8.8050314465408799E-2</v>
      </c>
      <c r="W23" s="8">
        <f t="shared" si="11"/>
        <v>0</v>
      </c>
      <c r="X23" s="9">
        <f t="shared" si="11"/>
        <v>0.11320754716981132</v>
      </c>
      <c r="Y23" s="9">
        <f t="shared" si="11"/>
        <v>0</v>
      </c>
      <c r="Z23" s="9">
        <f t="shared" si="11"/>
        <v>0</v>
      </c>
      <c r="AA23" s="9">
        <f t="shared" si="11"/>
        <v>0</v>
      </c>
      <c r="AB23" s="9">
        <f t="shared" si="11"/>
        <v>0</v>
      </c>
      <c r="AC23" s="9">
        <f t="shared" si="11"/>
        <v>0</v>
      </c>
      <c r="AD23" s="15">
        <f t="shared" si="11"/>
        <v>0.18238993710691823</v>
      </c>
    </row>
    <row r="24" spans="2:30" ht="16.2" thickBot="1" x14ac:dyDescent="0.35">
      <c r="B24" s="10" t="s">
        <v>80</v>
      </c>
      <c r="C24" s="11">
        <v>4</v>
      </c>
      <c r="D24" s="11">
        <v>4</v>
      </c>
      <c r="E24" s="11">
        <v>0</v>
      </c>
      <c r="F24" s="11">
        <v>5</v>
      </c>
      <c r="G24" s="11">
        <v>7</v>
      </c>
      <c r="H24" s="11">
        <v>6</v>
      </c>
      <c r="I24" s="12"/>
      <c r="J24" s="11"/>
      <c r="K24" s="11"/>
      <c r="L24" s="11"/>
      <c r="M24" s="11"/>
      <c r="N24" s="11"/>
      <c r="O24" s="76">
        <v>6</v>
      </c>
      <c r="P24" s="69">
        <f t="shared" si="12"/>
        <v>32</v>
      </c>
      <c r="Q24" s="10" t="str">
        <f t="shared" si="13"/>
        <v>Libertarian</v>
      </c>
      <c r="R24" s="13">
        <f t="shared" si="14"/>
        <v>0.125</v>
      </c>
      <c r="S24" s="13">
        <f t="shared" si="9"/>
        <v>0.125</v>
      </c>
      <c r="T24" s="13">
        <f t="shared" si="10"/>
        <v>0</v>
      </c>
      <c r="U24" s="13">
        <f t="shared" si="11"/>
        <v>0.15625</v>
      </c>
      <c r="V24" s="13">
        <f t="shared" si="11"/>
        <v>0.21875</v>
      </c>
      <c r="W24" s="13">
        <f t="shared" si="11"/>
        <v>0.1875</v>
      </c>
      <c r="X24" s="14">
        <f t="shared" si="11"/>
        <v>0</v>
      </c>
      <c r="Y24" s="13">
        <f t="shared" si="11"/>
        <v>0</v>
      </c>
      <c r="Z24" s="13">
        <f t="shared" si="11"/>
        <v>0</v>
      </c>
      <c r="AA24" s="13">
        <f t="shared" si="11"/>
        <v>0</v>
      </c>
      <c r="AB24" s="13">
        <f t="shared" si="11"/>
        <v>0</v>
      </c>
      <c r="AC24" s="13">
        <f t="shared" si="11"/>
        <v>0</v>
      </c>
      <c r="AD24" s="16">
        <f t="shared" si="11"/>
        <v>0.1875</v>
      </c>
    </row>
    <row r="25" spans="2:30" ht="15.6" x14ac:dyDescent="0.3">
      <c r="B25" s="114" t="s">
        <v>166</v>
      </c>
      <c r="C25" s="80" t="s">
        <v>167</v>
      </c>
      <c r="D25" s="81" t="s">
        <v>168</v>
      </c>
      <c r="E25" s="81" t="s">
        <v>169</v>
      </c>
      <c r="F25" s="81" t="s">
        <v>170</v>
      </c>
      <c r="G25" s="81" t="s">
        <v>171</v>
      </c>
      <c r="H25" s="81" t="s">
        <v>172</v>
      </c>
      <c r="I25" s="81" t="s">
        <v>173</v>
      </c>
      <c r="J25" s="81" t="s">
        <v>174</v>
      </c>
      <c r="K25" s="81" t="s">
        <v>175</v>
      </c>
      <c r="L25" s="81" t="s">
        <v>176</v>
      </c>
      <c r="M25" s="81" t="s">
        <v>177</v>
      </c>
      <c r="N25" s="81" t="s">
        <v>178</v>
      </c>
      <c r="O25" s="81" t="s">
        <v>179</v>
      </c>
      <c r="P25" s="82" t="s">
        <v>180</v>
      </c>
      <c r="Q25" s="83" t="s">
        <v>167</v>
      </c>
      <c r="R25" s="81" t="s">
        <v>168</v>
      </c>
      <c r="S25" s="81" t="s">
        <v>169</v>
      </c>
      <c r="T25" s="81" t="s">
        <v>170</v>
      </c>
      <c r="U25" s="81" t="s">
        <v>171</v>
      </c>
      <c r="V25" s="81" t="s">
        <v>172</v>
      </c>
      <c r="W25" s="81" t="s">
        <v>173</v>
      </c>
      <c r="X25" s="81" t="s">
        <v>174</v>
      </c>
      <c r="Y25" s="81" t="s">
        <v>175</v>
      </c>
      <c r="Z25" s="81" t="s">
        <v>176</v>
      </c>
      <c r="AA25" s="81" t="s">
        <v>177</v>
      </c>
      <c r="AB25" s="81" t="s">
        <v>178</v>
      </c>
      <c r="AC25" s="81" t="s">
        <v>179</v>
      </c>
      <c r="AD25" s="82" t="s">
        <v>180</v>
      </c>
    </row>
    <row r="26" spans="2:30" ht="16.2" thickBot="1" x14ac:dyDescent="0.35">
      <c r="B26" s="115"/>
      <c r="C26" s="84" t="s">
        <v>34</v>
      </c>
      <c r="D26" s="85">
        <v>11087</v>
      </c>
      <c r="E26" s="85">
        <v>10140</v>
      </c>
      <c r="F26" s="85">
        <v>6899</v>
      </c>
      <c r="G26" s="85">
        <v>3322</v>
      </c>
      <c r="H26" s="85">
        <v>1550</v>
      </c>
      <c r="I26" s="85">
        <v>908</v>
      </c>
      <c r="J26" s="85">
        <v>808</v>
      </c>
      <c r="K26" s="85">
        <v>752</v>
      </c>
      <c r="L26" s="85">
        <v>713</v>
      </c>
      <c r="M26" s="85"/>
      <c r="N26" s="85"/>
      <c r="O26" s="85"/>
      <c r="P26" s="86"/>
      <c r="Q26" s="87" t="s">
        <v>181</v>
      </c>
      <c r="R26" s="88">
        <f>D26/$D26</f>
        <v>1</v>
      </c>
      <c r="S26" s="89">
        <f t="shared" ref="S26" si="15">E26/$D26</f>
        <v>0.91458464868765221</v>
      </c>
      <c r="T26" s="89">
        <f t="shared" ref="T26" si="16">F26/$D26</f>
        <v>0.6222603048615496</v>
      </c>
      <c r="U26" s="89">
        <f t="shared" ref="U26" si="17">G26/$D26</f>
        <v>0.29963019752863712</v>
      </c>
      <c r="V26" s="89">
        <f t="shared" ref="V26" si="18">H26/$D26</f>
        <v>0.13980337332010462</v>
      </c>
      <c r="W26" s="89">
        <f t="shared" ref="W26" si="19">I26/$D26</f>
        <v>8.1897718048164522E-2</v>
      </c>
      <c r="X26" s="89">
        <f t="shared" ref="X26" si="20">J26/$D26</f>
        <v>7.2878145575899708E-2</v>
      </c>
      <c r="Y26" s="89">
        <f t="shared" ref="Y26" si="21">K26/$D26</f>
        <v>6.7827184991431408E-2</v>
      </c>
      <c r="Z26" s="89">
        <f t="shared" ref="Z26" si="22">L26/$D26</f>
        <v>6.4309551727248129E-2</v>
      </c>
      <c r="AA26" s="89">
        <f t="shared" ref="AA26" si="23">M26/$D26</f>
        <v>0</v>
      </c>
      <c r="AB26" s="89">
        <f t="shared" ref="AB26" si="24">N26/$D26</f>
        <v>0</v>
      </c>
      <c r="AC26" s="89">
        <f t="shared" ref="AC26" si="25">O26/$D26</f>
        <v>0</v>
      </c>
      <c r="AD26" s="90">
        <f t="shared" ref="AD26" si="26">P26/$D26</f>
        <v>0</v>
      </c>
    </row>
    <row r="27" spans="2:30" ht="14.4" thickBot="1" x14ac:dyDescent="0.3"/>
    <row r="28" spans="2:30" ht="18" thickBot="1" x14ac:dyDescent="0.35">
      <c r="B28" s="103" t="s">
        <v>98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5"/>
    </row>
    <row r="29" spans="2:30" ht="18" thickBot="1" x14ac:dyDescent="0.35">
      <c r="B29" s="108" t="s">
        <v>32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0"/>
      <c r="Q29" s="111" t="s">
        <v>33</v>
      </c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3"/>
    </row>
    <row r="30" spans="2:30" ht="16.2" thickBot="1" x14ac:dyDescent="0.35">
      <c r="B30" s="1"/>
      <c r="C30" s="2" t="str">
        <f>B31</f>
        <v>Lib Dem</v>
      </c>
      <c r="D30" s="2" t="str">
        <f>B32</f>
        <v>SNP</v>
      </c>
      <c r="E30" s="2" t="str">
        <f>B33</f>
        <v>Conservative</v>
      </c>
      <c r="F30" s="2" t="str">
        <f>B34</f>
        <v>Labour</v>
      </c>
      <c r="G30" s="2" t="str">
        <f>B35</f>
        <v>Green</v>
      </c>
      <c r="H30" s="2" t="str">
        <f>B36</f>
        <v>Family</v>
      </c>
      <c r="I30" s="2" t="str">
        <f>B37</f>
        <v>Libertarian</v>
      </c>
      <c r="J30" s="2"/>
      <c r="K30" s="2"/>
      <c r="L30" s="2"/>
      <c r="M30" s="2"/>
      <c r="N30" s="2"/>
      <c r="O30" s="4" t="s">
        <v>31</v>
      </c>
      <c r="P30" s="57" t="s">
        <v>38</v>
      </c>
      <c r="Q30" s="58"/>
      <c r="R30" s="2" t="str">
        <f t="shared" ref="R30:AC30" si="27">C30</f>
        <v>Lib Dem</v>
      </c>
      <c r="S30" s="2" t="str">
        <f t="shared" si="27"/>
        <v>SNP</v>
      </c>
      <c r="T30" s="2" t="str">
        <f t="shared" si="27"/>
        <v>Conservative</v>
      </c>
      <c r="U30" s="2" t="str">
        <f t="shared" si="27"/>
        <v>Labour</v>
      </c>
      <c r="V30" s="2" t="str">
        <f t="shared" si="27"/>
        <v>Green</v>
      </c>
      <c r="W30" s="2" t="str">
        <f t="shared" si="27"/>
        <v>Family</v>
      </c>
      <c r="X30" s="2" t="str">
        <f t="shared" si="27"/>
        <v>Libertarian</v>
      </c>
      <c r="Y30" s="2">
        <f t="shared" si="27"/>
        <v>0</v>
      </c>
      <c r="Z30" s="2">
        <f t="shared" si="27"/>
        <v>0</v>
      </c>
      <c r="AA30" s="2">
        <f t="shared" si="27"/>
        <v>0</v>
      </c>
      <c r="AB30" s="2">
        <f t="shared" si="27"/>
        <v>0</v>
      </c>
      <c r="AC30" s="2">
        <f t="shared" si="27"/>
        <v>0</v>
      </c>
      <c r="AD30" s="3" t="s">
        <v>31</v>
      </c>
    </row>
    <row r="31" spans="2:30" ht="15.6" x14ac:dyDescent="0.3">
      <c r="B31" s="70" t="s">
        <v>20</v>
      </c>
      <c r="C31" s="71"/>
      <c r="D31" s="72">
        <v>419</v>
      </c>
      <c r="E31" s="72">
        <v>1502</v>
      </c>
      <c r="F31" s="72">
        <v>724</v>
      </c>
      <c r="G31" s="72">
        <v>445</v>
      </c>
      <c r="H31" s="72">
        <v>82</v>
      </c>
      <c r="I31" s="72">
        <v>60</v>
      </c>
      <c r="J31" s="72"/>
      <c r="K31" s="72"/>
      <c r="L31" s="72"/>
      <c r="M31" s="72"/>
      <c r="N31" s="72"/>
      <c r="O31" s="73">
        <v>1665</v>
      </c>
      <c r="P31" s="74">
        <f>SUM(C31:O31)</f>
        <v>4897</v>
      </c>
      <c r="Q31" s="70" t="str">
        <f>B31</f>
        <v>Lib Dem</v>
      </c>
      <c r="R31" s="8"/>
      <c r="S31" s="9">
        <f t="shared" ref="S31:S37" si="28">D31/SUM($C31:$O31)</f>
        <v>8.5562589340412498E-2</v>
      </c>
      <c r="T31" s="9">
        <f t="shared" ref="T31:T37" si="29">E31/SUM($C31:$O31)</f>
        <v>0.30671839901980802</v>
      </c>
      <c r="U31" s="9">
        <f t="shared" ref="U31:AD37" si="30">F31/SUM($C31:$O31)</f>
        <v>0.14784561976720442</v>
      </c>
      <c r="V31" s="9">
        <f t="shared" si="30"/>
        <v>9.0871962425975089E-2</v>
      </c>
      <c r="W31" s="9">
        <f t="shared" si="30"/>
        <v>1.6744945885235858E-2</v>
      </c>
      <c r="X31" s="9">
        <f t="shared" si="30"/>
        <v>1.225239942822136E-2</v>
      </c>
      <c r="Y31" s="9">
        <f t="shared" si="30"/>
        <v>0</v>
      </c>
      <c r="Z31" s="9">
        <f t="shared" si="30"/>
        <v>0</v>
      </c>
      <c r="AA31" s="9">
        <f t="shared" si="30"/>
        <v>0</v>
      </c>
      <c r="AB31" s="9">
        <f t="shared" si="30"/>
        <v>0</v>
      </c>
      <c r="AC31" s="9">
        <f t="shared" si="30"/>
        <v>0</v>
      </c>
      <c r="AD31" s="15">
        <f t="shared" si="30"/>
        <v>0.34000408413314276</v>
      </c>
    </row>
    <row r="32" spans="2:30" ht="15.6" x14ac:dyDescent="0.3">
      <c r="B32" s="5" t="s">
        <v>17</v>
      </c>
      <c r="C32" s="7">
        <v>450</v>
      </c>
      <c r="D32" s="6"/>
      <c r="E32" s="7">
        <v>76</v>
      </c>
      <c r="F32" s="7">
        <v>322</v>
      </c>
      <c r="G32" s="7">
        <v>978</v>
      </c>
      <c r="H32" s="7">
        <v>35</v>
      </c>
      <c r="I32" s="7">
        <v>13</v>
      </c>
      <c r="J32" s="7"/>
      <c r="K32" s="7"/>
      <c r="L32" s="7"/>
      <c r="M32" s="7"/>
      <c r="N32" s="7"/>
      <c r="O32" s="75">
        <v>389</v>
      </c>
      <c r="P32" s="59">
        <f t="shared" ref="P32:P37" si="31">SUM(C32:O32)</f>
        <v>2263</v>
      </c>
      <c r="Q32" s="5" t="str">
        <f t="shared" ref="Q32:Q37" si="32">B32</f>
        <v>SNP</v>
      </c>
      <c r="R32" s="9">
        <f t="shared" ref="R32:R37" si="33">C32/SUM($C32:$O32)</f>
        <v>0.19885108263367213</v>
      </c>
      <c r="S32" s="8"/>
      <c r="T32" s="9">
        <f t="shared" si="29"/>
        <v>3.3583738400353516E-2</v>
      </c>
      <c r="U32" s="9">
        <f t="shared" si="30"/>
        <v>0.14228899690676095</v>
      </c>
      <c r="V32" s="9">
        <f t="shared" si="30"/>
        <v>0.43216968625718072</v>
      </c>
      <c r="W32" s="9">
        <f t="shared" si="30"/>
        <v>1.5466195315952275E-2</v>
      </c>
      <c r="X32" s="9">
        <f t="shared" si="30"/>
        <v>5.7445868316394165E-3</v>
      </c>
      <c r="Y32" s="9">
        <f t="shared" si="30"/>
        <v>0</v>
      </c>
      <c r="Z32" s="9">
        <f t="shared" si="30"/>
        <v>0</v>
      </c>
      <c r="AA32" s="9">
        <f t="shared" si="30"/>
        <v>0</v>
      </c>
      <c r="AB32" s="9">
        <f t="shared" si="30"/>
        <v>0</v>
      </c>
      <c r="AC32" s="9">
        <f t="shared" si="30"/>
        <v>0</v>
      </c>
      <c r="AD32" s="15">
        <f t="shared" si="30"/>
        <v>0.17189571365444101</v>
      </c>
    </row>
    <row r="33" spans="2:30" ht="15.6" x14ac:dyDescent="0.3">
      <c r="B33" s="5" t="s">
        <v>19</v>
      </c>
      <c r="C33" s="7">
        <v>649</v>
      </c>
      <c r="D33" s="7">
        <v>50</v>
      </c>
      <c r="E33" s="6"/>
      <c r="F33" s="7">
        <v>50</v>
      </c>
      <c r="G33" s="7">
        <v>24</v>
      </c>
      <c r="H33" s="7">
        <v>44</v>
      </c>
      <c r="I33" s="7">
        <v>11</v>
      </c>
      <c r="J33" s="7"/>
      <c r="K33" s="7"/>
      <c r="L33" s="7"/>
      <c r="M33" s="7"/>
      <c r="N33" s="7"/>
      <c r="O33" s="75">
        <v>219</v>
      </c>
      <c r="P33" s="59">
        <f t="shared" si="31"/>
        <v>1047</v>
      </c>
      <c r="Q33" s="5" t="str">
        <f t="shared" si="32"/>
        <v>Conservative</v>
      </c>
      <c r="R33" s="9">
        <f t="shared" si="33"/>
        <v>0.61986628462273163</v>
      </c>
      <c r="S33" s="9">
        <f t="shared" si="28"/>
        <v>4.775549188156638E-2</v>
      </c>
      <c r="T33" s="8"/>
      <c r="U33" s="9">
        <f t="shared" si="30"/>
        <v>4.775549188156638E-2</v>
      </c>
      <c r="V33" s="9">
        <f t="shared" si="30"/>
        <v>2.2922636103151862E-2</v>
      </c>
      <c r="W33" s="9">
        <f t="shared" si="30"/>
        <v>4.2024832855778411E-2</v>
      </c>
      <c r="X33" s="9">
        <f t="shared" si="30"/>
        <v>1.0506208213944603E-2</v>
      </c>
      <c r="Y33" s="9">
        <f t="shared" si="30"/>
        <v>0</v>
      </c>
      <c r="Z33" s="9">
        <f t="shared" si="30"/>
        <v>0</v>
      </c>
      <c r="AA33" s="9">
        <f t="shared" si="30"/>
        <v>0</v>
      </c>
      <c r="AB33" s="9">
        <f t="shared" si="30"/>
        <v>0</v>
      </c>
      <c r="AC33" s="9">
        <f t="shared" si="30"/>
        <v>0</v>
      </c>
      <c r="AD33" s="15">
        <f t="shared" si="30"/>
        <v>0.20916905444126074</v>
      </c>
    </row>
    <row r="34" spans="2:30" ht="15.6" x14ac:dyDescent="0.3">
      <c r="B34" s="5" t="s">
        <v>18</v>
      </c>
      <c r="C34" s="7">
        <v>233</v>
      </c>
      <c r="D34" s="7">
        <v>107</v>
      </c>
      <c r="E34" s="7">
        <v>31</v>
      </c>
      <c r="F34" s="6"/>
      <c r="G34" s="7">
        <v>89</v>
      </c>
      <c r="H34" s="7">
        <v>16</v>
      </c>
      <c r="I34" s="7">
        <v>3</v>
      </c>
      <c r="J34" s="7"/>
      <c r="K34" s="7"/>
      <c r="L34" s="7"/>
      <c r="M34" s="7"/>
      <c r="N34" s="7"/>
      <c r="O34" s="75">
        <v>108</v>
      </c>
      <c r="P34" s="59">
        <f t="shared" si="31"/>
        <v>587</v>
      </c>
      <c r="Q34" s="5" t="str">
        <f t="shared" si="32"/>
        <v>Labour</v>
      </c>
      <c r="R34" s="9">
        <f t="shared" si="33"/>
        <v>0.39693356047700168</v>
      </c>
      <c r="S34" s="9">
        <f t="shared" si="28"/>
        <v>0.18228279386712096</v>
      </c>
      <c r="T34" s="9">
        <f t="shared" si="29"/>
        <v>5.2810902896081771E-2</v>
      </c>
      <c r="U34" s="8"/>
      <c r="V34" s="9">
        <f t="shared" si="30"/>
        <v>0.151618398637138</v>
      </c>
      <c r="W34" s="9">
        <f t="shared" si="30"/>
        <v>2.7257240204429302E-2</v>
      </c>
      <c r="X34" s="9">
        <f t="shared" si="30"/>
        <v>5.1107325383304937E-3</v>
      </c>
      <c r="Y34" s="9">
        <f t="shared" si="30"/>
        <v>0</v>
      </c>
      <c r="Z34" s="9">
        <f t="shared" si="30"/>
        <v>0</v>
      </c>
      <c r="AA34" s="9">
        <f t="shared" si="30"/>
        <v>0</v>
      </c>
      <c r="AB34" s="9">
        <f t="shared" si="30"/>
        <v>0</v>
      </c>
      <c r="AC34" s="9">
        <f t="shared" si="30"/>
        <v>0</v>
      </c>
      <c r="AD34" s="15">
        <f t="shared" si="30"/>
        <v>0.18398637137989779</v>
      </c>
    </row>
    <row r="35" spans="2:30" ht="15.6" x14ac:dyDescent="0.3">
      <c r="B35" s="5" t="s">
        <v>21</v>
      </c>
      <c r="C35" s="7">
        <v>133</v>
      </c>
      <c r="D35" s="7">
        <v>273</v>
      </c>
      <c r="E35" s="7">
        <v>8</v>
      </c>
      <c r="F35" s="7">
        <v>83</v>
      </c>
      <c r="G35" s="6"/>
      <c r="H35" s="7">
        <v>9</v>
      </c>
      <c r="I35" s="7">
        <v>2</v>
      </c>
      <c r="J35" s="7"/>
      <c r="K35" s="7"/>
      <c r="L35" s="7"/>
      <c r="M35" s="7"/>
      <c r="N35" s="7"/>
      <c r="O35" s="75">
        <v>46</v>
      </c>
      <c r="P35" s="59">
        <f t="shared" si="31"/>
        <v>554</v>
      </c>
      <c r="Q35" s="5" t="str">
        <f t="shared" si="32"/>
        <v>Green</v>
      </c>
      <c r="R35" s="9">
        <f t="shared" si="33"/>
        <v>0.24007220216606498</v>
      </c>
      <c r="S35" s="9">
        <f t="shared" si="28"/>
        <v>0.49277978339350181</v>
      </c>
      <c r="T35" s="9">
        <f t="shared" si="29"/>
        <v>1.444043321299639E-2</v>
      </c>
      <c r="U35" s="9">
        <f t="shared" si="30"/>
        <v>0.14981949458483754</v>
      </c>
      <c r="V35" s="8">
        <f t="shared" si="30"/>
        <v>0</v>
      </c>
      <c r="W35" s="9">
        <f t="shared" si="30"/>
        <v>1.6245487364620937E-2</v>
      </c>
      <c r="X35" s="9">
        <f t="shared" si="30"/>
        <v>3.6101083032490976E-3</v>
      </c>
      <c r="Y35" s="9">
        <f t="shared" si="30"/>
        <v>0</v>
      </c>
      <c r="Z35" s="9">
        <f t="shared" si="30"/>
        <v>0</v>
      </c>
      <c r="AA35" s="9">
        <f t="shared" si="30"/>
        <v>0</v>
      </c>
      <c r="AB35" s="9">
        <f t="shared" si="30"/>
        <v>0</v>
      </c>
      <c r="AC35" s="9">
        <f t="shared" si="30"/>
        <v>0</v>
      </c>
      <c r="AD35" s="15">
        <f t="shared" si="30"/>
        <v>8.3032490974729242E-2</v>
      </c>
    </row>
    <row r="36" spans="2:30" ht="15.6" x14ac:dyDescent="0.3">
      <c r="B36" s="5" t="s">
        <v>51</v>
      </c>
      <c r="C36" s="7">
        <v>15</v>
      </c>
      <c r="D36" s="7">
        <v>5</v>
      </c>
      <c r="E36" s="7">
        <v>21</v>
      </c>
      <c r="F36" s="7">
        <v>6</v>
      </c>
      <c r="G36" s="7">
        <v>14</v>
      </c>
      <c r="H36" s="6"/>
      <c r="I36" s="7">
        <v>6</v>
      </c>
      <c r="J36" s="7"/>
      <c r="K36" s="7"/>
      <c r="L36" s="7"/>
      <c r="M36" s="7"/>
      <c r="N36" s="7"/>
      <c r="O36" s="75">
        <v>12</v>
      </c>
      <c r="P36" s="59">
        <f t="shared" si="31"/>
        <v>79</v>
      </c>
      <c r="Q36" s="5" t="str">
        <f t="shared" si="32"/>
        <v>Family</v>
      </c>
      <c r="R36" s="9">
        <f t="shared" si="33"/>
        <v>0.189873417721519</v>
      </c>
      <c r="S36" s="9">
        <f t="shared" si="28"/>
        <v>6.3291139240506333E-2</v>
      </c>
      <c r="T36" s="9">
        <f t="shared" si="29"/>
        <v>0.26582278481012656</v>
      </c>
      <c r="U36" s="9">
        <f t="shared" si="30"/>
        <v>7.5949367088607597E-2</v>
      </c>
      <c r="V36" s="9">
        <f t="shared" si="30"/>
        <v>0.17721518987341772</v>
      </c>
      <c r="W36" s="8">
        <f t="shared" si="30"/>
        <v>0</v>
      </c>
      <c r="X36" s="9">
        <f t="shared" si="30"/>
        <v>7.5949367088607597E-2</v>
      </c>
      <c r="Y36" s="9">
        <f t="shared" si="30"/>
        <v>0</v>
      </c>
      <c r="Z36" s="9">
        <f t="shared" si="30"/>
        <v>0</v>
      </c>
      <c r="AA36" s="9">
        <f t="shared" si="30"/>
        <v>0</v>
      </c>
      <c r="AB36" s="9">
        <f t="shared" si="30"/>
        <v>0</v>
      </c>
      <c r="AC36" s="9">
        <f t="shared" si="30"/>
        <v>0</v>
      </c>
      <c r="AD36" s="15">
        <f t="shared" si="30"/>
        <v>0.15189873417721519</v>
      </c>
    </row>
    <row r="37" spans="2:30" ht="16.2" thickBot="1" x14ac:dyDescent="0.35">
      <c r="B37" s="10" t="s">
        <v>80</v>
      </c>
      <c r="C37" s="11">
        <v>3</v>
      </c>
      <c r="D37" s="11">
        <v>3</v>
      </c>
      <c r="E37" s="11">
        <v>1</v>
      </c>
      <c r="F37" s="11">
        <v>2</v>
      </c>
      <c r="G37" s="11">
        <v>4</v>
      </c>
      <c r="H37" s="11">
        <v>6</v>
      </c>
      <c r="I37" s="12"/>
      <c r="J37" s="11"/>
      <c r="K37" s="11"/>
      <c r="L37" s="11"/>
      <c r="M37" s="11"/>
      <c r="N37" s="11"/>
      <c r="O37" s="76">
        <v>5</v>
      </c>
      <c r="P37" s="69">
        <f t="shared" si="31"/>
        <v>24</v>
      </c>
      <c r="Q37" s="10" t="str">
        <f t="shared" si="32"/>
        <v>Libertarian</v>
      </c>
      <c r="R37" s="13">
        <f t="shared" si="33"/>
        <v>0.125</v>
      </c>
      <c r="S37" s="13">
        <f t="shared" si="28"/>
        <v>0.125</v>
      </c>
      <c r="T37" s="13">
        <f t="shared" si="29"/>
        <v>4.1666666666666664E-2</v>
      </c>
      <c r="U37" s="13">
        <f t="shared" si="30"/>
        <v>8.3333333333333329E-2</v>
      </c>
      <c r="V37" s="13">
        <f t="shared" si="30"/>
        <v>0.16666666666666666</v>
      </c>
      <c r="W37" s="13">
        <f t="shared" si="30"/>
        <v>0.25</v>
      </c>
      <c r="X37" s="14">
        <f t="shared" si="30"/>
        <v>0</v>
      </c>
      <c r="Y37" s="13">
        <f t="shared" si="30"/>
        <v>0</v>
      </c>
      <c r="Z37" s="13">
        <f t="shared" si="30"/>
        <v>0</v>
      </c>
      <c r="AA37" s="13">
        <f t="shared" si="30"/>
        <v>0</v>
      </c>
      <c r="AB37" s="13">
        <f t="shared" si="30"/>
        <v>0</v>
      </c>
      <c r="AC37" s="13">
        <f t="shared" si="30"/>
        <v>0</v>
      </c>
      <c r="AD37" s="16">
        <f t="shared" si="30"/>
        <v>0.20833333333333334</v>
      </c>
    </row>
    <row r="38" spans="2:30" ht="15.6" x14ac:dyDescent="0.3">
      <c r="B38" s="114" t="s">
        <v>166</v>
      </c>
      <c r="C38" s="80" t="s">
        <v>167</v>
      </c>
      <c r="D38" s="81" t="s">
        <v>168</v>
      </c>
      <c r="E38" s="81" t="s">
        <v>169</v>
      </c>
      <c r="F38" s="81" t="s">
        <v>170</v>
      </c>
      <c r="G38" s="81" t="s">
        <v>171</v>
      </c>
      <c r="H38" s="81" t="s">
        <v>172</v>
      </c>
      <c r="I38" s="81" t="s">
        <v>173</v>
      </c>
      <c r="J38" s="81" t="s">
        <v>174</v>
      </c>
      <c r="K38" s="81" t="s">
        <v>175</v>
      </c>
      <c r="L38" s="81" t="s">
        <v>176</v>
      </c>
      <c r="M38" s="81" t="s">
        <v>177</v>
      </c>
      <c r="N38" s="81" t="s">
        <v>178</v>
      </c>
      <c r="O38" s="81" t="s">
        <v>179</v>
      </c>
      <c r="P38" s="82" t="s">
        <v>180</v>
      </c>
      <c r="Q38" s="83" t="s">
        <v>167</v>
      </c>
      <c r="R38" s="81" t="s">
        <v>168</v>
      </c>
      <c r="S38" s="81" t="s">
        <v>169</v>
      </c>
      <c r="T38" s="81" t="s">
        <v>170</v>
      </c>
      <c r="U38" s="81" t="s">
        <v>171</v>
      </c>
      <c r="V38" s="81" t="s">
        <v>172</v>
      </c>
      <c r="W38" s="81" t="s">
        <v>173</v>
      </c>
      <c r="X38" s="81" t="s">
        <v>174</v>
      </c>
      <c r="Y38" s="81" t="s">
        <v>175</v>
      </c>
      <c r="Z38" s="81" t="s">
        <v>176</v>
      </c>
      <c r="AA38" s="81" t="s">
        <v>177</v>
      </c>
      <c r="AB38" s="81" t="s">
        <v>178</v>
      </c>
      <c r="AC38" s="81" t="s">
        <v>179</v>
      </c>
      <c r="AD38" s="82" t="s">
        <v>180</v>
      </c>
    </row>
    <row r="39" spans="2:30" ht="16.2" thickBot="1" x14ac:dyDescent="0.35">
      <c r="B39" s="115"/>
      <c r="C39" s="84" t="s">
        <v>34</v>
      </c>
      <c r="D39" s="85">
        <v>9451</v>
      </c>
      <c r="E39" s="85">
        <v>8487</v>
      </c>
      <c r="F39" s="85">
        <v>5847</v>
      </c>
      <c r="G39" s="85">
        <v>2048</v>
      </c>
      <c r="H39" s="85">
        <v>1209</v>
      </c>
      <c r="I39" s="85">
        <v>858</v>
      </c>
      <c r="J39" s="85">
        <v>787</v>
      </c>
      <c r="K39" s="85">
        <v>764</v>
      </c>
      <c r="L39" s="85"/>
      <c r="M39" s="85"/>
      <c r="N39" s="85"/>
      <c r="O39" s="85"/>
      <c r="P39" s="86"/>
      <c r="Q39" s="87" t="s">
        <v>181</v>
      </c>
      <c r="R39" s="88">
        <f>D39/$D39</f>
        <v>1</v>
      </c>
      <c r="S39" s="89">
        <f t="shared" ref="S39" si="34">E39/$D39</f>
        <v>0.89800021161781818</v>
      </c>
      <c r="T39" s="89">
        <f t="shared" ref="T39" si="35">F39/$D39</f>
        <v>0.61866469156702997</v>
      </c>
      <c r="U39" s="89">
        <f t="shared" ref="U39" si="36">G39/$D39</f>
        <v>0.21669664585758122</v>
      </c>
      <c r="V39" s="89">
        <f t="shared" ref="V39" si="37">H39/$D39</f>
        <v>0.12792297111416781</v>
      </c>
      <c r="W39" s="89">
        <f t="shared" ref="W39" si="38">I39/$D39</f>
        <v>9.0784044016506193E-2</v>
      </c>
      <c r="X39" s="89">
        <f t="shared" ref="X39" si="39">J39/$D39</f>
        <v>8.3271611469685744E-2</v>
      </c>
      <c r="Y39" s="89">
        <f t="shared" ref="Y39" si="40">K39/$D39</f>
        <v>8.0838006560152359E-2</v>
      </c>
      <c r="Z39" s="89">
        <f t="shared" ref="Z39" si="41">L39/$D39</f>
        <v>0</v>
      </c>
      <c r="AA39" s="89">
        <f t="shared" ref="AA39" si="42">M39/$D39</f>
        <v>0</v>
      </c>
      <c r="AB39" s="89">
        <f t="shared" ref="AB39" si="43">N39/$D39</f>
        <v>0</v>
      </c>
      <c r="AC39" s="89">
        <f t="shared" ref="AC39" si="44">O39/$D39</f>
        <v>0</v>
      </c>
      <c r="AD39" s="90">
        <f t="shared" ref="AD39" si="45">P39/$D39</f>
        <v>0</v>
      </c>
    </row>
    <row r="40" spans="2:30" ht="14.4" thickBot="1" x14ac:dyDescent="0.3"/>
    <row r="41" spans="2:30" ht="18" thickBot="1" x14ac:dyDescent="0.35">
      <c r="B41" s="103" t="s">
        <v>117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5"/>
    </row>
    <row r="42" spans="2:30" ht="18" thickBot="1" x14ac:dyDescent="0.35">
      <c r="B42" s="108" t="s">
        <v>32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10"/>
      <c r="Q42" s="111" t="s">
        <v>33</v>
      </c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3"/>
    </row>
    <row r="43" spans="2:30" ht="16.2" thickBot="1" x14ac:dyDescent="0.35">
      <c r="B43" s="1"/>
      <c r="C43" s="2" t="str">
        <f>B44</f>
        <v>SNP</v>
      </c>
      <c r="D43" s="2" t="str">
        <f>B45</f>
        <v>Lib Dem</v>
      </c>
      <c r="E43" s="2" t="str">
        <f>B46</f>
        <v>Labour</v>
      </c>
      <c r="F43" s="2" t="str">
        <f>B47</f>
        <v>Conservative</v>
      </c>
      <c r="G43" s="2" t="str">
        <f>B48</f>
        <v>Green</v>
      </c>
      <c r="H43" s="2" t="str">
        <f>B49</f>
        <v>Family</v>
      </c>
      <c r="I43" s="2" t="str">
        <f>B50</f>
        <v>WEP</v>
      </c>
      <c r="J43" s="2"/>
      <c r="K43" s="2"/>
      <c r="L43" s="2"/>
      <c r="M43" s="2"/>
      <c r="N43" s="2"/>
      <c r="O43" s="4" t="s">
        <v>31</v>
      </c>
      <c r="P43" s="57" t="s">
        <v>38</v>
      </c>
      <c r="Q43" s="58"/>
      <c r="R43" s="2" t="str">
        <f t="shared" ref="R43:AC43" si="46">C43</f>
        <v>SNP</v>
      </c>
      <c r="S43" s="2" t="str">
        <f t="shared" si="46"/>
        <v>Lib Dem</v>
      </c>
      <c r="T43" s="2" t="str">
        <f t="shared" si="46"/>
        <v>Labour</v>
      </c>
      <c r="U43" s="2" t="str">
        <f t="shared" si="46"/>
        <v>Conservative</v>
      </c>
      <c r="V43" s="2" t="str">
        <f t="shared" si="46"/>
        <v>Green</v>
      </c>
      <c r="W43" s="2" t="str">
        <f t="shared" si="46"/>
        <v>Family</v>
      </c>
      <c r="X43" s="2" t="str">
        <f t="shared" si="46"/>
        <v>WEP</v>
      </c>
      <c r="Y43" s="2">
        <f t="shared" si="46"/>
        <v>0</v>
      </c>
      <c r="Z43" s="2">
        <f t="shared" si="46"/>
        <v>0</v>
      </c>
      <c r="AA43" s="2">
        <f t="shared" si="46"/>
        <v>0</v>
      </c>
      <c r="AB43" s="2">
        <f t="shared" si="46"/>
        <v>0</v>
      </c>
      <c r="AC43" s="2">
        <f t="shared" si="46"/>
        <v>0</v>
      </c>
      <c r="AD43" s="3" t="s">
        <v>31</v>
      </c>
    </row>
    <row r="44" spans="2:30" ht="15.6" x14ac:dyDescent="0.3">
      <c r="B44" s="70" t="s">
        <v>17</v>
      </c>
      <c r="C44" s="71"/>
      <c r="D44" s="72">
        <v>189</v>
      </c>
      <c r="E44" s="72">
        <v>496</v>
      </c>
      <c r="F44" s="72">
        <v>58</v>
      </c>
      <c r="G44" s="72">
        <v>1494</v>
      </c>
      <c r="H44" s="72">
        <v>72</v>
      </c>
      <c r="I44" s="72">
        <v>146</v>
      </c>
      <c r="J44" s="72"/>
      <c r="K44" s="72"/>
      <c r="L44" s="72"/>
      <c r="M44" s="72"/>
      <c r="N44" s="72"/>
      <c r="O44" s="73">
        <v>815</v>
      </c>
      <c r="P44" s="74">
        <f>SUM(C44:O44)</f>
        <v>3270</v>
      </c>
      <c r="Q44" s="70" t="str">
        <f>B44</f>
        <v>SNP</v>
      </c>
      <c r="R44" s="8"/>
      <c r="S44" s="9">
        <f t="shared" ref="S44:S50" si="47">D44/SUM($C44:$O44)</f>
        <v>5.7798165137614682E-2</v>
      </c>
      <c r="T44" s="9">
        <f t="shared" ref="T44:T50" si="48">E44/SUM($C44:$O44)</f>
        <v>0.15168195718654434</v>
      </c>
      <c r="U44" s="9">
        <f t="shared" ref="U44:AD50" si="49">F44/SUM($C44:$O44)</f>
        <v>1.7737003058103974E-2</v>
      </c>
      <c r="V44" s="9">
        <f t="shared" si="49"/>
        <v>0.45688073394495415</v>
      </c>
      <c r="W44" s="9">
        <f t="shared" si="49"/>
        <v>2.2018348623853212E-2</v>
      </c>
      <c r="X44" s="9">
        <f t="shared" si="49"/>
        <v>4.4648318042813454E-2</v>
      </c>
      <c r="Y44" s="9">
        <f t="shared" si="49"/>
        <v>0</v>
      </c>
      <c r="Z44" s="9">
        <f t="shared" si="49"/>
        <v>0</v>
      </c>
      <c r="AA44" s="9">
        <f t="shared" si="49"/>
        <v>0</v>
      </c>
      <c r="AB44" s="9">
        <f t="shared" si="49"/>
        <v>0</v>
      </c>
      <c r="AC44" s="9">
        <f t="shared" si="49"/>
        <v>0</v>
      </c>
      <c r="AD44" s="15">
        <f t="shared" si="49"/>
        <v>0.2492354740061162</v>
      </c>
    </row>
    <row r="45" spans="2:30" ht="15.6" x14ac:dyDescent="0.3">
      <c r="B45" s="5" t="s">
        <v>20</v>
      </c>
      <c r="C45" s="7">
        <v>132</v>
      </c>
      <c r="D45" s="6"/>
      <c r="E45" s="7">
        <v>634</v>
      </c>
      <c r="F45" s="7">
        <v>558</v>
      </c>
      <c r="G45" s="7">
        <v>390</v>
      </c>
      <c r="H45" s="7">
        <v>30</v>
      </c>
      <c r="I45" s="7">
        <v>76</v>
      </c>
      <c r="J45" s="7"/>
      <c r="K45" s="7"/>
      <c r="L45" s="7"/>
      <c r="M45" s="7"/>
      <c r="N45" s="7"/>
      <c r="O45" s="75">
        <v>257</v>
      </c>
      <c r="P45" s="59">
        <f t="shared" ref="P45:P50" si="50">SUM(C45:O45)</f>
        <v>2077</v>
      </c>
      <c r="Q45" s="5" t="str">
        <f t="shared" ref="Q45:Q50" si="51">B45</f>
        <v>Lib Dem</v>
      </c>
      <c r="R45" s="9">
        <f t="shared" ref="R45:R50" si="52">C45/SUM($C45:$O45)</f>
        <v>6.3553201733269143E-2</v>
      </c>
      <c r="S45" s="8"/>
      <c r="T45" s="9">
        <f t="shared" si="48"/>
        <v>0.30524795377948966</v>
      </c>
      <c r="U45" s="9">
        <f t="shared" si="49"/>
        <v>0.26865671641791045</v>
      </c>
      <c r="V45" s="9">
        <f t="shared" si="49"/>
        <v>0.18777082330284064</v>
      </c>
      <c r="W45" s="9">
        <f t="shared" si="49"/>
        <v>1.4443909484833895E-2</v>
      </c>
      <c r="X45" s="9">
        <f t="shared" si="49"/>
        <v>3.6591237361579203E-2</v>
      </c>
      <c r="Y45" s="9">
        <f t="shared" si="49"/>
        <v>0</v>
      </c>
      <c r="Z45" s="9">
        <f t="shared" si="49"/>
        <v>0</v>
      </c>
      <c r="AA45" s="9">
        <f t="shared" si="49"/>
        <v>0</v>
      </c>
      <c r="AB45" s="9">
        <f t="shared" si="49"/>
        <v>0</v>
      </c>
      <c r="AC45" s="9">
        <f t="shared" si="49"/>
        <v>0</v>
      </c>
      <c r="AD45" s="15">
        <f t="shared" si="49"/>
        <v>0.12373615792007703</v>
      </c>
    </row>
    <row r="46" spans="2:30" ht="15.6" x14ac:dyDescent="0.3">
      <c r="B46" s="5" t="s">
        <v>18</v>
      </c>
      <c r="C46" s="7">
        <v>318</v>
      </c>
      <c r="D46" s="7">
        <v>622</v>
      </c>
      <c r="E46" s="6"/>
      <c r="F46" s="7">
        <v>217</v>
      </c>
      <c r="G46" s="7">
        <v>303</v>
      </c>
      <c r="H46" s="7">
        <v>40</v>
      </c>
      <c r="I46" s="7">
        <v>78</v>
      </c>
      <c r="J46" s="7"/>
      <c r="K46" s="7"/>
      <c r="L46" s="7"/>
      <c r="M46" s="7"/>
      <c r="N46" s="7"/>
      <c r="O46" s="75">
        <v>417</v>
      </c>
      <c r="P46" s="59">
        <f t="shared" si="50"/>
        <v>1995</v>
      </c>
      <c r="Q46" s="5" t="str">
        <f t="shared" si="51"/>
        <v>Labour</v>
      </c>
      <c r="R46" s="9">
        <f t="shared" si="52"/>
        <v>0.15939849624060151</v>
      </c>
      <c r="S46" s="9">
        <f t="shared" si="47"/>
        <v>0.31177944862155388</v>
      </c>
      <c r="T46" s="8"/>
      <c r="U46" s="9">
        <f t="shared" si="49"/>
        <v>0.10877192982456141</v>
      </c>
      <c r="V46" s="9">
        <f t="shared" si="49"/>
        <v>0.15187969924812031</v>
      </c>
      <c r="W46" s="9">
        <f t="shared" si="49"/>
        <v>2.0050125313283207E-2</v>
      </c>
      <c r="X46" s="9">
        <f t="shared" si="49"/>
        <v>3.9097744360902256E-2</v>
      </c>
      <c r="Y46" s="9">
        <f t="shared" si="49"/>
        <v>0</v>
      </c>
      <c r="Z46" s="9">
        <f t="shared" si="49"/>
        <v>0</v>
      </c>
      <c r="AA46" s="9">
        <f t="shared" si="49"/>
        <v>0</v>
      </c>
      <c r="AB46" s="9">
        <f t="shared" si="49"/>
        <v>0</v>
      </c>
      <c r="AC46" s="9">
        <f t="shared" si="49"/>
        <v>0</v>
      </c>
      <c r="AD46" s="15">
        <f t="shared" si="49"/>
        <v>0.20902255639097744</v>
      </c>
    </row>
    <row r="47" spans="2:30" ht="15.6" x14ac:dyDescent="0.3">
      <c r="B47" s="5" t="s">
        <v>19</v>
      </c>
      <c r="C47" s="7">
        <v>30</v>
      </c>
      <c r="D47" s="7">
        <v>657</v>
      </c>
      <c r="E47" s="7">
        <v>316</v>
      </c>
      <c r="F47" s="6"/>
      <c r="G47" s="7">
        <v>43</v>
      </c>
      <c r="H47" s="7">
        <v>116</v>
      </c>
      <c r="I47" s="7">
        <v>35</v>
      </c>
      <c r="J47" s="7"/>
      <c r="K47" s="7"/>
      <c r="L47" s="7"/>
      <c r="M47" s="7"/>
      <c r="N47" s="7"/>
      <c r="O47" s="75">
        <v>397</v>
      </c>
      <c r="P47" s="59">
        <f t="shared" si="50"/>
        <v>1594</v>
      </c>
      <c r="Q47" s="5" t="str">
        <f t="shared" si="51"/>
        <v>Conservative</v>
      </c>
      <c r="R47" s="9">
        <f t="shared" si="52"/>
        <v>1.8820577164366373E-2</v>
      </c>
      <c r="S47" s="9">
        <f t="shared" si="47"/>
        <v>0.4121706398996236</v>
      </c>
      <c r="T47" s="9">
        <f t="shared" si="48"/>
        <v>0.19824341279799249</v>
      </c>
      <c r="U47" s="8"/>
      <c r="V47" s="9">
        <f t="shared" si="49"/>
        <v>2.6976160602258468E-2</v>
      </c>
      <c r="W47" s="9">
        <f t="shared" si="49"/>
        <v>7.2772898368883315E-2</v>
      </c>
      <c r="X47" s="9">
        <f t="shared" si="49"/>
        <v>2.1957340025094103E-2</v>
      </c>
      <c r="Y47" s="9">
        <f t="shared" si="49"/>
        <v>0</v>
      </c>
      <c r="Z47" s="9">
        <f t="shared" si="49"/>
        <v>0</v>
      </c>
      <c r="AA47" s="9">
        <f t="shared" si="49"/>
        <v>0</v>
      </c>
      <c r="AB47" s="9">
        <f t="shared" si="49"/>
        <v>0</v>
      </c>
      <c r="AC47" s="9">
        <f t="shared" si="49"/>
        <v>0</v>
      </c>
      <c r="AD47" s="15">
        <f t="shared" si="49"/>
        <v>0.24905897114178169</v>
      </c>
    </row>
    <row r="48" spans="2:30" ht="15.6" x14ac:dyDescent="0.3">
      <c r="B48" s="5" t="s">
        <v>21</v>
      </c>
      <c r="C48" s="7">
        <v>654</v>
      </c>
      <c r="D48" s="7">
        <v>187</v>
      </c>
      <c r="E48" s="7">
        <v>278</v>
      </c>
      <c r="F48" s="7">
        <v>8</v>
      </c>
      <c r="G48" s="6"/>
      <c r="H48" s="7">
        <v>9</v>
      </c>
      <c r="I48" s="7">
        <v>127</v>
      </c>
      <c r="J48" s="7"/>
      <c r="K48" s="7"/>
      <c r="L48" s="7"/>
      <c r="M48" s="7"/>
      <c r="N48" s="7"/>
      <c r="O48" s="75">
        <v>74</v>
      </c>
      <c r="P48" s="59">
        <f t="shared" si="50"/>
        <v>1337</v>
      </c>
      <c r="Q48" s="5" t="str">
        <f t="shared" si="51"/>
        <v>Green</v>
      </c>
      <c r="R48" s="9">
        <f t="shared" si="52"/>
        <v>0.48915482423335827</v>
      </c>
      <c r="S48" s="9">
        <f t="shared" si="47"/>
        <v>0.13986537023186238</v>
      </c>
      <c r="T48" s="9">
        <f t="shared" si="48"/>
        <v>0.20792819745699326</v>
      </c>
      <c r="U48" s="9">
        <f t="shared" si="49"/>
        <v>5.9835452505609572E-3</v>
      </c>
      <c r="V48" s="8">
        <f t="shared" si="49"/>
        <v>0</v>
      </c>
      <c r="W48" s="9">
        <f t="shared" si="49"/>
        <v>6.7314884068810773E-3</v>
      </c>
      <c r="X48" s="9">
        <f t="shared" si="49"/>
        <v>9.4988780852655191E-2</v>
      </c>
      <c r="Y48" s="9">
        <f t="shared" si="49"/>
        <v>0</v>
      </c>
      <c r="Z48" s="9">
        <f t="shared" si="49"/>
        <v>0</v>
      </c>
      <c r="AA48" s="9">
        <f t="shared" si="49"/>
        <v>0</v>
      </c>
      <c r="AB48" s="9">
        <f t="shared" si="49"/>
        <v>0</v>
      </c>
      <c r="AC48" s="9">
        <f t="shared" si="49"/>
        <v>0</v>
      </c>
      <c r="AD48" s="15">
        <f t="shared" si="49"/>
        <v>5.5347793567688854E-2</v>
      </c>
    </row>
    <row r="49" spans="2:30" ht="15.6" x14ac:dyDescent="0.3">
      <c r="B49" s="5" t="s">
        <v>51</v>
      </c>
      <c r="C49" s="7">
        <v>17</v>
      </c>
      <c r="D49" s="7">
        <v>13</v>
      </c>
      <c r="E49" s="7">
        <v>23</v>
      </c>
      <c r="F49" s="7">
        <v>45</v>
      </c>
      <c r="G49" s="7">
        <v>10</v>
      </c>
      <c r="H49" s="6"/>
      <c r="I49" s="7">
        <v>17</v>
      </c>
      <c r="J49" s="7"/>
      <c r="K49" s="7"/>
      <c r="L49" s="7"/>
      <c r="M49" s="7"/>
      <c r="N49" s="7"/>
      <c r="O49" s="75">
        <v>27</v>
      </c>
      <c r="P49" s="59">
        <f t="shared" si="50"/>
        <v>152</v>
      </c>
      <c r="Q49" s="5" t="str">
        <f t="shared" si="51"/>
        <v>Family</v>
      </c>
      <c r="R49" s="9">
        <f t="shared" si="52"/>
        <v>0.1118421052631579</v>
      </c>
      <c r="S49" s="9">
        <f t="shared" si="47"/>
        <v>8.5526315789473686E-2</v>
      </c>
      <c r="T49" s="9">
        <f t="shared" si="48"/>
        <v>0.15131578947368421</v>
      </c>
      <c r="U49" s="9">
        <f t="shared" si="49"/>
        <v>0.29605263157894735</v>
      </c>
      <c r="V49" s="9">
        <f t="shared" si="49"/>
        <v>6.5789473684210523E-2</v>
      </c>
      <c r="W49" s="8">
        <f t="shared" si="49"/>
        <v>0</v>
      </c>
      <c r="X49" s="9">
        <f t="shared" si="49"/>
        <v>0.1118421052631579</v>
      </c>
      <c r="Y49" s="9">
        <f t="shared" si="49"/>
        <v>0</v>
      </c>
      <c r="Z49" s="9">
        <f t="shared" si="49"/>
        <v>0</v>
      </c>
      <c r="AA49" s="9">
        <f t="shared" si="49"/>
        <v>0</v>
      </c>
      <c r="AB49" s="9">
        <f t="shared" si="49"/>
        <v>0</v>
      </c>
      <c r="AC49" s="9">
        <f t="shared" si="49"/>
        <v>0</v>
      </c>
      <c r="AD49" s="15">
        <f t="shared" si="49"/>
        <v>0.17763157894736842</v>
      </c>
    </row>
    <row r="50" spans="2:30" ht="16.2" thickBot="1" x14ac:dyDescent="0.35">
      <c r="B50" s="10" t="s">
        <v>116</v>
      </c>
      <c r="C50" s="11">
        <v>18</v>
      </c>
      <c r="D50" s="11">
        <v>17</v>
      </c>
      <c r="E50" s="11">
        <v>19</v>
      </c>
      <c r="F50" s="11">
        <v>4</v>
      </c>
      <c r="G50" s="11">
        <v>38</v>
      </c>
      <c r="H50" s="11">
        <v>10</v>
      </c>
      <c r="I50" s="12"/>
      <c r="J50" s="11"/>
      <c r="K50" s="11"/>
      <c r="L50" s="11"/>
      <c r="M50" s="11"/>
      <c r="N50" s="11"/>
      <c r="O50" s="76">
        <v>24</v>
      </c>
      <c r="P50" s="69">
        <f t="shared" si="50"/>
        <v>130</v>
      </c>
      <c r="Q50" s="10" t="str">
        <f t="shared" si="51"/>
        <v>WEP</v>
      </c>
      <c r="R50" s="13">
        <f t="shared" si="52"/>
        <v>0.13846153846153847</v>
      </c>
      <c r="S50" s="13">
        <f t="shared" si="47"/>
        <v>0.13076923076923078</v>
      </c>
      <c r="T50" s="13">
        <f t="shared" si="48"/>
        <v>0.14615384615384616</v>
      </c>
      <c r="U50" s="13">
        <f t="shared" si="49"/>
        <v>3.0769230769230771E-2</v>
      </c>
      <c r="V50" s="13">
        <f t="shared" si="49"/>
        <v>0.29230769230769232</v>
      </c>
      <c r="W50" s="13">
        <f t="shared" si="49"/>
        <v>7.6923076923076927E-2</v>
      </c>
      <c r="X50" s="14">
        <f t="shared" si="49"/>
        <v>0</v>
      </c>
      <c r="Y50" s="13">
        <f t="shared" si="49"/>
        <v>0</v>
      </c>
      <c r="Z50" s="13">
        <f t="shared" si="49"/>
        <v>0</v>
      </c>
      <c r="AA50" s="13">
        <f t="shared" si="49"/>
        <v>0</v>
      </c>
      <c r="AB50" s="13">
        <f t="shared" si="49"/>
        <v>0</v>
      </c>
      <c r="AC50" s="13">
        <f t="shared" si="49"/>
        <v>0</v>
      </c>
      <c r="AD50" s="16">
        <f t="shared" si="49"/>
        <v>0.18461538461538463</v>
      </c>
    </row>
    <row r="51" spans="2:30" ht="15.6" x14ac:dyDescent="0.3">
      <c r="B51" s="114" t="s">
        <v>166</v>
      </c>
      <c r="C51" s="80" t="s">
        <v>167</v>
      </c>
      <c r="D51" s="81" t="s">
        <v>168</v>
      </c>
      <c r="E51" s="81" t="s">
        <v>169</v>
      </c>
      <c r="F51" s="81" t="s">
        <v>170</v>
      </c>
      <c r="G51" s="81" t="s">
        <v>171</v>
      </c>
      <c r="H51" s="81" t="s">
        <v>172</v>
      </c>
      <c r="I51" s="81" t="s">
        <v>173</v>
      </c>
      <c r="J51" s="81" t="s">
        <v>174</v>
      </c>
      <c r="K51" s="81" t="s">
        <v>175</v>
      </c>
      <c r="L51" s="81" t="s">
        <v>176</v>
      </c>
      <c r="M51" s="81" t="s">
        <v>177</v>
      </c>
      <c r="N51" s="81" t="s">
        <v>178</v>
      </c>
      <c r="O51" s="81" t="s">
        <v>179</v>
      </c>
      <c r="P51" s="82" t="s">
        <v>180</v>
      </c>
      <c r="Q51" s="83" t="s">
        <v>167</v>
      </c>
      <c r="R51" s="81" t="s">
        <v>168</v>
      </c>
      <c r="S51" s="81" t="s">
        <v>169</v>
      </c>
      <c r="T51" s="81" t="s">
        <v>170</v>
      </c>
      <c r="U51" s="81" t="s">
        <v>171</v>
      </c>
      <c r="V51" s="81" t="s">
        <v>172</v>
      </c>
      <c r="W51" s="81" t="s">
        <v>173</v>
      </c>
      <c r="X51" s="81" t="s">
        <v>174</v>
      </c>
      <c r="Y51" s="81" t="s">
        <v>175</v>
      </c>
      <c r="Z51" s="81" t="s">
        <v>176</v>
      </c>
      <c r="AA51" s="81" t="s">
        <v>177</v>
      </c>
      <c r="AB51" s="81" t="s">
        <v>178</v>
      </c>
      <c r="AC51" s="81" t="s">
        <v>179</v>
      </c>
      <c r="AD51" s="82" t="s">
        <v>180</v>
      </c>
    </row>
    <row r="52" spans="2:30" ht="16.2" thickBot="1" x14ac:dyDescent="0.35">
      <c r="B52" s="115"/>
      <c r="C52" s="84" t="s">
        <v>34</v>
      </c>
      <c r="D52" s="85">
        <v>10555</v>
      </c>
      <c r="E52" s="85">
        <v>9223</v>
      </c>
      <c r="F52" s="85">
        <v>6894</v>
      </c>
      <c r="G52" s="85">
        <v>3524</v>
      </c>
      <c r="H52" s="85">
        <v>2024</v>
      </c>
      <c r="I52" s="85">
        <v>1413</v>
      </c>
      <c r="J52" s="85">
        <v>1079</v>
      </c>
      <c r="K52" s="85">
        <v>1025</v>
      </c>
      <c r="L52" s="85"/>
      <c r="M52" s="85"/>
      <c r="N52" s="85"/>
      <c r="O52" s="85"/>
      <c r="P52" s="86"/>
      <c r="Q52" s="87" t="s">
        <v>181</v>
      </c>
      <c r="R52" s="88">
        <f>D52/$D52</f>
        <v>1</v>
      </c>
      <c r="S52" s="89">
        <f t="shared" ref="S52" si="53">E52/$D52</f>
        <v>0.87380388441496926</v>
      </c>
      <c r="T52" s="89">
        <f t="shared" ref="T52" si="54">F52/$D52</f>
        <v>0.65315016579819996</v>
      </c>
      <c r="U52" s="89">
        <f t="shared" ref="U52" si="55">G52/$D52</f>
        <v>0.33387020369493131</v>
      </c>
      <c r="V52" s="89">
        <f t="shared" ref="V52" si="56">H52/$D52</f>
        <v>0.19175746091899573</v>
      </c>
      <c r="W52" s="89">
        <f t="shared" ref="W52" si="57">I52/$D52</f>
        <v>0.1338702036949313</v>
      </c>
      <c r="X52" s="89">
        <f t="shared" ref="X52" si="58">J52/$D52</f>
        <v>0.10222643297015632</v>
      </c>
      <c r="Y52" s="89">
        <f t="shared" ref="Y52" si="59">K52/$D52</f>
        <v>9.7110374230222646E-2</v>
      </c>
      <c r="Z52" s="89">
        <f t="shared" ref="Z52" si="60">L52/$D52</f>
        <v>0</v>
      </c>
      <c r="AA52" s="89">
        <f t="shared" ref="AA52" si="61">M52/$D52</f>
        <v>0</v>
      </c>
      <c r="AB52" s="89">
        <f t="shared" ref="AB52" si="62">N52/$D52</f>
        <v>0</v>
      </c>
      <c r="AC52" s="89">
        <f t="shared" ref="AC52" si="63">O52/$D52</f>
        <v>0</v>
      </c>
      <c r="AD52" s="90">
        <f t="shared" ref="AD52" si="64">P52/$D52</f>
        <v>0</v>
      </c>
    </row>
    <row r="53" spans="2:30" ht="14.4" thickBot="1" x14ac:dyDescent="0.3"/>
    <row r="54" spans="2:30" ht="18" thickBot="1" x14ac:dyDescent="0.35">
      <c r="B54" s="103" t="s">
        <v>136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5"/>
    </row>
    <row r="55" spans="2:30" ht="18" thickBot="1" x14ac:dyDescent="0.35">
      <c r="B55" s="108" t="s">
        <v>32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10"/>
      <c r="Q55" s="111" t="s">
        <v>33</v>
      </c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3"/>
    </row>
    <row r="56" spans="2:30" ht="16.2" customHeight="1" thickBot="1" x14ac:dyDescent="0.35">
      <c r="B56" s="1"/>
      <c r="C56" s="2" t="str">
        <f>B57</f>
        <v>Lib Dem</v>
      </c>
      <c r="D56" s="2" t="str">
        <f>B58</f>
        <v>Conservative</v>
      </c>
      <c r="E56" s="2" t="str">
        <f>B59</f>
        <v>SNP</v>
      </c>
      <c r="F56" s="2" t="str">
        <f>B60</f>
        <v>Green</v>
      </c>
      <c r="G56" s="2" t="str">
        <f>B61</f>
        <v>Labour</v>
      </c>
      <c r="H56" s="2" t="str">
        <f>B62</f>
        <v>Family</v>
      </c>
      <c r="I56" s="2" t="str">
        <f>B63</f>
        <v>Libertarian</v>
      </c>
      <c r="J56" s="2" t="str">
        <f>B64</f>
        <v>Independent</v>
      </c>
      <c r="K56" s="2"/>
      <c r="L56" s="2"/>
      <c r="M56" s="2"/>
      <c r="N56" s="2"/>
      <c r="O56" s="4" t="s">
        <v>31</v>
      </c>
      <c r="P56" s="57" t="s">
        <v>38</v>
      </c>
      <c r="Q56" s="58"/>
      <c r="R56" s="2" t="str">
        <f t="shared" ref="R56:AC56" si="65">C56</f>
        <v>Lib Dem</v>
      </c>
      <c r="S56" s="2" t="str">
        <f t="shared" si="65"/>
        <v>Conservative</v>
      </c>
      <c r="T56" s="2" t="str">
        <f t="shared" si="65"/>
        <v>SNP</v>
      </c>
      <c r="U56" s="2" t="str">
        <f t="shared" si="65"/>
        <v>Green</v>
      </c>
      <c r="V56" s="2" t="str">
        <f t="shared" si="65"/>
        <v>Labour</v>
      </c>
      <c r="W56" s="2" t="str">
        <f t="shared" si="65"/>
        <v>Family</v>
      </c>
      <c r="X56" s="2" t="str">
        <f t="shared" si="65"/>
        <v>Libertarian</v>
      </c>
      <c r="Y56" s="2" t="str">
        <f t="shared" si="65"/>
        <v>Independent</v>
      </c>
      <c r="Z56" s="2">
        <f t="shared" si="65"/>
        <v>0</v>
      </c>
      <c r="AA56" s="2">
        <f t="shared" si="65"/>
        <v>0</v>
      </c>
      <c r="AB56" s="2">
        <f t="shared" si="65"/>
        <v>0</v>
      </c>
      <c r="AC56" s="2">
        <f t="shared" si="65"/>
        <v>0</v>
      </c>
      <c r="AD56" s="3" t="s">
        <v>31</v>
      </c>
    </row>
    <row r="57" spans="2:30" ht="15.6" x14ac:dyDescent="0.3">
      <c r="B57" s="70" t="s">
        <v>20</v>
      </c>
      <c r="C57" s="71"/>
      <c r="D57" s="72">
        <v>1395</v>
      </c>
      <c r="E57" s="72">
        <v>284</v>
      </c>
      <c r="F57" s="72">
        <v>680</v>
      </c>
      <c r="G57" s="72">
        <v>899</v>
      </c>
      <c r="H57" s="72">
        <v>42</v>
      </c>
      <c r="I57" s="72">
        <v>28</v>
      </c>
      <c r="J57" s="72">
        <v>11</v>
      </c>
      <c r="K57" s="72"/>
      <c r="L57" s="72"/>
      <c r="M57" s="72"/>
      <c r="N57" s="72"/>
      <c r="O57" s="73">
        <v>1183</v>
      </c>
      <c r="P57" s="74">
        <f>SUM(C57:O57)</f>
        <v>4522</v>
      </c>
      <c r="Q57" s="70" t="str">
        <f>B57</f>
        <v>Lib Dem</v>
      </c>
      <c r="R57" s="8"/>
      <c r="S57" s="9">
        <f t="shared" ref="S57:S64" si="66">D57/SUM($C57:$O57)</f>
        <v>0.30849181777974349</v>
      </c>
      <c r="T57" s="9">
        <f t="shared" ref="T57:T64" si="67">E57/SUM($C57:$O57)</f>
        <v>6.2804068996019466E-2</v>
      </c>
      <c r="U57" s="9">
        <f t="shared" ref="U57:AD64" si="68">F57/SUM($C57:$O57)</f>
        <v>0.15037593984962405</v>
      </c>
      <c r="V57" s="9">
        <f t="shared" si="68"/>
        <v>0.19880583812472358</v>
      </c>
      <c r="W57" s="9">
        <f t="shared" si="68"/>
        <v>9.2879256965944269E-3</v>
      </c>
      <c r="X57" s="9">
        <f t="shared" si="68"/>
        <v>6.1919504643962852E-3</v>
      </c>
      <c r="Y57" s="9">
        <f t="shared" si="68"/>
        <v>2.4325519681556835E-3</v>
      </c>
      <c r="Z57" s="9">
        <f t="shared" si="68"/>
        <v>0</v>
      </c>
      <c r="AA57" s="9">
        <f t="shared" si="68"/>
        <v>0</v>
      </c>
      <c r="AB57" s="9">
        <f t="shared" si="68"/>
        <v>0</v>
      </c>
      <c r="AC57" s="9">
        <f t="shared" si="68"/>
        <v>0</v>
      </c>
      <c r="AD57" s="15">
        <f t="shared" si="68"/>
        <v>0.26160990712074306</v>
      </c>
    </row>
    <row r="58" spans="2:30" ht="15.6" x14ac:dyDescent="0.3">
      <c r="B58" s="5" t="s">
        <v>19</v>
      </c>
      <c r="C58" s="7">
        <v>1340</v>
      </c>
      <c r="D58" s="6"/>
      <c r="E58" s="7">
        <v>36</v>
      </c>
      <c r="F58" s="7">
        <v>95</v>
      </c>
      <c r="G58" s="7">
        <v>211</v>
      </c>
      <c r="H58" s="7">
        <v>96</v>
      </c>
      <c r="I58" s="7">
        <v>39</v>
      </c>
      <c r="J58" s="7">
        <v>8</v>
      </c>
      <c r="K58" s="7"/>
      <c r="L58" s="7"/>
      <c r="M58" s="7"/>
      <c r="N58" s="7"/>
      <c r="O58" s="75">
        <v>864</v>
      </c>
      <c r="P58" s="59">
        <f t="shared" ref="P58:P64" si="69">SUM(C58:O58)</f>
        <v>2689</v>
      </c>
      <c r="Q58" s="5" t="str">
        <f t="shared" ref="Q58:Q64" si="70">B58</f>
        <v>Conservative</v>
      </c>
      <c r="R58" s="9">
        <f t="shared" ref="R58:R64" si="71">C58/SUM($C58:$O58)</f>
        <v>0.49832651543324658</v>
      </c>
      <c r="S58" s="8"/>
      <c r="T58" s="9">
        <f t="shared" si="67"/>
        <v>1.338787653402752E-2</v>
      </c>
      <c r="U58" s="9">
        <f t="shared" si="68"/>
        <v>3.5329118631461508E-2</v>
      </c>
      <c r="V58" s="9">
        <f t="shared" si="68"/>
        <v>7.8467831907772401E-2</v>
      </c>
      <c r="W58" s="9">
        <f t="shared" si="68"/>
        <v>3.5701004090740049E-2</v>
      </c>
      <c r="X58" s="9">
        <f t="shared" si="68"/>
        <v>1.4503532911863145E-2</v>
      </c>
      <c r="Y58" s="9">
        <f t="shared" si="68"/>
        <v>2.9750836742283376E-3</v>
      </c>
      <c r="Z58" s="9">
        <f t="shared" si="68"/>
        <v>0</v>
      </c>
      <c r="AA58" s="9">
        <f t="shared" si="68"/>
        <v>0</v>
      </c>
      <c r="AB58" s="9">
        <f t="shared" si="68"/>
        <v>0</v>
      </c>
      <c r="AC58" s="9">
        <f t="shared" si="68"/>
        <v>0</v>
      </c>
      <c r="AD58" s="15">
        <f t="shared" si="68"/>
        <v>0.32130903681666045</v>
      </c>
    </row>
    <row r="59" spans="2:30" ht="15.6" x14ac:dyDescent="0.3">
      <c r="B59" s="5" t="s">
        <v>17</v>
      </c>
      <c r="C59" s="7">
        <v>372</v>
      </c>
      <c r="D59" s="7">
        <v>45</v>
      </c>
      <c r="E59" s="6"/>
      <c r="F59" s="7">
        <v>1442</v>
      </c>
      <c r="G59" s="7">
        <v>341</v>
      </c>
      <c r="H59" s="7">
        <v>23</v>
      </c>
      <c r="I59" s="7">
        <v>10</v>
      </c>
      <c r="J59" s="7">
        <v>3</v>
      </c>
      <c r="K59" s="7"/>
      <c r="L59" s="7"/>
      <c r="M59" s="7"/>
      <c r="N59" s="7"/>
      <c r="O59" s="75">
        <v>405</v>
      </c>
      <c r="P59" s="59">
        <f t="shared" si="69"/>
        <v>2641</v>
      </c>
      <c r="Q59" s="5" t="str">
        <f t="shared" si="70"/>
        <v>SNP</v>
      </c>
      <c r="R59" s="9">
        <f t="shared" si="71"/>
        <v>0.14085573646346081</v>
      </c>
      <c r="S59" s="9">
        <f t="shared" si="66"/>
        <v>1.7039000378644451E-2</v>
      </c>
      <c r="T59" s="8"/>
      <c r="U59" s="9">
        <f t="shared" si="68"/>
        <v>0.54600530102234002</v>
      </c>
      <c r="V59" s="9">
        <f t="shared" si="68"/>
        <v>0.12911775842483908</v>
      </c>
      <c r="W59" s="9">
        <f t="shared" si="68"/>
        <v>8.70882241575161E-3</v>
      </c>
      <c r="X59" s="9">
        <f t="shared" si="68"/>
        <v>3.7864445285876562E-3</v>
      </c>
      <c r="Y59" s="9">
        <f t="shared" si="68"/>
        <v>1.1359333585762969E-3</v>
      </c>
      <c r="Z59" s="9">
        <f t="shared" si="68"/>
        <v>0</v>
      </c>
      <c r="AA59" s="9">
        <f t="shared" si="68"/>
        <v>0</v>
      </c>
      <c r="AB59" s="9">
        <f t="shared" si="68"/>
        <v>0</v>
      </c>
      <c r="AC59" s="9">
        <f t="shared" si="68"/>
        <v>0</v>
      </c>
      <c r="AD59" s="15">
        <f t="shared" si="68"/>
        <v>0.15335100340780008</v>
      </c>
    </row>
    <row r="60" spans="2:30" ht="15.6" x14ac:dyDescent="0.3">
      <c r="B60" s="5" t="s">
        <v>21</v>
      </c>
      <c r="C60" s="7">
        <v>343</v>
      </c>
      <c r="D60" s="7">
        <v>43</v>
      </c>
      <c r="E60" s="7">
        <v>726</v>
      </c>
      <c r="F60" s="6"/>
      <c r="G60" s="7">
        <v>445</v>
      </c>
      <c r="H60" s="7">
        <v>18</v>
      </c>
      <c r="I60" s="7">
        <v>14</v>
      </c>
      <c r="J60" s="7">
        <v>7</v>
      </c>
      <c r="K60" s="7"/>
      <c r="L60" s="7"/>
      <c r="M60" s="7"/>
      <c r="N60" s="7"/>
      <c r="O60" s="75">
        <v>118</v>
      </c>
      <c r="P60" s="59">
        <f t="shared" si="69"/>
        <v>1714</v>
      </c>
      <c r="Q60" s="5" t="str">
        <f t="shared" si="70"/>
        <v>Green</v>
      </c>
      <c r="R60" s="9">
        <f t="shared" si="71"/>
        <v>0.2001166861143524</v>
      </c>
      <c r="S60" s="9">
        <f t="shared" si="66"/>
        <v>2.5087514585764293E-2</v>
      </c>
      <c r="T60" s="9">
        <f t="shared" si="67"/>
        <v>0.42357059509918321</v>
      </c>
      <c r="U60" s="8"/>
      <c r="V60" s="9">
        <f t="shared" si="68"/>
        <v>0.25962660443407237</v>
      </c>
      <c r="W60" s="9">
        <f t="shared" si="68"/>
        <v>1.0501750291715286E-2</v>
      </c>
      <c r="X60" s="9">
        <f t="shared" si="68"/>
        <v>8.1680280046674443E-3</v>
      </c>
      <c r="Y60" s="9">
        <f t="shared" si="68"/>
        <v>4.0840140023337222E-3</v>
      </c>
      <c r="Z60" s="9">
        <f t="shared" si="68"/>
        <v>0</v>
      </c>
      <c r="AA60" s="9">
        <f t="shared" si="68"/>
        <v>0</v>
      </c>
      <c r="AB60" s="9">
        <f t="shared" si="68"/>
        <v>0</v>
      </c>
      <c r="AC60" s="9">
        <f t="shared" si="68"/>
        <v>0</v>
      </c>
      <c r="AD60" s="15">
        <f t="shared" si="68"/>
        <v>6.8844807467911315E-2</v>
      </c>
    </row>
    <row r="61" spans="2:30" ht="15.6" x14ac:dyDescent="0.3">
      <c r="B61" s="5" t="s">
        <v>18</v>
      </c>
      <c r="C61" s="7">
        <v>651</v>
      </c>
      <c r="D61" s="7">
        <v>123</v>
      </c>
      <c r="E61" s="7">
        <v>217</v>
      </c>
      <c r="F61" s="7">
        <v>365</v>
      </c>
      <c r="G61" s="6"/>
      <c r="H61" s="7">
        <v>13</v>
      </c>
      <c r="I61" s="7">
        <v>9</v>
      </c>
      <c r="J61" s="7">
        <v>7</v>
      </c>
      <c r="K61" s="7"/>
      <c r="L61" s="7"/>
      <c r="M61" s="7"/>
      <c r="N61" s="7"/>
      <c r="O61" s="75">
        <v>299</v>
      </c>
      <c r="P61" s="59">
        <f t="shared" si="69"/>
        <v>1684</v>
      </c>
      <c r="Q61" s="5" t="str">
        <f t="shared" si="70"/>
        <v>Labour</v>
      </c>
      <c r="R61" s="9">
        <f t="shared" si="71"/>
        <v>0.38657957244655583</v>
      </c>
      <c r="S61" s="9">
        <f t="shared" si="66"/>
        <v>7.3040380047505932E-2</v>
      </c>
      <c r="T61" s="9">
        <f t="shared" si="67"/>
        <v>0.12885985748218529</v>
      </c>
      <c r="U61" s="9">
        <f t="shared" si="68"/>
        <v>0.2167458432304038</v>
      </c>
      <c r="V61" s="8">
        <f t="shared" si="68"/>
        <v>0</v>
      </c>
      <c r="W61" s="9">
        <f t="shared" si="68"/>
        <v>7.719714964370546E-3</v>
      </c>
      <c r="X61" s="9">
        <f t="shared" si="68"/>
        <v>5.3444180522565317E-3</v>
      </c>
      <c r="Y61" s="9">
        <f t="shared" si="68"/>
        <v>4.1567695961995249E-3</v>
      </c>
      <c r="Z61" s="9">
        <f t="shared" si="68"/>
        <v>0</v>
      </c>
      <c r="AA61" s="9">
        <f t="shared" si="68"/>
        <v>0</v>
      </c>
      <c r="AB61" s="9">
        <f t="shared" si="68"/>
        <v>0</v>
      </c>
      <c r="AC61" s="9">
        <f t="shared" si="68"/>
        <v>0</v>
      </c>
      <c r="AD61" s="15">
        <f t="shared" si="68"/>
        <v>0.17755344418052257</v>
      </c>
    </row>
    <row r="62" spans="2:30" ht="15.6" x14ac:dyDescent="0.3">
      <c r="B62" s="5" t="s">
        <v>51</v>
      </c>
      <c r="C62" s="7">
        <v>16</v>
      </c>
      <c r="D62" s="7">
        <v>24</v>
      </c>
      <c r="E62" s="7">
        <v>4</v>
      </c>
      <c r="F62" s="7">
        <v>6</v>
      </c>
      <c r="G62" s="7">
        <v>13</v>
      </c>
      <c r="H62" s="6"/>
      <c r="I62" s="7">
        <v>13</v>
      </c>
      <c r="J62" s="7">
        <v>4</v>
      </c>
      <c r="K62" s="7"/>
      <c r="L62" s="7"/>
      <c r="M62" s="7"/>
      <c r="N62" s="7"/>
      <c r="O62" s="75">
        <v>16</v>
      </c>
      <c r="P62" s="59">
        <f t="shared" si="69"/>
        <v>96</v>
      </c>
      <c r="Q62" s="5" t="str">
        <f t="shared" si="70"/>
        <v>Family</v>
      </c>
      <c r="R62" s="9">
        <f t="shared" si="71"/>
        <v>0.16666666666666666</v>
      </c>
      <c r="S62" s="9">
        <f t="shared" si="66"/>
        <v>0.25</v>
      </c>
      <c r="T62" s="9">
        <f t="shared" si="67"/>
        <v>4.1666666666666664E-2</v>
      </c>
      <c r="U62" s="9">
        <f t="shared" si="68"/>
        <v>6.25E-2</v>
      </c>
      <c r="V62" s="9">
        <f t="shared" si="68"/>
        <v>0.13541666666666666</v>
      </c>
      <c r="W62" s="8">
        <f t="shared" si="68"/>
        <v>0</v>
      </c>
      <c r="X62" s="9">
        <f t="shared" si="68"/>
        <v>0.13541666666666666</v>
      </c>
      <c r="Y62" s="9">
        <f t="shared" si="68"/>
        <v>4.1666666666666664E-2</v>
      </c>
      <c r="Z62" s="9">
        <f t="shared" si="68"/>
        <v>0</v>
      </c>
      <c r="AA62" s="9">
        <f t="shared" si="68"/>
        <v>0</v>
      </c>
      <c r="AB62" s="9">
        <f t="shared" si="68"/>
        <v>0</v>
      </c>
      <c r="AC62" s="9">
        <f t="shared" si="68"/>
        <v>0</v>
      </c>
      <c r="AD62" s="15">
        <f t="shared" si="68"/>
        <v>0.16666666666666666</v>
      </c>
    </row>
    <row r="63" spans="2:30" ht="15.6" x14ac:dyDescent="0.3">
      <c r="B63" s="5" t="s">
        <v>80</v>
      </c>
      <c r="C63" s="7">
        <v>15</v>
      </c>
      <c r="D63" s="7">
        <v>5</v>
      </c>
      <c r="E63" s="7">
        <v>3</v>
      </c>
      <c r="F63" s="7">
        <v>1</v>
      </c>
      <c r="G63" s="7">
        <v>3</v>
      </c>
      <c r="H63" s="7">
        <v>9</v>
      </c>
      <c r="I63" s="6"/>
      <c r="J63" s="7">
        <v>8</v>
      </c>
      <c r="K63" s="7"/>
      <c r="L63" s="7"/>
      <c r="M63" s="7"/>
      <c r="N63" s="7"/>
      <c r="O63" s="75">
        <v>9</v>
      </c>
      <c r="P63" s="59">
        <f t="shared" si="69"/>
        <v>53</v>
      </c>
      <c r="Q63" s="5" t="str">
        <f t="shared" si="70"/>
        <v>Libertarian</v>
      </c>
      <c r="R63" s="9">
        <f t="shared" si="71"/>
        <v>0.28301886792452829</v>
      </c>
      <c r="S63" s="9">
        <f t="shared" si="66"/>
        <v>9.4339622641509441E-2</v>
      </c>
      <c r="T63" s="9">
        <f t="shared" si="67"/>
        <v>5.6603773584905662E-2</v>
      </c>
      <c r="U63" s="9">
        <f t="shared" si="68"/>
        <v>1.8867924528301886E-2</v>
      </c>
      <c r="V63" s="9">
        <f t="shared" si="68"/>
        <v>5.6603773584905662E-2</v>
      </c>
      <c r="W63" s="9">
        <f t="shared" si="68"/>
        <v>0.16981132075471697</v>
      </c>
      <c r="X63" s="8">
        <f t="shared" si="68"/>
        <v>0</v>
      </c>
      <c r="Y63" s="9">
        <f t="shared" si="68"/>
        <v>0.15094339622641509</v>
      </c>
      <c r="Z63" s="9">
        <f t="shared" si="68"/>
        <v>0</v>
      </c>
      <c r="AA63" s="9">
        <f t="shared" si="68"/>
        <v>0</v>
      </c>
      <c r="AB63" s="9">
        <f t="shared" si="68"/>
        <v>0</v>
      </c>
      <c r="AC63" s="9">
        <f t="shared" si="68"/>
        <v>0</v>
      </c>
      <c r="AD63" s="15">
        <f t="shared" si="68"/>
        <v>0.16981132075471697</v>
      </c>
    </row>
    <row r="64" spans="2:30" ht="16.2" thickBot="1" x14ac:dyDescent="0.35">
      <c r="B64" s="10" t="s">
        <v>50</v>
      </c>
      <c r="C64" s="11">
        <v>3</v>
      </c>
      <c r="D64" s="11">
        <v>0</v>
      </c>
      <c r="E64" s="11">
        <v>2</v>
      </c>
      <c r="F64" s="11">
        <v>0</v>
      </c>
      <c r="G64" s="11">
        <v>2</v>
      </c>
      <c r="H64" s="11">
        <v>1</v>
      </c>
      <c r="I64" s="11">
        <v>0</v>
      </c>
      <c r="J64" s="12"/>
      <c r="K64" s="11"/>
      <c r="L64" s="11"/>
      <c r="M64" s="11"/>
      <c r="N64" s="11"/>
      <c r="O64" s="77">
        <v>9</v>
      </c>
      <c r="P64" s="78">
        <f t="shared" si="69"/>
        <v>17</v>
      </c>
      <c r="Q64" s="79" t="str">
        <f t="shared" si="70"/>
        <v>Independent</v>
      </c>
      <c r="R64" s="13">
        <f t="shared" si="71"/>
        <v>0.17647058823529413</v>
      </c>
      <c r="S64" s="13">
        <f t="shared" si="66"/>
        <v>0</v>
      </c>
      <c r="T64" s="13">
        <f t="shared" si="67"/>
        <v>0.11764705882352941</v>
      </c>
      <c r="U64" s="13">
        <f t="shared" si="68"/>
        <v>0</v>
      </c>
      <c r="V64" s="13">
        <f t="shared" si="68"/>
        <v>0.11764705882352941</v>
      </c>
      <c r="W64" s="13">
        <f t="shared" si="68"/>
        <v>5.8823529411764705E-2</v>
      </c>
      <c r="X64" s="13">
        <f t="shared" si="68"/>
        <v>0</v>
      </c>
      <c r="Y64" s="14"/>
      <c r="Z64" s="13">
        <f t="shared" si="68"/>
        <v>0</v>
      </c>
      <c r="AA64" s="13">
        <f t="shared" si="68"/>
        <v>0</v>
      </c>
      <c r="AB64" s="13">
        <f t="shared" si="68"/>
        <v>0</v>
      </c>
      <c r="AC64" s="13">
        <f t="shared" si="68"/>
        <v>0</v>
      </c>
      <c r="AD64" s="16">
        <f t="shared" si="68"/>
        <v>0.52941176470588236</v>
      </c>
    </row>
    <row r="65" spans="2:30" ht="15.6" x14ac:dyDescent="0.3">
      <c r="B65" s="114" t="s">
        <v>166</v>
      </c>
      <c r="C65" s="80" t="s">
        <v>167</v>
      </c>
      <c r="D65" s="81" t="s">
        <v>168</v>
      </c>
      <c r="E65" s="81" t="s">
        <v>169</v>
      </c>
      <c r="F65" s="81" t="s">
        <v>170</v>
      </c>
      <c r="G65" s="81" t="s">
        <v>171</v>
      </c>
      <c r="H65" s="81" t="s">
        <v>172</v>
      </c>
      <c r="I65" s="81" t="s">
        <v>173</v>
      </c>
      <c r="J65" s="81" t="s">
        <v>174</v>
      </c>
      <c r="K65" s="81" t="s">
        <v>175</v>
      </c>
      <c r="L65" s="81" t="s">
        <v>176</v>
      </c>
      <c r="M65" s="81" t="s">
        <v>177</v>
      </c>
      <c r="N65" s="81" t="s">
        <v>178</v>
      </c>
      <c r="O65" s="81" t="s">
        <v>179</v>
      </c>
      <c r="P65" s="82" t="s">
        <v>180</v>
      </c>
      <c r="Q65" s="83" t="s">
        <v>167</v>
      </c>
      <c r="R65" s="81" t="s">
        <v>168</v>
      </c>
      <c r="S65" s="81" t="s">
        <v>169</v>
      </c>
      <c r="T65" s="81" t="s">
        <v>170</v>
      </c>
      <c r="U65" s="81" t="s">
        <v>171</v>
      </c>
      <c r="V65" s="81" t="s">
        <v>172</v>
      </c>
      <c r="W65" s="81" t="s">
        <v>173</v>
      </c>
      <c r="X65" s="81" t="s">
        <v>174</v>
      </c>
      <c r="Y65" s="81" t="s">
        <v>175</v>
      </c>
      <c r="Z65" s="81" t="s">
        <v>176</v>
      </c>
      <c r="AA65" s="81" t="s">
        <v>177</v>
      </c>
      <c r="AB65" s="81" t="s">
        <v>178</v>
      </c>
      <c r="AC65" s="81" t="s">
        <v>179</v>
      </c>
      <c r="AD65" s="82" t="s">
        <v>180</v>
      </c>
    </row>
    <row r="66" spans="2:30" ht="16.2" thickBot="1" x14ac:dyDescent="0.35">
      <c r="B66" s="115"/>
      <c r="C66" s="84" t="s">
        <v>34</v>
      </c>
      <c r="D66" s="85">
        <v>13416</v>
      </c>
      <c r="E66" s="85">
        <v>12364</v>
      </c>
      <c r="F66" s="85">
        <v>8895</v>
      </c>
      <c r="G66" s="85">
        <v>5226</v>
      </c>
      <c r="H66" s="85">
        <v>2416</v>
      </c>
      <c r="I66" s="85">
        <v>1040</v>
      </c>
      <c r="J66" s="85">
        <v>825</v>
      </c>
      <c r="K66" s="85">
        <v>749</v>
      </c>
      <c r="L66" s="85">
        <v>700</v>
      </c>
      <c r="M66" s="85">
        <v>665</v>
      </c>
      <c r="N66" s="85"/>
      <c r="O66" s="85"/>
      <c r="P66" s="86"/>
      <c r="Q66" s="87" t="s">
        <v>181</v>
      </c>
      <c r="R66" s="88">
        <f>D66/$D66</f>
        <v>1</v>
      </c>
      <c r="S66" s="89">
        <f t="shared" ref="S66" si="72">E66/$D66</f>
        <v>0.92158616577221231</v>
      </c>
      <c r="T66" s="89">
        <f t="shared" ref="T66" si="73">F66/$D66</f>
        <v>0.66301431127012522</v>
      </c>
      <c r="U66" s="89">
        <f t="shared" ref="U66" si="74">G66/$D66</f>
        <v>0.38953488372093026</v>
      </c>
      <c r="V66" s="89">
        <f t="shared" ref="V66" si="75">H66/$D66</f>
        <v>0.1800834824090638</v>
      </c>
      <c r="W66" s="89">
        <f t="shared" ref="W66" si="76">I66/$D66</f>
        <v>7.7519379844961239E-2</v>
      </c>
      <c r="X66" s="89">
        <f t="shared" ref="X66" si="77">J66/$D66</f>
        <v>6.1493738819320215E-2</v>
      </c>
      <c r="Y66" s="89">
        <f t="shared" ref="Y66" si="78">K66/$D66</f>
        <v>5.5828861061419204E-2</v>
      </c>
      <c r="Z66" s="89">
        <f t="shared" ref="Z66" si="79">L66/$D66</f>
        <v>5.2176505664877755E-2</v>
      </c>
      <c r="AA66" s="89">
        <f t="shared" ref="AA66" si="80">M66/$D66</f>
        <v>4.9567680381633873E-2</v>
      </c>
      <c r="AB66" s="89">
        <f t="shared" ref="AB66" si="81">N66/$D66</f>
        <v>0</v>
      </c>
      <c r="AC66" s="89">
        <f t="shared" ref="AC66" si="82">O66/$D66</f>
        <v>0</v>
      </c>
      <c r="AD66" s="90">
        <f t="shared" ref="AD66" si="83">P66/$D66</f>
        <v>0</v>
      </c>
    </row>
    <row r="67" spans="2:30" ht="14.4" thickBot="1" x14ac:dyDescent="0.3"/>
    <row r="68" spans="2:30" ht="18" thickBot="1" x14ac:dyDescent="0.35">
      <c r="B68" s="103" t="s">
        <v>154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5"/>
    </row>
    <row r="69" spans="2:30" ht="18" thickBot="1" x14ac:dyDescent="0.35">
      <c r="B69" s="108" t="s">
        <v>32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/>
      <c r="Q69" s="111" t="s">
        <v>33</v>
      </c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3"/>
    </row>
    <row r="70" spans="2:30" ht="16.2" thickBot="1" x14ac:dyDescent="0.35">
      <c r="B70" s="1"/>
      <c r="C70" s="2" t="str">
        <f>B71</f>
        <v>Lib Dem</v>
      </c>
      <c r="D70" s="2" t="str">
        <f>B72</f>
        <v>SNP</v>
      </c>
      <c r="E70" s="2" t="str">
        <f>B73</f>
        <v>Conservative</v>
      </c>
      <c r="F70" s="2" t="str">
        <f>B74</f>
        <v>Labour</v>
      </c>
      <c r="G70" s="2" t="str">
        <f>B75</f>
        <v>Green</v>
      </c>
      <c r="H70" s="2" t="str">
        <f>B76</f>
        <v>Family</v>
      </c>
      <c r="I70" s="2"/>
      <c r="J70" s="2"/>
      <c r="K70" s="2"/>
      <c r="L70" s="2"/>
      <c r="M70" s="2"/>
      <c r="N70" s="2"/>
      <c r="O70" s="4" t="s">
        <v>31</v>
      </c>
      <c r="P70" s="57" t="s">
        <v>38</v>
      </c>
      <c r="Q70" s="58"/>
      <c r="R70" s="2" t="str">
        <f t="shared" ref="R70:AC70" si="84">C70</f>
        <v>Lib Dem</v>
      </c>
      <c r="S70" s="2" t="str">
        <f t="shared" si="84"/>
        <v>SNP</v>
      </c>
      <c r="T70" s="2" t="str">
        <f t="shared" si="84"/>
        <v>Conservative</v>
      </c>
      <c r="U70" s="2" t="str">
        <f t="shared" si="84"/>
        <v>Labour</v>
      </c>
      <c r="V70" s="2" t="str">
        <f t="shared" si="84"/>
        <v>Green</v>
      </c>
      <c r="W70" s="2" t="str">
        <f t="shared" si="84"/>
        <v>Family</v>
      </c>
      <c r="X70" s="2">
        <f t="shared" si="84"/>
        <v>0</v>
      </c>
      <c r="Y70" s="2">
        <f t="shared" si="84"/>
        <v>0</v>
      </c>
      <c r="Z70" s="2">
        <f t="shared" si="84"/>
        <v>0</v>
      </c>
      <c r="AA70" s="2">
        <f t="shared" si="84"/>
        <v>0</v>
      </c>
      <c r="AB70" s="2">
        <f t="shared" si="84"/>
        <v>0</v>
      </c>
      <c r="AC70" s="2">
        <f t="shared" si="84"/>
        <v>0</v>
      </c>
      <c r="AD70" s="3" t="s">
        <v>31</v>
      </c>
    </row>
    <row r="71" spans="2:30" ht="15.6" x14ac:dyDescent="0.3">
      <c r="B71" s="70" t="s">
        <v>20</v>
      </c>
      <c r="C71" s="71"/>
      <c r="D71" s="72">
        <v>422</v>
      </c>
      <c r="E71" s="72">
        <v>1685</v>
      </c>
      <c r="F71" s="72">
        <v>1149</v>
      </c>
      <c r="G71" s="72">
        <v>666</v>
      </c>
      <c r="H71" s="72">
        <v>132</v>
      </c>
      <c r="I71" s="72"/>
      <c r="J71" s="72"/>
      <c r="K71" s="72"/>
      <c r="L71" s="72"/>
      <c r="M71" s="72"/>
      <c r="N71" s="72"/>
      <c r="O71" s="73">
        <v>1615</v>
      </c>
      <c r="P71" s="74">
        <f>SUM(C71:O71)</f>
        <v>5669</v>
      </c>
      <c r="Q71" s="70" t="str">
        <f>B71</f>
        <v>Lib Dem</v>
      </c>
      <c r="R71" s="8"/>
      <c r="S71" s="9">
        <f t="shared" ref="S71:S76" si="85">D71/SUM($C71:$O71)</f>
        <v>7.4439936496736636E-2</v>
      </c>
      <c r="T71" s="9">
        <f t="shared" ref="T71:T76" si="86">E71/SUM($C71:$O71)</f>
        <v>0.29723055212559535</v>
      </c>
      <c r="U71" s="9">
        <f t="shared" ref="U71:AD76" si="87">F71/SUM($C71:$O71)</f>
        <v>0.20268124889751279</v>
      </c>
      <c r="V71" s="9">
        <f t="shared" si="87"/>
        <v>0.11748103721996825</v>
      </c>
      <c r="W71" s="9">
        <f t="shared" si="87"/>
        <v>2.3284529899453166E-2</v>
      </c>
      <c r="X71" s="9">
        <f t="shared" si="87"/>
        <v>0</v>
      </c>
      <c r="Y71" s="9">
        <f t="shared" si="87"/>
        <v>0</v>
      </c>
      <c r="Z71" s="9">
        <f t="shared" si="87"/>
        <v>0</v>
      </c>
      <c r="AA71" s="9">
        <f t="shared" si="87"/>
        <v>0</v>
      </c>
      <c r="AB71" s="9">
        <f t="shared" si="87"/>
        <v>0</v>
      </c>
      <c r="AC71" s="9">
        <f t="shared" si="87"/>
        <v>0</v>
      </c>
      <c r="AD71" s="15">
        <f t="shared" si="87"/>
        <v>0.2848826953607338</v>
      </c>
    </row>
    <row r="72" spans="2:30" ht="15.6" x14ac:dyDescent="0.3">
      <c r="B72" s="5" t="s">
        <v>17</v>
      </c>
      <c r="C72" s="7">
        <v>331</v>
      </c>
      <c r="D72" s="6"/>
      <c r="E72" s="7">
        <v>39</v>
      </c>
      <c r="F72" s="7">
        <v>298</v>
      </c>
      <c r="G72" s="7">
        <v>1117</v>
      </c>
      <c r="H72" s="7">
        <v>31</v>
      </c>
      <c r="I72" s="7"/>
      <c r="J72" s="7"/>
      <c r="K72" s="7"/>
      <c r="L72" s="7"/>
      <c r="M72" s="7"/>
      <c r="N72" s="7"/>
      <c r="O72" s="75">
        <v>316</v>
      </c>
      <c r="P72" s="59">
        <f t="shared" ref="P72:P76" si="88">SUM(C72:O72)</f>
        <v>2132</v>
      </c>
      <c r="Q72" s="5" t="str">
        <f t="shared" ref="Q72:Q76" si="89">B72</f>
        <v>SNP</v>
      </c>
      <c r="R72" s="9">
        <f t="shared" ref="R72:R76" si="90">C72/SUM($C72:$O72)</f>
        <v>0.15525328330206378</v>
      </c>
      <c r="S72" s="8"/>
      <c r="T72" s="9">
        <f t="shared" si="86"/>
        <v>1.8292682926829267E-2</v>
      </c>
      <c r="U72" s="9">
        <f t="shared" si="87"/>
        <v>0.13977485928705441</v>
      </c>
      <c r="V72" s="9">
        <f t="shared" si="87"/>
        <v>0.523921200750469</v>
      </c>
      <c r="W72" s="9">
        <f t="shared" si="87"/>
        <v>1.4540337711069419E-2</v>
      </c>
      <c r="X72" s="9">
        <f t="shared" si="87"/>
        <v>0</v>
      </c>
      <c r="Y72" s="9">
        <f t="shared" si="87"/>
        <v>0</v>
      </c>
      <c r="Z72" s="9">
        <f t="shared" si="87"/>
        <v>0</v>
      </c>
      <c r="AA72" s="9">
        <f t="shared" si="87"/>
        <v>0</v>
      </c>
      <c r="AB72" s="9">
        <f t="shared" si="87"/>
        <v>0</v>
      </c>
      <c r="AC72" s="9">
        <f t="shared" si="87"/>
        <v>0</v>
      </c>
      <c r="AD72" s="15">
        <f t="shared" si="87"/>
        <v>0.14821763602251406</v>
      </c>
    </row>
    <row r="73" spans="2:30" ht="15.6" x14ac:dyDescent="0.3">
      <c r="B73" s="5" t="s">
        <v>19</v>
      </c>
      <c r="C73" s="7">
        <v>1138</v>
      </c>
      <c r="D73" s="7">
        <v>17</v>
      </c>
      <c r="E73" s="6"/>
      <c r="F73" s="7">
        <v>133</v>
      </c>
      <c r="G73" s="7">
        <v>27</v>
      </c>
      <c r="H73" s="7">
        <v>75</v>
      </c>
      <c r="I73" s="7"/>
      <c r="J73" s="7"/>
      <c r="K73" s="7"/>
      <c r="L73" s="7"/>
      <c r="M73" s="7"/>
      <c r="N73" s="7"/>
      <c r="O73" s="75">
        <v>428</v>
      </c>
      <c r="P73" s="59">
        <f t="shared" si="88"/>
        <v>1818</v>
      </c>
      <c r="Q73" s="5" t="str">
        <f t="shared" si="89"/>
        <v>Conservative</v>
      </c>
      <c r="R73" s="9">
        <f t="shared" si="90"/>
        <v>0.62596259625962591</v>
      </c>
      <c r="S73" s="9">
        <f t="shared" si="85"/>
        <v>9.3509350935093508E-3</v>
      </c>
      <c r="T73" s="8"/>
      <c r="U73" s="9">
        <f t="shared" si="87"/>
        <v>7.3157315731573164E-2</v>
      </c>
      <c r="V73" s="9">
        <f t="shared" si="87"/>
        <v>1.4851485148514851E-2</v>
      </c>
      <c r="W73" s="9">
        <f t="shared" si="87"/>
        <v>4.1254125412541254E-2</v>
      </c>
      <c r="X73" s="9">
        <f t="shared" si="87"/>
        <v>0</v>
      </c>
      <c r="Y73" s="9">
        <f t="shared" si="87"/>
        <v>0</v>
      </c>
      <c r="Z73" s="9">
        <f t="shared" si="87"/>
        <v>0</v>
      </c>
      <c r="AA73" s="9">
        <f t="shared" si="87"/>
        <v>0</v>
      </c>
      <c r="AB73" s="9">
        <f t="shared" si="87"/>
        <v>0</v>
      </c>
      <c r="AC73" s="9">
        <f t="shared" si="87"/>
        <v>0</v>
      </c>
      <c r="AD73" s="15">
        <f t="shared" si="87"/>
        <v>0.23542354235423543</v>
      </c>
    </row>
    <row r="74" spans="2:30" ht="15.6" x14ac:dyDescent="0.3">
      <c r="B74" s="5" t="s">
        <v>18</v>
      </c>
      <c r="C74" s="7">
        <v>398</v>
      </c>
      <c r="D74" s="7">
        <v>130</v>
      </c>
      <c r="E74" s="7">
        <v>42</v>
      </c>
      <c r="F74" s="6"/>
      <c r="G74" s="7">
        <v>142</v>
      </c>
      <c r="H74" s="7">
        <v>19</v>
      </c>
      <c r="I74" s="7"/>
      <c r="J74" s="7"/>
      <c r="K74" s="7"/>
      <c r="L74" s="7"/>
      <c r="M74" s="7"/>
      <c r="N74" s="7"/>
      <c r="O74" s="75">
        <v>162</v>
      </c>
      <c r="P74" s="59">
        <f t="shared" si="88"/>
        <v>893</v>
      </c>
      <c r="Q74" s="5" t="str">
        <f t="shared" si="89"/>
        <v>Labour</v>
      </c>
      <c r="R74" s="9">
        <f t="shared" si="90"/>
        <v>0.44568868980963045</v>
      </c>
      <c r="S74" s="9">
        <f t="shared" si="85"/>
        <v>0.1455767077267637</v>
      </c>
      <c r="T74" s="9">
        <f t="shared" si="86"/>
        <v>4.7032474804031353E-2</v>
      </c>
      <c r="U74" s="8"/>
      <c r="V74" s="9">
        <f t="shared" si="87"/>
        <v>0.15901455767077269</v>
      </c>
      <c r="W74" s="9">
        <f t="shared" si="87"/>
        <v>2.1276595744680851E-2</v>
      </c>
      <c r="X74" s="9">
        <f t="shared" si="87"/>
        <v>0</v>
      </c>
      <c r="Y74" s="9">
        <f t="shared" si="87"/>
        <v>0</v>
      </c>
      <c r="Z74" s="9">
        <f t="shared" si="87"/>
        <v>0</v>
      </c>
      <c r="AA74" s="9">
        <f t="shared" si="87"/>
        <v>0</v>
      </c>
      <c r="AB74" s="9">
        <f t="shared" si="87"/>
        <v>0</v>
      </c>
      <c r="AC74" s="9">
        <f t="shared" si="87"/>
        <v>0</v>
      </c>
      <c r="AD74" s="15">
        <f t="shared" si="87"/>
        <v>0.18141097424412095</v>
      </c>
    </row>
    <row r="75" spans="2:30" ht="15.6" x14ac:dyDescent="0.3">
      <c r="B75" s="5" t="s">
        <v>21</v>
      </c>
      <c r="C75" s="7">
        <v>196</v>
      </c>
      <c r="D75" s="7">
        <v>379</v>
      </c>
      <c r="E75" s="7">
        <v>12</v>
      </c>
      <c r="F75" s="7">
        <v>139</v>
      </c>
      <c r="G75" s="6"/>
      <c r="H75" s="7">
        <v>11</v>
      </c>
      <c r="I75" s="7"/>
      <c r="J75" s="7"/>
      <c r="K75" s="7"/>
      <c r="L75" s="7"/>
      <c r="M75" s="7"/>
      <c r="N75" s="7"/>
      <c r="O75" s="75">
        <v>47</v>
      </c>
      <c r="P75" s="59">
        <f t="shared" si="88"/>
        <v>784</v>
      </c>
      <c r="Q75" s="5" t="str">
        <f t="shared" si="89"/>
        <v>Green</v>
      </c>
      <c r="R75" s="9">
        <f t="shared" si="90"/>
        <v>0.25</v>
      </c>
      <c r="S75" s="9">
        <f t="shared" si="85"/>
        <v>0.48341836734693877</v>
      </c>
      <c r="T75" s="9">
        <f t="shared" si="86"/>
        <v>1.5306122448979591E-2</v>
      </c>
      <c r="U75" s="9">
        <f t="shared" si="87"/>
        <v>0.17729591836734693</v>
      </c>
      <c r="V75" s="8">
        <f t="shared" si="87"/>
        <v>0</v>
      </c>
      <c r="W75" s="9">
        <f t="shared" si="87"/>
        <v>1.4030612244897959E-2</v>
      </c>
      <c r="X75" s="9">
        <f t="shared" si="87"/>
        <v>0</v>
      </c>
      <c r="Y75" s="9">
        <f t="shared" si="87"/>
        <v>0</v>
      </c>
      <c r="Z75" s="9">
        <f t="shared" si="87"/>
        <v>0</v>
      </c>
      <c r="AA75" s="9">
        <f t="shared" si="87"/>
        <v>0</v>
      </c>
      <c r="AB75" s="9">
        <f t="shared" si="87"/>
        <v>0</v>
      </c>
      <c r="AC75" s="9">
        <f t="shared" si="87"/>
        <v>0</v>
      </c>
      <c r="AD75" s="15">
        <f t="shared" si="87"/>
        <v>5.9948979591836732E-2</v>
      </c>
    </row>
    <row r="76" spans="2:30" ht="16.2" thickBot="1" x14ac:dyDescent="0.35">
      <c r="B76" s="10" t="s">
        <v>51</v>
      </c>
      <c r="C76" s="11">
        <v>33</v>
      </c>
      <c r="D76" s="11">
        <v>8</v>
      </c>
      <c r="E76" s="11">
        <v>18</v>
      </c>
      <c r="F76" s="11">
        <v>8</v>
      </c>
      <c r="G76" s="11">
        <v>4</v>
      </c>
      <c r="H76" s="12"/>
      <c r="I76" s="11"/>
      <c r="J76" s="11"/>
      <c r="K76" s="11"/>
      <c r="L76" s="11"/>
      <c r="M76" s="11"/>
      <c r="N76" s="11"/>
      <c r="O76" s="76">
        <v>17</v>
      </c>
      <c r="P76" s="69">
        <f t="shared" si="88"/>
        <v>88</v>
      </c>
      <c r="Q76" s="10" t="str">
        <f t="shared" si="89"/>
        <v>Family</v>
      </c>
      <c r="R76" s="13">
        <f t="shared" si="90"/>
        <v>0.375</v>
      </c>
      <c r="S76" s="13">
        <f t="shared" si="85"/>
        <v>9.0909090909090912E-2</v>
      </c>
      <c r="T76" s="13">
        <f t="shared" si="86"/>
        <v>0.20454545454545456</v>
      </c>
      <c r="U76" s="13">
        <f t="shared" si="87"/>
        <v>9.0909090909090912E-2</v>
      </c>
      <c r="V76" s="13">
        <f t="shared" si="87"/>
        <v>4.5454545454545456E-2</v>
      </c>
      <c r="W76" s="14">
        <f t="shared" si="87"/>
        <v>0</v>
      </c>
      <c r="X76" s="13">
        <f t="shared" si="87"/>
        <v>0</v>
      </c>
      <c r="Y76" s="13">
        <f t="shared" si="87"/>
        <v>0</v>
      </c>
      <c r="Z76" s="13">
        <f t="shared" si="87"/>
        <v>0</v>
      </c>
      <c r="AA76" s="13">
        <f t="shared" si="87"/>
        <v>0</v>
      </c>
      <c r="AB76" s="13">
        <f t="shared" si="87"/>
        <v>0</v>
      </c>
      <c r="AC76" s="13">
        <f t="shared" si="87"/>
        <v>0</v>
      </c>
      <c r="AD76" s="16">
        <f t="shared" si="87"/>
        <v>0.19318181818181818</v>
      </c>
    </row>
    <row r="77" spans="2:30" ht="15.6" x14ac:dyDescent="0.3">
      <c r="B77" s="114" t="s">
        <v>166</v>
      </c>
      <c r="C77" s="80" t="s">
        <v>167</v>
      </c>
      <c r="D77" s="81" t="s">
        <v>168</v>
      </c>
      <c r="E77" s="81" t="s">
        <v>169</v>
      </c>
      <c r="F77" s="81" t="s">
        <v>170</v>
      </c>
      <c r="G77" s="81" t="s">
        <v>171</v>
      </c>
      <c r="H77" s="81" t="s">
        <v>172</v>
      </c>
      <c r="I77" s="81" t="s">
        <v>173</v>
      </c>
      <c r="J77" s="81" t="s">
        <v>174</v>
      </c>
      <c r="K77" s="81" t="s">
        <v>175</v>
      </c>
      <c r="L77" s="81" t="s">
        <v>176</v>
      </c>
      <c r="M77" s="81" t="s">
        <v>177</v>
      </c>
      <c r="N77" s="81" t="s">
        <v>178</v>
      </c>
      <c r="O77" s="81" t="s">
        <v>179</v>
      </c>
      <c r="P77" s="82" t="s">
        <v>180</v>
      </c>
      <c r="Q77" s="83" t="s">
        <v>167</v>
      </c>
      <c r="R77" s="81" t="s">
        <v>168</v>
      </c>
      <c r="S77" s="81" t="s">
        <v>169</v>
      </c>
      <c r="T77" s="81" t="s">
        <v>170</v>
      </c>
      <c r="U77" s="81" t="s">
        <v>171</v>
      </c>
      <c r="V77" s="81" t="s">
        <v>172</v>
      </c>
      <c r="W77" s="81" t="s">
        <v>173</v>
      </c>
      <c r="X77" s="81" t="s">
        <v>174</v>
      </c>
      <c r="Y77" s="81" t="s">
        <v>175</v>
      </c>
      <c r="Z77" s="81" t="s">
        <v>176</v>
      </c>
      <c r="AA77" s="81" t="s">
        <v>177</v>
      </c>
      <c r="AB77" s="81" t="s">
        <v>178</v>
      </c>
      <c r="AC77" s="81" t="s">
        <v>179</v>
      </c>
      <c r="AD77" s="82" t="s">
        <v>180</v>
      </c>
    </row>
    <row r="78" spans="2:30" ht="16.2" thickBot="1" x14ac:dyDescent="0.35">
      <c r="B78" s="115"/>
      <c r="C78" s="84" t="s">
        <v>34</v>
      </c>
      <c r="D78" s="85">
        <v>11384</v>
      </c>
      <c r="E78" s="85">
        <v>10292</v>
      </c>
      <c r="F78" s="85">
        <v>7690</v>
      </c>
      <c r="G78" s="85">
        <v>3050</v>
      </c>
      <c r="H78" s="85">
        <v>1815</v>
      </c>
      <c r="I78" s="85">
        <v>1288</v>
      </c>
      <c r="J78" s="85">
        <v>1210</v>
      </c>
      <c r="K78" s="85"/>
      <c r="L78" s="85"/>
      <c r="M78" s="85"/>
      <c r="N78" s="85"/>
      <c r="O78" s="85"/>
      <c r="P78" s="86"/>
      <c r="Q78" s="87" t="s">
        <v>181</v>
      </c>
      <c r="R78" s="88">
        <f>D78/$D78</f>
        <v>1</v>
      </c>
      <c r="S78" s="89">
        <f t="shared" ref="S78" si="91">E78/$D78</f>
        <v>0.9040758959943781</v>
      </c>
      <c r="T78" s="89">
        <f t="shared" ref="T78" si="92">F78/$D78</f>
        <v>0.67550948699929725</v>
      </c>
      <c r="U78" s="89">
        <f t="shared" ref="U78" si="93">G78/$D78</f>
        <v>0.26791988756148982</v>
      </c>
      <c r="V78" s="89">
        <f t="shared" ref="V78" si="94">H78/$D78</f>
        <v>0.15943429374560786</v>
      </c>
      <c r="W78" s="89">
        <f t="shared" ref="W78" si="95">I78/$D78</f>
        <v>0.11314125087842586</v>
      </c>
      <c r="X78" s="89">
        <f t="shared" ref="X78" si="96">J78/$D78</f>
        <v>0.10628952916373859</v>
      </c>
      <c r="Y78" s="89">
        <f t="shared" ref="Y78" si="97">K78/$D78</f>
        <v>0</v>
      </c>
      <c r="Z78" s="89">
        <f t="shared" ref="Z78" si="98">L78/$D78</f>
        <v>0</v>
      </c>
      <c r="AA78" s="89">
        <f t="shared" ref="AA78" si="99">M78/$D78</f>
        <v>0</v>
      </c>
      <c r="AB78" s="89">
        <f t="shared" ref="AB78" si="100">N78/$D78</f>
        <v>0</v>
      </c>
      <c r="AC78" s="89">
        <f t="shared" ref="AC78" si="101">O78/$D78</f>
        <v>0</v>
      </c>
      <c r="AD78" s="90">
        <f t="shared" ref="AD78" si="102">P78/$D78</f>
        <v>0</v>
      </c>
    </row>
    <row r="79" spans="2:30" ht="14.4" thickBot="1" x14ac:dyDescent="0.3"/>
    <row r="80" spans="2:30" ht="18" thickBot="1" x14ac:dyDescent="0.35">
      <c r="B80" s="103" t="s">
        <v>191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5"/>
    </row>
    <row r="81" spans="2:30" ht="18" thickBot="1" x14ac:dyDescent="0.35">
      <c r="B81" s="108" t="s">
        <v>32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10"/>
      <c r="Q81" s="111" t="s">
        <v>33</v>
      </c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3"/>
    </row>
    <row r="82" spans="2:30" ht="16.2" thickBot="1" x14ac:dyDescent="0.35">
      <c r="B82" s="1"/>
      <c r="C82" s="2" t="str">
        <f>B83</f>
        <v>SNP</v>
      </c>
      <c r="D82" s="2" t="str">
        <f>B84</f>
        <v>Labour</v>
      </c>
      <c r="E82" s="2" t="str">
        <f>B85</f>
        <v>Green</v>
      </c>
      <c r="F82" s="2" t="str">
        <f>B86</f>
        <v>Conservative</v>
      </c>
      <c r="G82" s="2" t="str">
        <f>B87</f>
        <v>Independent</v>
      </c>
      <c r="H82" s="2" t="str">
        <f>B88</f>
        <v>Lib Dem</v>
      </c>
      <c r="I82" s="2" t="str">
        <f>B89</f>
        <v>Alba</v>
      </c>
      <c r="J82" s="2"/>
      <c r="K82" s="2"/>
      <c r="L82" s="2"/>
      <c r="M82" s="2"/>
      <c r="N82" s="2"/>
      <c r="O82" s="4" t="s">
        <v>31</v>
      </c>
      <c r="P82" s="57" t="s">
        <v>38</v>
      </c>
      <c r="Q82" s="58"/>
      <c r="R82" s="2" t="str">
        <f t="shared" ref="R82:AC82" si="103">C82</f>
        <v>SNP</v>
      </c>
      <c r="S82" s="2" t="str">
        <f t="shared" si="103"/>
        <v>Labour</v>
      </c>
      <c r="T82" s="2" t="str">
        <f t="shared" si="103"/>
        <v>Green</v>
      </c>
      <c r="U82" s="2" t="str">
        <f t="shared" si="103"/>
        <v>Conservative</v>
      </c>
      <c r="V82" s="2" t="str">
        <f t="shared" si="103"/>
        <v>Independent</v>
      </c>
      <c r="W82" s="2" t="str">
        <f t="shared" si="103"/>
        <v>Lib Dem</v>
      </c>
      <c r="X82" s="2" t="str">
        <f t="shared" si="103"/>
        <v>Alba</v>
      </c>
      <c r="Y82" s="2">
        <f t="shared" si="103"/>
        <v>0</v>
      </c>
      <c r="Z82" s="2">
        <f t="shared" si="103"/>
        <v>0</v>
      </c>
      <c r="AA82" s="2">
        <f t="shared" si="103"/>
        <v>0</v>
      </c>
      <c r="AB82" s="2">
        <f t="shared" si="103"/>
        <v>0</v>
      </c>
      <c r="AC82" s="2">
        <f t="shared" si="103"/>
        <v>0</v>
      </c>
      <c r="AD82" s="3" t="s">
        <v>31</v>
      </c>
    </row>
    <row r="83" spans="2:30" ht="15.6" x14ac:dyDescent="0.3">
      <c r="B83" s="70" t="s">
        <v>17</v>
      </c>
      <c r="C83" s="71"/>
      <c r="D83" s="72">
        <v>498</v>
      </c>
      <c r="E83" s="72">
        <v>1159</v>
      </c>
      <c r="F83" s="72">
        <v>56</v>
      </c>
      <c r="G83" s="72">
        <v>341</v>
      </c>
      <c r="H83" s="72">
        <v>87</v>
      </c>
      <c r="I83" s="72">
        <v>203</v>
      </c>
      <c r="J83" s="72"/>
      <c r="K83" s="72"/>
      <c r="L83" s="72"/>
      <c r="M83" s="72"/>
      <c r="N83" s="72"/>
      <c r="O83" s="73">
        <v>685</v>
      </c>
      <c r="P83" s="74">
        <f>SUM(C83:O83)</f>
        <v>3029</v>
      </c>
      <c r="Q83" s="70" t="str">
        <f>B83</f>
        <v>SNP</v>
      </c>
      <c r="R83" s="8"/>
      <c r="S83" s="9">
        <f t="shared" ref="S83:S89" si="104">D83/SUM($C83:$O83)</f>
        <v>0.1644106965995378</v>
      </c>
      <c r="T83" s="9">
        <f t="shared" ref="T83:T89" si="105">E83/SUM($C83:$O83)</f>
        <v>0.38263453284912513</v>
      </c>
      <c r="U83" s="9">
        <f t="shared" ref="U83:AD89" si="106">F83/SUM($C83:$O83)</f>
        <v>1.8487949818421921E-2</v>
      </c>
      <c r="V83" s="9">
        <f t="shared" si="106"/>
        <v>0.11257840871574777</v>
      </c>
      <c r="W83" s="9">
        <f t="shared" si="106"/>
        <v>2.8722350610762629E-2</v>
      </c>
      <c r="X83" s="9">
        <f t="shared" si="106"/>
        <v>6.7018818091779467E-2</v>
      </c>
      <c r="Y83" s="9">
        <f t="shared" si="106"/>
        <v>0</v>
      </c>
      <c r="Z83" s="9">
        <f t="shared" si="106"/>
        <v>0</v>
      </c>
      <c r="AA83" s="9">
        <f t="shared" si="106"/>
        <v>0</v>
      </c>
      <c r="AB83" s="9">
        <f t="shared" si="106"/>
        <v>0</v>
      </c>
      <c r="AC83" s="9">
        <f t="shared" si="106"/>
        <v>0</v>
      </c>
      <c r="AD83" s="15">
        <f t="shared" si="106"/>
        <v>0.2261472433146253</v>
      </c>
    </row>
    <row r="84" spans="2:30" ht="15.6" x14ac:dyDescent="0.3">
      <c r="B84" s="5" t="s">
        <v>18</v>
      </c>
      <c r="C84" s="7">
        <v>303</v>
      </c>
      <c r="D84" s="6"/>
      <c r="E84" s="7">
        <v>267</v>
      </c>
      <c r="F84" s="7">
        <v>189</v>
      </c>
      <c r="G84" s="7">
        <v>172</v>
      </c>
      <c r="H84" s="7">
        <v>508</v>
      </c>
      <c r="I84" s="7">
        <v>46</v>
      </c>
      <c r="J84" s="7"/>
      <c r="K84" s="7"/>
      <c r="L84" s="7"/>
      <c r="M84" s="7"/>
      <c r="N84" s="7"/>
      <c r="O84" s="75">
        <v>444</v>
      </c>
      <c r="P84" s="59">
        <f t="shared" ref="P84:P89" si="107">SUM(C84:O84)</f>
        <v>1929</v>
      </c>
      <c r="Q84" s="5" t="str">
        <f t="shared" ref="Q84:Q89" si="108">B84</f>
        <v>Labour</v>
      </c>
      <c r="R84" s="9">
        <f t="shared" ref="R84:R89" si="109">C84/SUM($C84:$O84)</f>
        <v>0.15707620528771385</v>
      </c>
      <c r="S84" s="8"/>
      <c r="T84" s="9">
        <f t="shared" si="105"/>
        <v>0.13841368584758942</v>
      </c>
      <c r="U84" s="9">
        <f t="shared" si="106"/>
        <v>9.7978227060653192E-2</v>
      </c>
      <c r="V84" s="9">
        <f t="shared" si="106"/>
        <v>8.9165370658372212E-2</v>
      </c>
      <c r="W84" s="9">
        <f t="shared" si="106"/>
        <v>0.26334888543286677</v>
      </c>
      <c r="X84" s="9">
        <f t="shared" si="106"/>
        <v>2.3846552617936754E-2</v>
      </c>
      <c r="Y84" s="9">
        <f t="shared" si="106"/>
        <v>0</v>
      </c>
      <c r="Z84" s="9">
        <f t="shared" si="106"/>
        <v>0</v>
      </c>
      <c r="AA84" s="9">
        <f t="shared" si="106"/>
        <v>0</v>
      </c>
      <c r="AB84" s="9">
        <f t="shared" si="106"/>
        <v>0</v>
      </c>
      <c r="AC84" s="9">
        <f t="shared" si="106"/>
        <v>0</v>
      </c>
      <c r="AD84" s="15">
        <f t="shared" si="106"/>
        <v>0.23017107309486781</v>
      </c>
    </row>
    <row r="85" spans="2:30" ht="15.6" x14ac:dyDescent="0.3">
      <c r="B85" s="5" t="s">
        <v>21</v>
      </c>
      <c r="C85" s="7">
        <v>512</v>
      </c>
      <c r="D85" s="7">
        <v>262</v>
      </c>
      <c r="E85" s="6"/>
      <c r="F85" s="7">
        <v>19</v>
      </c>
      <c r="G85" s="7">
        <v>135</v>
      </c>
      <c r="H85" s="7">
        <v>75</v>
      </c>
      <c r="I85" s="7">
        <v>13</v>
      </c>
      <c r="J85" s="7"/>
      <c r="K85" s="7"/>
      <c r="L85" s="7"/>
      <c r="M85" s="7"/>
      <c r="N85" s="7"/>
      <c r="O85" s="75">
        <v>100</v>
      </c>
      <c r="P85" s="59">
        <f t="shared" si="107"/>
        <v>1116</v>
      </c>
      <c r="Q85" s="5" t="str">
        <f t="shared" si="108"/>
        <v>Green</v>
      </c>
      <c r="R85" s="9">
        <f t="shared" si="109"/>
        <v>0.45878136200716846</v>
      </c>
      <c r="S85" s="9">
        <f t="shared" si="104"/>
        <v>0.23476702508960573</v>
      </c>
      <c r="T85" s="8"/>
      <c r="U85" s="9">
        <f t="shared" si="106"/>
        <v>1.7025089605734768E-2</v>
      </c>
      <c r="V85" s="9">
        <f t="shared" si="106"/>
        <v>0.12096774193548387</v>
      </c>
      <c r="W85" s="9">
        <f t="shared" si="106"/>
        <v>6.7204301075268813E-2</v>
      </c>
      <c r="X85" s="9">
        <f t="shared" si="106"/>
        <v>1.1648745519713262E-2</v>
      </c>
      <c r="Y85" s="9">
        <f t="shared" si="106"/>
        <v>0</v>
      </c>
      <c r="Z85" s="9">
        <f t="shared" si="106"/>
        <v>0</v>
      </c>
      <c r="AA85" s="9">
        <f t="shared" si="106"/>
        <v>0</v>
      </c>
      <c r="AB85" s="9">
        <f t="shared" si="106"/>
        <v>0</v>
      </c>
      <c r="AC85" s="9">
        <f t="shared" si="106"/>
        <v>0</v>
      </c>
      <c r="AD85" s="15">
        <f t="shared" si="106"/>
        <v>8.9605734767025089E-2</v>
      </c>
    </row>
    <row r="86" spans="2:30" ht="15.6" x14ac:dyDescent="0.3">
      <c r="B86" s="5" t="s">
        <v>19</v>
      </c>
      <c r="C86" s="7">
        <v>28</v>
      </c>
      <c r="D86" s="7">
        <v>272</v>
      </c>
      <c r="E86" s="7">
        <v>28</v>
      </c>
      <c r="F86" s="6"/>
      <c r="G86" s="7">
        <v>144</v>
      </c>
      <c r="H86" s="7">
        <v>228</v>
      </c>
      <c r="I86" s="7">
        <v>18</v>
      </c>
      <c r="J86" s="7"/>
      <c r="K86" s="7"/>
      <c r="L86" s="7"/>
      <c r="M86" s="7"/>
      <c r="N86" s="7"/>
      <c r="O86" s="75">
        <v>268</v>
      </c>
      <c r="P86" s="59">
        <f t="shared" si="107"/>
        <v>986</v>
      </c>
      <c r="Q86" s="5" t="str">
        <f t="shared" si="108"/>
        <v>Conservative</v>
      </c>
      <c r="R86" s="9">
        <f t="shared" si="109"/>
        <v>2.8397565922920892E-2</v>
      </c>
      <c r="S86" s="9">
        <f t="shared" si="104"/>
        <v>0.27586206896551724</v>
      </c>
      <c r="T86" s="9">
        <f t="shared" si="105"/>
        <v>2.8397565922920892E-2</v>
      </c>
      <c r="U86" s="8"/>
      <c r="V86" s="9">
        <f t="shared" si="106"/>
        <v>0.1460446247464503</v>
      </c>
      <c r="W86" s="9">
        <f t="shared" si="106"/>
        <v>0.23123732251521298</v>
      </c>
      <c r="X86" s="9">
        <f t="shared" si="106"/>
        <v>1.8255578093306288E-2</v>
      </c>
      <c r="Y86" s="9">
        <f t="shared" si="106"/>
        <v>0</v>
      </c>
      <c r="Z86" s="9">
        <f t="shared" si="106"/>
        <v>0</v>
      </c>
      <c r="AA86" s="9">
        <f t="shared" si="106"/>
        <v>0</v>
      </c>
      <c r="AB86" s="9">
        <f t="shared" si="106"/>
        <v>0</v>
      </c>
      <c r="AC86" s="9">
        <f t="shared" si="106"/>
        <v>0</v>
      </c>
      <c r="AD86" s="15">
        <f t="shared" si="106"/>
        <v>0.27180527383367142</v>
      </c>
    </row>
    <row r="87" spans="2:30" ht="15.6" x14ac:dyDescent="0.3">
      <c r="B87" s="5" t="s">
        <v>50</v>
      </c>
      <c r="C87" s="7">
        <v>169</v>
      </c>
      <c r="D87" s="7">
        <v>156</v>
      </c>
      <c r="E87" s="7">
        <v>170</v>
      </c>
      <c r="F87" s="7">
        <v>83</v>
      </c>
      <c r="G87" s="6"/>
      <c r="H87" s="7">
        <v>66</v>
      </c>
      <c r="I87" s="7">
        <v>45</v>
      </c>
      <c r="J87" s="7"/>
      <c r="K87" s="7"/>
      <c r="L87" s="7"/>
      <c r="M87" s="7"/>
      <c r="N87" s="7"/>
      <c r="O87" s="75">
        <v>108</v>
      </c>
      <c r="P87" s="59">
        <f t="shared" si="107"/>
        <v>797</v>
      </c>
      <c r="Q87" s="5" t="str">
        <f t="shared" si="108"/>
        <v>Independent</v>
      </c>
      <c r="R87" s="9">
        <f t="shared" si="109"/>
        <v>0.21204516938519449</v>
      </c>
      <c r="S87" s="9">
        <f t="shared" si="104"/>
        <v>0.19573400250941028</v>
      </c>
      <c r="T87" s="9">
        <f t="shared" si="105"/>
        <v>0.21329987452948557</v>
      </c>
      <c r="U87" s="9">
        <f t="shared" si="106"/>
        <v>0.10414052697616061</v>
      </c>
      <c r="V87" s="8">
        <f t="shared" si="106"/>
        <v>0</v>
      </c>
      <c r="W87" s="9">
        <f t="shared" si="106"/>
        <v>8.2810539523212046E-2</v>
      </c>
      <c r="X87" s="9">
        <f t="shared" si="106"/>
        <v>5.6461731493099125E-2</v>
      </c>
      <c r="Y87" s="9">
        <f t="shared" si="106"/>
        <v>0</v>
      </c>
      <c r="Z87" s="9">
        <f t="shared" si="106"/>
        <v>0</v>
      </c>
      <c r="AA87" s="9">
        <f t="shared" si="106"/>
        <v>0</v>
      </c>
      <c r="AB87" s="9">
        <f t="shared" si="106"/>
        <v>0</v>
      </c>
      <c r="AC87" s="9">
        <f t="shared" si="106"/>
        <v>0</v>
      </c>
      <c r="AD87" s="15">
        <f t="shared" si="106"/>
        <v>0.1355081555834379</v>
      </c>
    </row>
    <row r="88" spans="2:30" ht="15.6" x14ac:dyDescent="0.3">
      <c r="B88" s="5" t="s">
        <v>20</v>
      </c>
      <c r="C88" s="7">
        <v>21</v>
      </c>
      <c r="D88" s="7">
        <v>119</v>
      </c>
      <c r="E88" s="7">
        <v>46</v>
      </c>
      <c r="F88" s="7">
        <v>63</v>
      </c>
      <c r="G88" s="7">
        <v>39</v>
      </c>
      <c r="H88" s="6"/>
      <c r="I88" s="7">
        <v>7</v>
      </c>
      <c r="J88" s="7"/>
      <c r="K88" s="7"/>
      <c r="L88" s="7"/>
      <c r="M88" s="7"/>
      <c r="N88" s="7"/>
      <c r="O88" s="75">
        <v>59</v>
      </c>
      <c r="P88" s="59">
        <f t="shared" si="107"/>
        <v>354</v>
      </c>
      <c r="Q88" s="5" t="str">
        <f t="shared" si="108"/>
        <v>Lib Dem</v>
      </c>
      <c r="R88" s="9">
        <f t="shared" si="109"/>
        <v>5.9322033898305086E-2</v>
      </c>
      <c r="S88" s="9">
        <f t="shared" si="104"/>
        <v>0.33615819209039549</v>
      </c>
      <c r="T88" s="9">
        <f t="shared" si="105"/>
        <v>0.12994350282485875</v>
      </c>
      <c r="U88" s="9">
        <f t="shared" si="106"/>
        <v>0.17796610169491525</v>
      </c>
      <c r="V88" s="9">
        <f t="shared" si="106"/>
        <v>0.11016949152542373</v>
      </c>
      <c r="W88" s="8">
        <f t="shared" si="106"/>
        <v>0</v>
      </c>
      <c r="X88" s="9">
        <f t="shared" si="106"/>
        <v>1.977401129943503E-2</v>
      </c>
      <c r="Y88" s="9">
        <f t="shared" si="106"/>
        <v>0</v>
      </c>
      <c r="Z88" s="9">
        <f t="shared" si="106"/>
        <v>0</v>
      </c>
      <c r="AA88" s="9">
        <f t="shared" si="106"/>
        <v>0</v>
      </c>
      <c r="AB88" s="9">
        <f t="shared" si="106"/>
        <v>0</v>
      </c>
      <c r="AC88" s="9">
        <f t="shared" si="106"/>
        <v>0</v>
      </c>
      <c r="AD88" s="15">
        <f t="shared" si="106"/>
        <v>0.16666666666666666</v>
      </c>
    </row>
    <row r="89" spans="2:30" ht="16.2" thickBot="1" x14ac:dyDescent="0.35">
      <c r="B89" s="5" t="s">
        <v>189</v>
      </c>
      <c r="C89" s="7">
        <v>58</v>
      </c>
      <c r="D89" s="7">
        <v>23</v>
      </c>
      <c r="E89" s="7">
        <v>11</v>
      </c>
      <c r="F89" s="7">
        <v>9</v>
      </c>
      <c r="G89" s="7">
        <v>34</v>
      </c>
      <c r="H89" s="7">
        <v>12</v>
      </c>
      <c r="I89" s="6"/>
      <c r="J89" s="7"/>
      <c r="K89" s="7"/>
      <c r="L89" s="7"/>
      <c r="M89" s="7"/>
      <c r="N89" s="7"/>
      <c r="O89" s="75">
        <v>17</v>
      </c>
      <c r="P89" s="59">
        <f t="shared" si="107"/>
        <v>164</v>
      </c>
      <c r="Q89" s="5" t="str">
        <f t="shared" si="108"/>
        <v>Alba</v>
      </c>
      <c r="R89" s="9">
        <f t="shared" si="109"/>
        <v>0.35365853658536583</v>
      </c>
      <c r="S89" s="9">
        <f t="shared" si="104"/>
        <v>0.1402439024390244</v>
      </c>
      <c r="T89" s="9">
        <f t="shared" si="105"/>
        <v>6.7073170731707321E-2</v>
      </c>
      <c r="U89" s="9">
        <f t="shared" si="106"/>
        <v>5.4878048780487805E-2</v>
      </c>
      <c r="V89" s="9">
        <f t="shared" si="106"/>
        <v>0.2073170731707317</v>
      </c>
      <c r="W89" s="9">
        <f t="shared" si="106"/>
        <v>7.3170731707317069E-2</v>
      </c>
      <c r="X89" s="8">
        <f t="shared" si="106"/>
        <v>0</v>
      </c>
      <c r="Y89" s="9">
        <f t="shared" si="106"/>
        <v>0</v>
      </c>
      <c r="Z89" s="9">
        <f t="shared" si="106"/>
        <v>0</v>
      </c>
      <c r="AA89" s="9">
        <f t="shared" si="106"/>
        <v>0</v>
      </c>
      <c r="AB89" s="9">
        <f t="shared" si="106"/>
        <v>0</v>
      </c>
      <c r="AC89" s="9">
        <f t="shared" si="106"/>
        <v>0</v>
      </c>
      <c r="AD89" s="15">
        <f t="shared" si="106"/>
        <v>0.10365853658536585</v>
      </c>
    </row>
    <row r="90" spans="2:30" ht="15.6" x14ac:dyDescent="0.3">
      <c r="B90" s="114" t="s">
        <v>166</v>
      </c>
      <c r="C90" s="80" t="s">
        <v>167</v>
      </c>
      <c r="D90" s="81" t="s">
        <v>168</v>
      </c>
      <c r="E90" s="81" t="s">
        <v>169</v>
      </c>
      <c r="F90" s="81" t="s">
        <v>170</v>
      </c>
      <c r="G90" s="81" t="s">
        <v>171</v>
      </c>
      <c r="H90" s="81" t="s">
        <v>172</v>
      </c>
      <c r="I90" s="81" t="s">
        <v>173</v>
      </c>
      <c r="J90" s="81" t="s">
        <v>174</v>
      </c>
      <c r="K90" s="81" t="s">
        <v>175</v>
      </c>
      <c r="L90" s="81" t="s">
        <v>176</v>
      </c>
      <c r="M90" s="81" t="s">
        <v>177</v>
      </c>
      <c r="N90" s="81" t="s">
        <v>178</v>
      </c>
      <c r="O90" s="81" t="s">
        <v>179</v>
      </c>
      <c r="P90" s="82" t="s">
        <v>180</v>
      </c>
      <c r="Q90" s="83" t="s">
        <v>167</v>
      </c>
      <c r="R90" s="81" t="s">
        <v>168</v>
      </c>
      <c r="S90" s="81" t="s">
        <v>169</v>
      </c>
      <c r="T90" s="81" t="s">
        <v>170</v>
      </c>
      <c r="U90" s="81" t="s">
        <v>171</v>
      </c>
      <c r="V90" s="81" t="s">
        <v>172</v>
      </c>
      <c r="W90" s="81" t="s">
        <v>173</v>
      </c>
      <c r="X90" s="81" t="s">
        <v>174</v>
      </c>
      <c r="Y90" s="81" t="s">
        <v>175</v>
      </c>
      <c r="Z90" s="81" t="s">
        <v>176</v>
      </c>
      <c r="AA90" s="81" t="s">
        <v>177</v>
      </c>
      <c r="AB90" s="81" t="s">
        <v>178</v>
      </c>
      <c r="AC90" s="81" t="s">
        <v>179</v>
      </c>
      <c r="AD90" s="82" t="s">
        <v>180</v>
      </c>
    </row>
    <row r="91" spans="2:30" ht="16.2" thickBot="1" x14ac:dyDescent="0.35">
      <c r="B91" s="115"/>
      <c r="C91" s="84" t="s">
        <v>34</v>
      </c>
      <c r="D91" s="85">
        <v>8375</v>
      </c>
      <c r="E91" s="85">
        <v>7268</v>
      </c>
      <c r="F91" s="85">
        <v>5689</v>
      </c>
      <c r="G91" s="85">
        <v>2867</v>
      </c>
      <c r="H91" s="85">
        <v>1684</v>
      </c>
      <c r="I91" s="85">
        <v>1258</v>
      </c>
      <c r="J91" s="85">
        <v>1077</v>
      </c>
      <c r="K91" s="85">
        <v>1022</v>
      </c>
      <c r="L91" s="85"/>
      <c r="M91" s="85"/>
      <c r="N91" s="85"/>
      <c r="O91" s="85"/>
      <c r="P91" s="86"/>
      <c r="Q91" s="87" t="s">
        <v>181</v>
      </c>
      <c r="R91" s="88">
        <f>D91/$D91</f>
        <v>1</v>
      </c>
      <c r="S91" s="89">
        <f t="shared" ref="S91:AD91" si="110">E91/$D91</f>
        <v>0.86782089552238806</v>
      </c>
      <c r="T91" s="89">
        <f t="shared" si="110"/>
        <v>0.6792835820895522</v>
      </c>
      <c r="U91" s="89">
        <f t="shared" si="110"/>
        <v>0.34232835820895524</v>
      </c>
      <c r="V91" s="89">
        <f t="shared" si="110"/>
        <v>0.20107462686567165</v>
      </c>
      <c r="W91" s="89">
        <f t="shared" si="110"/>
        <v>0.15020895522388059</v>
      </c>
      <c r="X91" s="89">
        <f t="shared" si="110"/>
        <v>0.12859701492537312</v>
      </c>
      <c r="Y91" s="89">
        <f t="shared" si="110"/>
        <v>0.12202985074626865</v>
      </c>
      <c r="Z91" s="89">
        <f t="shared" si="110"/>
        <v>0</v>
      </c>
      <c r="AA91" s="89">
        <f t="shared" si="110"/>
        <v>0</v>
      </c>
      <c r="AB91" s="89">
        <f t="shared" si="110"/>
        <v>0</v>
      </c>
      <c r="AC91" s="89">
        <f t="shared" si="110"/>
        <v>0</v>
      </c>
      <c r="AD91" s="90">
        <f t="shared" si="110"/>
        <v>0</v>
      </c>
    </row>
    <row r="92" spans="2:30" ht="14.4" thickBot="1" x14ac:dyDescent="0.3"/>
    <row r="93" spans="2:30" ht="18" thickBot="1" x14ac:dyDescent="0.35">
      <c r="B93" s="103" t="s">
        <v>207</v>
      </c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5"/>
    </row>
    <row r="94" spans="2:30" ht="18" thickBot="1" x14ac:dyDescent="0.35">
      <c r="B94" s="108" t="s">
        <v>32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10"/>
      <c r="Q94" s="111" t="s">
        <v>33</v>
      </c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3"/>
    </row>
    <row r="95" spans="2:30" ht="16.2" thickBot="1" x14ac:dyDescent="0.35">
      <c r="B95" s="1"/>
      <c r="C95" s="2" t="str">
        <f>B96</f>
        <v>Labour</v>
      </c>
      <c r="D95" s="2" t="str">
        <f>B97</f>
        <v>Conservative</v>
      </c>
      <c r="E95" s="2" t="str">
        <f>B98</f>
        <v>SNP</v>
      </c>
      <c r="F95" s="2" t="str">
        <f>B99</f>
        <v>Lib Dem</v>
      </c>
      <c r="G95" s="2" t="str">
        <f>B100</f>
        <v>Green</v>
      </c>
      <c r="H95" s="2" t="str">
        <f>B101</f>
        <v>Family</v>
      </c>
      <c r="I95" s="2"/>
      <c r="J95" s="2"/>
      <c r="K95" s="2"/>
      <c r="L95" s="2"/>
      <c r="M95" s="2"/>
      <c r="N95" s="2"/>
      <c r="O95" s="4" t="s">
        <v>31</v>
      </c>
      <c r="P95" s="57" t="s">
        <v>38</v>
      </c>
      <c r="Q95" s="58"/>
      <c r="R95" s="2" t="str">
        <f t="shared" ref="R95:AC95" si="111">C95</f>
        <v>Labour</v>
      </c>
      <c r="S95" s="2" t="str">
        <f t="shared" si="111"/>
        <v>Conservative</v>
      </c>
      <c r="T95" s="2" t="str">
        <f t="shared" si="111"/>
        <v>SNP</v>
      </c>
      <c r="U95" s="2" t="str">
        <f t="shared" si="111"/>
        <v>Lib Dem</v>
      </c>
      <c r="V95" s="2" t="str">
        <f t="shared" si="111"/>
        <v>Green</v>
      </c>
      <c r="W95" s="2" t="str">
        <f t="shared" si="111"/>
        <v>Family</v>
      </c>
      <c r="X95" s="2">
        <f t="shared" si="111"/>
        <v>0</v>
      </c>
      <c r="Y95" s="2">
        <f t="shared" si="111"/>
        <v>0</v>
      </c>
      <c r="Z95" s="2">
        <f t="shared" si="111"/>
        <v>0</v>
      </c>
      <c r="AA95" s="2">
        <f t="shared" si="111"/>
        <v>0</v>
      </c>
      <c r="AB95" s="2">
        <f t="shared" si="111"/>
        <v>0</v>
      </c>
      <c r="AC95" s="2">
        <f t="shared" si="111"/>
        <v>0</v>
      </c>
      <c r="AD95" s="3" t="s">
        <v>31</v>
      </c>
    </row>
    <row r="96" spans="2:30" ht="15.6" x14ac:dyDescent="0.3">
      <c r="B96" s="70" t="s">
        <v>18</v>
      </c>
      <c r="C96" s="71"/>
      <c r="D96" s="72">
        <v>809</v>
      </c>
      <c r="E96" s="72">
        <v>611</v>
      </c>
      <c r="F96" s="72">
        <v>1207</v>
      </c>
      <c r="G96" s="72">
        <v>469</v>
      </c>
      <c r="H96" s="72">
        <v>63</v>
      </c>
      <c r="I96" s="72"/>
      <c r="J96" s="72"/>
      <c r="K96" s="72"/>
      <c r="L96" s="72"/>
      <c r="M96" s="72"/>
      <c r="N96" s="72"/>
      <c r="O96" s="73">
        <v>653</v>
      </c>
      <c r="P96" s="74">
        <f>SUM(C96:O96)</f>
        <v>3812</v>
      </c>
      <c r="Q96" s="70" t="str">
        <f>B96</f>
        <v>Labour</v>
      </c>
      <c r="R96" s="8"/>
      <c r="S96" s="9">
        <f t="shared" ref="S96:S101" si="112">D96/SUM($C96:$O96)</f>
        <v>0.21222455403987409</v>
      </c>
      <c r="T96" s="9">
        <f t="shared" ref="T96:T101" si="113">E96/SUM($C96:$O96)</f>
        <v>0.16028331584470096</v>
      </c>
      <c r="U96" s="9">
        <f t="shared" ref="U96:AD101" si="114">F96/SUM($C96:$O96)</f>
        <v>0.31663168940188879</v>
      </c>
      <c r="V96" s="9">
        <f t="shared" si="114"/>
        <v>0.12303252885624344</v>
      </c>
      <c r="W96" s="9">
        <f t="shared" si="114"/>
        <v>1.6526757607555089E-2</v>
      </c>
      <c r="X96" s="9">
        <f t="shared" si="114"/>
        <v>0</v>
      </c>
      <c r="Y96" s="9">
        <f t="shared" si="114"/>
        <v>0</v>
      </c>
      <c r="Z96" s="9">
        <f t="shared" si="114"/>
        <v>0</v>
      </c>
      <c r="AA96" s="9">
        <f t="shared" si="114"/>
        <v>0</v>
      </c>
      <c r="AB96" s="9">
        <f t="shared" si="114"/>
        <v>0</v>
      </c>
      <c r="AC96" s="9">
        <f t="shared" si="114"/>
        <v>0</v>
      </c>
      <c r="AD96" s="15">
        <f t="shared" si="114"/>
        <v>0.17130115424973766</v>
      </c>
    </row>
    <row r="97" spans="2:30" ht="15.6" x14ac:dyDescent="0.3">
      <c r="B97" s="5" t="s">
        <v>19</v>
      </c>
      <c r="C97" s="7">
        <v>849</v>
      </c>
      <c r="D97" s="6"/>
      <c r="E97" s="7">
        <v>86</v>
      </c>
      <c r="F97" s="7">
        <v>1070</v>
      </c>
      <c r="G97" s="7">
        <v>81</v>
      </c>
      <c r="H97" s="7">
        <v>184</v>
      </c>
      <c r="I97" s="7"/>
      <c r="J97" s="7"/>
      <c r="K97" s="7"/>
      <c r="L97" s="7"/>
      <c r="M97" s="7"/>
      <c r="N97" s="7"/>
      <c r="O97" s="75">
        <v>1147</v>
      </c>
      <c r="P97" s="59">
        <f t="shared" ref="P97:P101" si="115">SUM(C97:O97)</f>
        <v>3417</v>
      </c>
      <c r="Q97" s="5" t="str">
        <f t="shared" ref="Q97:Q101" si="116">B97</f>
        <v>Conservative</v>
      </c>
      <c r="R97" s="9">
        <f t="shared" ref="R97:R101" si="117">C97/SUM($C97:$O97)</f>
        <v>0.24846356453028973</v>
      </c>
      <c r="S97" s="8"/>
      <c r="T97" s="9">
        <f t="shared" si="113"/>
        <v>2.5168276265730174E-2</v>
      </c>
      <c r="U97" s="9">
        <f t="shared" si="114"/>
        <v>0.3131401814457126</v>
      </c>
      <c r="V97" s="9">
        <f t="shared" si="114"/>
        <v>2.3705004389815629E-2</v>
      </c>
      <c r="W97" s="9">
        <f t="shared" si="114"/>
        <v>5.3848405033655254E-2</v>
      </c>
      <c r="X97" s="9">
        <f t="shared" si="114"/>
        <v>0</v>
      </c>
      <c r="Y97" s="9">
        <f t="shared" si="114"/>
        <v>0</v>
      </c>
      <c r="Z97" s="9">
        <f t="shared" si="114"/>
        <v>0</v>
      </c>
      <c r="AA97" s="9">
        <f t="shared" si="114"/>
        <v>0</v>
      </c>
      <c r="AB97" s="9">
        <f t="shared" si="114"/>
        <v>0</v>
      </c>
      <c r="AC97" s="9">
        <f t="shared" si="114"/>
        <v>0</v>
      </c>
      <c r="AD97" s="15">
        <f t="shared" si="114"/>
        <v>0.33567456833479659</v>
      </c>
    </row>
    <row r="98" spans="2:30" ht="15.6" x14ac:dyDescent="0.3">
      <c r="B98" s="5" t="s">
        <v>17</v>
      </c>
      <c r="C98" s="7">
        <v>470</v>
      </c>
      <c r="D98" s="7">
        <v>70</v>
      </c>
      <c r="E98" s="6"/>
      <c r="F98" s="7">
        <v>148</v>
      </c>
      <c r="G98" s="7">
        <v>951</v>
      </c>
      <c r="H98" s="7">
        <v>29</v>
      </c>
      <c r="I98" s="7"/>
      <c r="J98" s="7"/>
      <c r="K98" s="7"/>
      <c r="L98" s="7"/>
      <c r="M98" s="7"/>
      <c r="N98" s="7"/>
      <c r="O98" s="75">
        <v>301</v>
      </c>
      <c r="P98" s="59">
        <f t="shared" si="115"/>
        <v>1969</v>
      </c>
      <c r="Q98" s="5" t="str">
        <f t="shared" si="116"/>
        <v>SNP</v>
      </c>
      <c r="R98" s="9">
        <f t="shared" si="117"/>
        <v>0.23869984763839514</v>
      </c>
      <c r="S98" s="9">
        <f t="shared" si="112"/>
        <v>3.5551041137633313E-2</v>
      </c>
      <c r="T98" s="8"/>
      <c r="U98" s="9">
        <f t="shared" si="114"/>
        <v>7.516505840528187E-2</v>
      </c>
      <c r="V98" s="9">
        <f t="shared" si="114"/>
        <v>0.48298628745556121</v>
      </c>
      <c r="W98" s="9">
        <f t="shared" si="114"/>
        <v>1.4728288471305232E-2</v>
      </c>
      <c r="X98" s="9">
        <f t="shared" si="114"/>
        <v>0</v>
      </c>
      <c r="Y98" s="9">
        <f t="shared" si="114"/>
        <v>0</v>
      </c>
      <c r="Z98" s="9">
        <f t="shared" si="114"/>
        <v>0</v>
      </c>
      <c r="AA98" s="9">
        <f t="shared" si="114"/>
        <v>0</v>
      </c>
      <c r="AB98" s="9">
        <f t="shared" si="114"/>
        <v>0</v>
      </c>
      <c r="AC98" s="9">
        <f t="shared" si="114"/>
        <v>0</v>
      </c>
      <c r="AD98" s="15">
        <f t="shared" si="114"/>
        <v>0.15286947689182326</v>
      </c>
    </row>
    <row r="99" spans="2:30" ht="15.6" x14ac:dyDescent="0.3">
      <c r="B99" s="5" t="s">
        <v>20</v>
      </c>
      <c r="C99" s="7">
        <v>534</v>
      </c>
      <c r="D99" s="7">
        <v>369</v>
      </c>
      <c r="E99" s="7">
        <v>104</v>
      </c>
      <c r="F99" s="6"/>
      <c r="G99" s="7">
        <v>210</v>
      </c>
      <c r="H99" s="7">
        <v>26</v>
      </c>
      <c r="I99" s="7"/>
      <c r="J99" s="7"/>
      <c r="K99" s="7"/>
      <c r="L99" s="7"/>
      <c r="M99" s="7"/>
      <c r="N99" s="7"/>
      <c r="O99" s="75">
        <v>173</v>
      </c>
      <c r="P99" s="59">
        <f t="shared" si="115"/>
        <v>1416</v>
      </c>
      <c r="Q99" s="5" t="str">
        <f t="shared" si="116"/>
        <v>Lib Dem</v>
      </c>
      <c r="R99" s="9">
        <f t="shared" si="117"/>
        <v>0.3771186440677966</v>
      </c>
      <c r="S99" s="9">
        <f t="shared" si="112"/>
        <v>0.26059322033898308</v>
      </c>
      <c r="T99" s="9">
        <f t="shared" si="113"/>
        <v>7.3446327683615822E-2</v>
      </c>
      <c r="U99" s="8"/>
      <c r="V99" s="9">
        <f t="shared" si="114"/>
        <v>0.14830508474576271</v>
      </c>
      <c r="W99" s="9">
        <f t="shared" si="114"/>
        <v>1.8361581920903956E-2</v>
      </c>
      <c r="X99" s="9">
        <f t="shared" si="114"/>
        <v>0</v>
      </c>
      <c r="Y99" s="9">
        <f t="shared" si="114"/>
        <v>0</v>
      </c>
      <c r="Z99" s="9">
        <f t="shared" si="114"/>
        <v>0</v>
      </c>
      <c r="AA99" s="9">
        <f t="shared" si="114"/>
        <v>0</v>
      </c>
      <c r="AB99" s="9">
        <f t="shared" si="114"/>
        <v>0</v>
      </c>
      <c r="AC99" s="9">
        <f t="shared" si="114"/>
        <v>0</v>
      </c>
      <c r="AD99" s="15">
        <f t="shared" si="114"/>
        <v>0.12217514124293785</v>
      </c>
    </row>
    <row r="100" spans="2:30" ht="15.6" x14ac:dyDescent="0.3">
      <c r="B100" s="5" t="s">
        <v>21</v>
      </c>
      <c r="C100" s="7">
        <v>148</v>
      </c>
      <c r="D100" s="7">
        <v>21</v>
      </c>
      <c r="E100" s="7">
        <v>304</v>
      </c>
      <c r="F100" s="7">
        <v>110</v>
      </c>
      <c r="G100" s="6"/>
      <c r="H100" s="7">
        <v>4</v>
      </c>
      <c r="I100" s="7"/>
      <c r="J100" s="7"/>
      <c r="K100" s="7"/>
      <c r="L100" s="7"/>
      <c r="M100" s="7"/>
      <c r="N100" s="7"/>
      <c r="O100" s="75">
        <v>34</v>
      </c>
      <c r="P100" s="59">
        <f t="shared" si="115"/>
        <v>621</v>
      </c>
      <c r="Q100" s="5" t="str">
        <f t="shared" si="116"/>
        <v>Green</v>
      </c>
      <c r="R100" s="9">
        <f t="shared" si="117"/>
        <v>0.23832528180354268</v>
      </c>
      <c r="S100" s="9">
        <f t="shared" si="112"/>
        <v>3.3816425120772944E-2</v>
      </c>
      <c r="T100" s="9">
        <f t="shared" si="113"/>
        <v>0.48953301127214172</v>
      </c>
      <c r="U100" s="9">
        <f t="shared" si="114"/>
        <v>0.17713365539452497</v>
      </c>
      <c r="V100" s="8">
        <f t="shared" si="114"/>
        <v>0</v>
      </c>
      <c r="W100" s="9">
        <f t="shared" si="114"/>
        <v>6.4412238325281803E-3</v>
      </c>
      <c r="X100" s="9">
        <f t="shared" si="114"/>
        <v>0</v>
      </c>
      <c r="Y100" s="9">
        <f t="shared" si="114"/>
        <v>0</v>
      </c>
      <c r="Z100" s="9">
        <f t="shared" si="114"/>
        <v>0</v>
      </c>
      <c r="AA100" s="9">
        <f t="shared" si="114"/>
        <v>0</v>
      </c>
      <c r="AB100" s="9">
        <f t="shared" si="114"/>
        <v>0</v>
      </c>
      <c r="AC100" s="9">
        <f t="shared" si="114"/>
        <v>0</v>
      </c>
      <c r="AD100" s="15">
        <f t="shared" si="114"/>
        <v>5.4750402576489533E-2</v>
      </c>
    </row>
    <row r="101" spans="2:30" ht="16.2" thickBot="1" x14ac:dyDescent="0.35">
      <c r="B101" s="5" t="s">
        <v>51</v>
      </c>
      <c r="C101" s="7">
        <v>21</v>
      </c>
      <c r="D101" s="7">
        <v>62</v>
      </c>
      <c r="E101" s="7">
        <v>14</v>
      </c>
      <c r="F101" s="7">
        <v>15</v>
      </c>
      <c r="G101" s="7">
        <v>17</v>
      </c>
      <c r="H101" s="6"/>
      <c r="I101" s="7"/>
      <c r="J101" s="7"/>
      <c r="K101" s="7"/>
      <c r="L101" s="7"/>
      <c r="M101" s="7"/>
      <c r="N101" s="7"/>
      <c r="O101" s="75">
        <v>50</v>
      </c>
      <c r="P101" s="59">
        <f t="shared" si="115"/>
        <v>179</v>
      </c>
      <c r="Q101" s="5" t="str">
        <f t="shared" si="116"/>
        <v>Family</v>
      </c>
      <c r="R101" s="9">
        <f t="shared" si="117"/>
        <v>0.11731843575418995</v>
      </c>
      <c r="S101" s="9">
        <f t="shared" si="112"/>
        <v>0.34636871508379891</v>
      </c>
      <c r="T101" s="9">
        <f t="shared" si="113"/>
        <v>7.8212290502793297E-2</v>
      </c>
      <c r="U101" s="9">
        <f t="shared" si="114"/>
        <v>8.3798882681564241E-2</v>
      </c>
      <c r="V101" s="9">
        <f t="shared" si="114"/>
        <v>9.4972067039106142E-2</v>
      </c>
      <c r="W101" s="8">
        <f t="shared" si="114"/>
        <v>0</v>
      </c>
      <c r="X101" s="9">
        <f t="shared" si="114"/>
        <v>0</v>
      </c>
      <c r="Y101" s="9">
        <f t="shared" si="114"/>
        <v>0</v>
      </c>
      <c r="Z101" s="9">
        <f t="shared" si="114"/>
        <v>0</v>
      </c>
      <c r="AA101" s="9">
        <f t="shared" si="114"/>
        <v>0</v>
      </c>
      <c r="AB101" s="9">
        <f t="shared" si="114"/>
        <v>0</v>
      </c>
      <c r="AC101" s="9">
        <f t="shared" si="114"/>
        <v>0</v>
      </c>
      <c r="AD101" s="15">
        <f t="shared" si="114"/>
        <v>0.27932960893854747</v>
      </c>
    </row>
    <row r="102" spans="2:30" ht="15.6" x14ac:dyDescent="0.3">
      <c r="B102" s="114" t="s">
        <v>166</v>
      </c>
      <c r="C102" s="80" t="s">
        <v>167</v>
      </c>
      <c r="D102" s="81" t="s">
        <v>168</v>
      </c>
      <c r="E102" s="81" t="s">
        <v>169</v>
      </c>
      <c r="F102" s="81" t="s">
        <v>170</v>
      </c>
      <c r="G102" s="81" t="s">
        <v>171</v>
      </c>
      <c r="H102" s="81" t="s">
        <v>172</v>
      </c>
      <c r="I102" s="81" t="s">
        <v>173</v>
      </c>
      <c r="J102" s="81" t="s">
        <v>174</v>
      </c>
      <c r="K102" s="81" t="s">
        <v>175</v>
      </c>
      <c r="L102" s="81" t="s">
        <v>176</v>
      </c>
      <c r="M102" s="81" t="s">
        <v>177</v>
      </c>
      <c r="N102" s="81" t="s">
        <v>178</v>
      </c>
      <c r="O102" s="81" t="s">
        <v>179</v>
      </c>
      <c r="P102" s="82" t="s">
        <v>180</v>
      </c>
      <c r="Q102" s="83" t="s">
        <v>167</v>
      </c>
      <c r="R102" s="81" t="s">
        <v>168</v>
      </c>
      <c r="S102" s="81" t="s">
        <v>169</v>
      </c>
      <c r="T102" s="81" t="s">
        <v>170</v>
      </c>
      <c r="U102" s="81" t="s">
        <v>171</v>
      </c>
      <c r="V102" s="81" t="s">
        <v>172</v>
      </c>
      <c r="W102" s="81" t="s">
        <v>173</v>
      </c>
      <c r="X102" s="81" t="s">
        <v>174</v>
      </c>
      <c r="Y102" s="81" t="s">
        <v>175</v>
      </c>
      <c r="Z102" s="81" t="s">
        <v>176</v>
      </c>
      <c r="AA102" s="81" t="s">
        <v>177</v>
      </c>
      <c r="AB102" s="81" t="s">
        <v>178</v>
      </c>
      <c r="AC102" s="81" t="s">
        <v>179</v>
      </c>
      <c r="AD102" s="82" t="s">
        <v>180</v>
      </c>
    </row>
    <row r="103" spans="2:30" ht="16.2" thickBot="1" x14ac:dyDescent="0.35">
      <c r="B103" s="115"/>
      <c r="C103" s="84" t="s">
        <v>34</v>
      </c>
      <c r="D103" s="85">
        <v>11414</v>
      </c>
      <c r="E103" s="85">
        <v>10053</v>
      </c>
      <c r="F103" s="85">
        <v>7161</v>
      </c>
      <c r="G103" s="85">
        <v>2852</v>
      </c>
      <c r="H103" s="85">
        <v>1291</v>
      </c>
      <c r="I103" s="85">
        <v>1036</v>
      </c>
      <c r="J103" s="85">
        <v>955</v>
      </c>
      <c r="K103" s="85"/>
      <c r="L103" s="85"/>
      <c r="M103" s="85"/>
      <c r="N103" s="85"/>
      <c r="O103" s="85"/>
      <c r="P103" s="86"/>
      <c r="Q103" s="87" t="s">
        <v>181</v>
      </c>
      <c r="R103" s="88">
        <f>D103/$D103</f>
        <v>1</v>
      </c>
      <c r="S103" s="89">
        <f t="shared" ref="S103:AD103" si="118">E103/$D103</f>
        <v>0.88076046959873844</v>
      </c>
      <c r="T103" s="89">
        <f t="shared" si="118"/>
        <v>0.62738741895917294</v>
      </c>
      <c r="U103" s="89">
        <f t="shared" si="118"/>
        <v>0.24986858244261434</v>
      </c>
      <c r="V103" s="89">
        <f t="shared" si="118"/>
        <v>0.11310671105659716</v>
      </c>
      <c r="W103" s="89">
        <f t="shared" si="118"/>
        <v>9.0765726301033814E-2</v>
      </c>
      <c r="X103" s="89">
        <f t="shared" si="118"/>
        <v>8.3669178202207817E-2</v>
      </c>
      <c r="Y103" s="89">
        <f t="shared" si="118"/>
        <v>0</v>
      </c>
      <c r="Z103" s="89">
        <f t="shared" si="118"/>
        <v>0</v>
      </c>
      <c r="AA103" s="89">
        <f t="shared" si="118"/>
        <v>0</v>
      </c>
      <c r="AB103" s="89">
        <f t="shared" si="118"/>
        <v>0</v>
      </c>
      <c r="AC103" s="89">
        <f t="shared" si="118"/>
        <v>0</v>
      </c>
      <c r="AD103" s="90">
        <f t="shared" si="118"/>
        <v>0</v>
      </c>
    </row>
    <row r="104" spans="2:30" ht="14.4" thickBot="1" x14ac:dyDescent="0.3"/>
    <row r="105" spans="2:30" ht="18" thickBot="1" x14ac:dyDescent="0.35">
      <c r="B105" s="103" t="s">
        <v>221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5"/>
    </row>
    <row r="106" spans="2:30" ht="18" thickBot="1" x14ac:dyDescent="0.35">
      <c r="B106" s="108" t="s">
        <v>32</v>
      </c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10"/>
      <c r="Q106" s="111" t="s">
        <v>33</v>
      </c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3"/>
    </row>
    <row r="107" spans="2:30" ht="16.2" thickBot="1" x14ac:dyDescent="0.35">
      <c r="B107" s="1"/>
      <c r="C107" s="2" t="str">
        <f>B108</f>
        <v>Conservative</v>
      </c>
      <c r="D107" s="2" t="str">
        <f>B109</f>
        <v>SNP</v>
      </c>
      <c r="E107" s="2" t="str">
        <f>B110</f>
        <v>Labour</v>
      </c>
      <c r="F107" s="2" t="str">
        <f>B111</f>
        <v>Green</v>
      </c>
      <c r="G107" s="2" t="str">
        <f>B112</f>
        <v>Lib Dem</v>
      </c>
      <c r="H107" s="2" t="str">
        <f>B113</f>
        <v>Family</v>
      </c>
      <c r="I107" s="2" t="str">
        <f>B114</f>
        <v>Libertarian</v>
      </c>
      <c r="J107" s="2"/>
      <c r="K107" s="2"/>
      <c r="L107" s="2"/>
      <c r="M107" s="2"/>
      <c r="N107" s="2"/>
      <c r="O107" s="4" t="s">
        <v>31</v>
      </c>
      <c r="P107" s="57" t="s">
        <v>38</v>
      </c>
      <c r="Q107" s="58"/>
      <c r="R107" s="2" t="str">
        <f t="shared" ref="R107:AC107" si="119">C107</f>
        <v>Conservative</v>
      </c>
      <c r="S107" s="2" t="str">
        <f t="shared" si="119"/>
        <v>SNP</v>
      </c>
      <c r="T107" s="2" t="str">
        <f t="shared" si="119"/>
        <v>Labour</v>
      </c>
      <c r="U107" s="2" t="str">
        <f t="shared" si="119"/>
        <v>Green</v>
      </c>
      <c r="V107" s="2" t="str">
        <f t="shared" si="119"/>
        <v>Lib Dem</v>
      </c>
      <c r="W107" s="2" t="str">
        <f t="shared" si="119"/>
        <v>Family</v>
      </c>
      <c r="X107" s="2" t="str">
        <f t="shared" si="119"/>
        <v>Libertarian</v>
      </c>
      <c r="Y107" s="2">
        <f t="shared" si="119"/>
        <v>0</v>
      </c>
      <c r="Z107" s="2">
        <f t="shared" si="119"/>
        <v>0</v>
      </c>
      <c r="AA107" s="2">
        <f t="shared" si="119"/>
        <v>0</v>
      </c>
      <c r="AB107" s="2">
        <f t="shared" si="119"/>
        <v>0</v>
      </c>
      <c r="AC107" s="2">
        <f t="shared" si="119"/>
        <v>0</v>
      </c>
      <c r="AD107" s="3" t="s">
        <v>31</v>
      </c>
    </row>
    <row r="108" spans="2:30" ht="15.6" x14ac:dyDescent="0.3">
      <c r="B108" s="70" t="s">
        <v>19</v>
      </c>
      <c r="C108" s="71"/>
      <c r="D108" s="72">
        <v>42</v>
      </c>
      <c r="E108" s="72">
        <v>595</v>
      </c>
      <c r="F108" s="72">
        <v>89</v>
      </c>
      <c r="G108" s="72">
        <v>827</v>
      </c>
      <c r="H108" s="72">
        <v>122</v>
      </c>
      <c r="I108" s="72">
        <v>44</v>
      </c>
      <c r="J108" s="72"/>
      <c r="K108" s="72"/>
      <c r="L108" s="72"/>
      <c r="M108" s="72"/>
      <c r="N108" s="72"/>
      <c r="O108" s="73">
        <v>680</v>
      </c>
      <c r="P108" s="74">
        <f>SUM(C108:O108)</f>
        <v>2399</v>
      </c>
      <c r="Q108" s="70" t="str">
        <f>B108</f>
        <v>Conservative</v>
      </c>
      <c r="R108" s="8"/>
      <c r="S108" s="9">
        <f t="shared" ref="S108:S114" si="120">D108/SUM($C108:$O108)</f>
        <v>1.7507294706127552E-2</v>
      </c>
      <c r="T108" s="9">
        <f t="shared" ref="T108:T114" si="121">E108/SUM($C108:$O108)</f>
        <v>0.24802000833680701</v>
      </c>
      <c r="U108" s="9">
        <f t="shared" ref="U108:AD114" si="122">F108/SUM($C108:$O108)</f>
        <v>3.7098791162984576E-2</v>
      </c>
      <c r="V108" s="9">
        <f t="shared" si="122"/>
        <v>0.34472696957065446</v>
      </c>
      <c r="W108" s="9">
        <f t="shared" si="122"/>
        <v>5.0854522717799083E-2</v>
      </c>
      <c r="X108" s="9">
        <f t="shared" si="122"/>
        <v>1.8340975406419342E-2</v>
      </c>
      <c r="Y108" s="9">
        <f t="shared" si="122"/>
        <v>0</v>
      </c>
      <c r="Z108" s="9">
        <f t="shared" si="122"/>
        <v>0</v>
      </c>
      <c r="AA108" s="9">
        <f t="shared" si="122"/>
        <v>0</v>
      </c>
      <c r="AB108" s="9">
        <f t="shared" si="122"/>
        <v>0</v>
      </c>
      <c r="AC108" s="9">
        <f t="shared" si="122"/>
        <v>0</v>
      </c>
      <c r="AD108" s="15">
        <f t="shared" si="122"/>
        <v>0.28345143809920803</v>
      </c>
    </row>
    <row r="109" spans="2:30" ht="15.6" x14ac:dyDescent="0.3">
      <c r="B109" s="5" t="s">
        <v>17</v>
      </c>
      <c r="C109" s="7">
        <v>56</v>
      </c>
      <c r="D109" s="6"/>
      <c r="E109" s="7">
        <v>302</v>
      </c>
      <c r="F109" s="7">
        <v>1299</v>
      </c>
      <c r="G109" s="7">
        <v>121</v>
      </c>
      <c r="H109" s="7">
        <v>24</v>
      </c>
      <c r="I109" s="7">
        <v>13</v>
      </c>
      <c r="J109" s="7"/>
      <c r="K109" s="7"/>
      <c r="L109" s="7"/>
      <c r="M109" s="7"/>
      <c r="N109" s="7"/>
      <c r="O109" s="75">
        <v>236</v>
      </c>
      <c r="P109" s="59">
        <f t="shared" ref="P109:P114" si="123">SUM(C109:O109)</f>
        <v>2051</v>
      </c>
      <c r="Q109" s="5" t="str">
        <f t="shared" ref="Q109:Q114" si="124">B109</f>
        <v>SNP</v>
      </c>
      <c r="R109" s="9">
        <f t="shared" ref="R109:R114" si="125">C109/SUM($C109:$O109)</f>
        <v>2.7303754266211604E-2</v>
      </c>
      <c r="S109" s="8"/>
      <c r="T109" s="9">
        <f t="shared" si="121"/>
        <v>0.14724524622135543</v>
      </c>
      <c r="U109" s="9">
        <f t="shared" si="122"/>
        <v>0.63334958556801557</v>
      </c>
      <c r="V109" s="9">
        <f t="shared" si="122"/>
        <v>5.899561189663579E-2</v>
      </c>
      <c r="W109" s="9">
        <f t="shared" si="122"/>
        <v>1.1701608971233545E-2</v>
      </c>
      <c r="X109" s="9">
        <f t="shared" si="122"/>
        <v>6.3383715260848369E-3</v>
      </c>
      <c r="Y109" s="9">
        <f t="shared" si="122"/>
        <v>0</v>
      </c>
      <c r="Z109" s="9">
        <f t="shared" si="122"/>
        <v>0</v>
      </c>
      <c r="AA109" s="9">
        <f t="shared" si="122"/>
        <v>0</v>
      </c>
      <c r="AB109" s="9">
        <f t="shared" si="122"/>
        <v>0</v>
      </c>
      <c r="AC109" s="9">
        <f t="shared" si="122"/>
        <v>0</v>
      </c>
      <c r="AD109" s="15">
        <f t="shared" si="122"/>
        <v>0.11506582155046319</v>
      </c>
    </row>
    <row r="110" spans="2:30" ht="15.6" x14ac:dyDescent="0.3">
      <c r="B110" s="5" t="s">
        <v>18</v>
      </c>
      <c r="C110" s="7">
        <v>254</v>
      </c>
      <c r="D110" s="7">
        <v>231</v>
      </c>
      <c r="E110" s="6"/>
      <c r="F110" s="7">
        <v>466</v>
      </c>
      <c r="G110" s="7">
        <v>740</v>
      </c>
      <c r="H110" s="7">
        <v>29</v>
      </c>
      <c r="I110" s="7">
        <v>8</v>
      </c>
      <c r="J110" s="7"/>
      <c r="K110" s="7"/>
      <c r="L110" s="7"/>
      <c r="M110" s="7"/>
      <c r="N110" s="7"/>
      <c r="O110" s="75">
        <v>298</v>
      </c>
      <c r="P110" s="59">
        <f t="shared" si="123"/>
        <v>2026</v>
      </c>
      <c r="Q110" s="5" t="str">
        <f t="shared" si="124"/>
        <v>Labour</v>
      </c>
      <c r="R110" s="9">
        <f t="shared" si="125"/>
        <v>0.12537018756169793</v>
      </c>
      <c r="S110" s="9">
        <f t="shared" si="120"/>
        <v>0.1140177690029615</v>
      </c>
      <c r="T110" s="8"/>
      <c r="U110" s="9">
        <f t="shared" si="122"/>
        <v>0.23000987166831194</v>
      </c>
      <c r="V110" s="9">
        <f t="shared" si="122"/>
        <v>0.36525172754195456</v>
      </c>
      <c r="W110" s="9">
        <f t="shared" si="122"/>
        <v>1.4313919052319843E-2</v>
      </c>
      <c r="X110" s="9">
        <f t="shared" si="122"/>
        <v>3.9486673247778872E-3</v>
      </c>
      <c r="Y110" s="9">
        <f t="shared" si="122"/>
        <v>0</v>
      </c>
      <c r="Z110" s="9">
        <f t="shared" si="122"/>
        <v>0</v>
      </c>
      <c r="AA110" s="9">
        <f t="shared" si="122"/>
        <v>0</v>
      </c>
      <c r="AB110" s="9">
        <f t="shared" si="122"/>
        <v>0</v>
      </c>
      <c r="AC110" s="9">
        <f t="shared" si="122"/>
        <v>0</v>
      </c>
      <c r="AD110" s="15">
        <f t="shared" si="122"/>
        <v>0.14708785784797632</v>
      </c>
    </row>
    <row r="111" spans="2:30" ht="15.6" x14ac:dyDescent="0.3">
      <c r="B111" s="5" t="s">
        <v>21</v>
      </c>
      <c r="C111" s="7">
        <v>45</v>
      </c>
      <c r="D111" s="7">
        <v>900</v>
      </c>
      <c r="E111" s="7">
        <v>537</v>
      </c>
      <c r="F111" s="6"/>
      <c r="G111" s="7">
        <v>178</v>
      </c>
      <c r="H111" s="7">
        <v>10</v>
      </c>
      <c r="I111" s="7">
        <v>14</v>
      </c>
      <c r="J111" s="7"/>
      <c r="K111" s="7"/>
      <c r="L111" s="7"/>
      <c r="M111" s="7"/>
      <c r="N111" s="7"/>
      <c r="O111" s="75">
        <v>116</v>
      </c>
      <c r="P111" s="59">
        <f t="shared" si="123"/>
        <v>1800</v>
      </c>
      <c r="Q111" s="5" t="str">
        <f t="shared" si="124"/>
        <v>Green</v>
      </c>
      <c r="R111" s="9">
        <f t="shared" si="125"/>
        <v>2.5000000000000001E-2</v>
      </c>
      <c r="S111" s="9">
        <f t="shared" si="120"/>
        <v>0.5</v>
      </c>
      <c r="T111" s="9">
        <f t="shared" si="121"/>
        <v>0.29833333333333334</v>
      </c>
      <c r="U111" s="8"/>
      <c r="V111" s="9">
        <f t="shared" si="122"/>
        <v>9.8888888888888887E-2</v>
      </c>
      <c r="W111" s="9">
        <f t="shared" si="122"/>
        <v>5.5555555555555558E-3</v>
      </c>
      <c r="X111" s="9">
        <f t="shared" si="122"/>
        <v>7.7777777777777776E-3</v>
      </c>
      <c r="Y111" s="9">
        <f t="shared" si="122"/>
        <v>0</v>
      </c>
      <c r="Z111" s="9">
        <f t="shared" si="122"/>
        <v>0</v>
      </c>
      <c r="AA111" s="9">
        <f t="shared" si="122"/>
        <v>0</v>
      </c>
      <c r="AB111" s="9">
        <f t="shared" si="122"/>
        <v>0</v>
      </c>
      <c r="AC111" s="9">
        <f t="shared" si="122"/>
        <v>0</v>
      </c>
      <c r="AD111" s="15">
        <f t="shared" si="122"/>
        <v>6.4444444444444443E-2</v>
      </c>
    </row>
    <row r="112" spans="2:30" ht="15.6" x14ac:dyDescent="0.3">
      <c r="B112" s="5" t="s">
        <v>20</v>
      </c>
      <c r="C112" s="7">
        <v>142</v>
      </c>
      <c r="D112" s="7">
        <v>48</v>
      </c>
      <c r="E112" s="7">
        <v>225</v>
      </c>
      <c r="F112" s="7">
        <v>101</v>
      </c>
      <c r="G112" s="6"/>
      <c r="H112" s="7">
        <v>8</v>
      </c>
      <c r="I112" s="7">
        <v>22</v>
      </c>
      <c r="J112" s="7"/>
      <c r="K112" s="7"/>
      <c r="L112" s="7"/>
      <c r="M112" s="7"/>
      <c r="N112" s="7"/>
      <c r="O112" s="75">
        <v>96</v>
      </c>
      <c r="P112" s="59">
        <f t="shared" si="123"/>
        <v>642</v>
      </c>
      <c r="Q112" s="5" t="str">
        <f t="shared" si="124"/>
        <v>Lib Dem</v>
      </c>
      <c r="R112" s="9">
        <f t="shared" si="125"/>
        <v>0.22118380062305296</v>
      </c>
      <c r="S112" s="9">
        <f t="shared" si="120"/>
        <v>7.476635514018691E-2</v>
      </c>
      <c r="T112" s="9">
        <f t="shared" si="121"/>
        <v>0.35046728971962615</v>
      </c>
      <c r="U112" s="9">
        <f t="shared" si="122"/>
        <v>0.15732087227414329</v>
      </c>
      <c r="V112" s="8">
        <f t="shared" si="122"/>
        <v>0</v>
      </c>
      <c r="W112" s="9">
        <f t="shared" si="122"/>
        <v>1.2461059190031152E-2</v>
      </c>
      <c r="X112" s="9">
        <f t="shared" si="122"/>
        <v>3.4267912772585667E-2</v>
      </c>
      <c r="Y112" s="9">
        <f t="shared" si="122"/>
        <v>0</v>
      </c>
      <c r="Z112" s="9">
        <f t="shared" si="122"/>
        <v>0</v>
      </c>
      <c r="AA112" s="9">
        <f t="shared" si="122"/>
        <v>0</v>
      </c>
      <c r="AB112" s="9">
        <f t="shared" si="122"/>
        <v>0</v>
      </c>
      <c r="AC112" s="9">
        <f t="shared" si="122"/>
        <v>0</v>
      </c>
      <c r="AD112" s="15">
        <f t="shared" si="122"/>
        <v>0.14953271028037382</v>
      </c>
    </row>
    <row r="113" spans="2:30" ht="15.6" x14ac:dyDescent="0.3">
      <c r="B113" s="5" t="s">
        <v>51</v>
      </c>
      <c r="C113" s="7">
        <v>16</v>
      </c>
      <c r="D113" s="7">
        <v>6</v>
      </c>
      <c r="E113" s="7">
        <v>8</v>
      </c>
      <c r="F113" s="7">
        <v>8</v>
      </c>
      <c r="G113" s="7">
        <v>9</v>
      </c>
      <c r="H113" s="6"/>
      <c r="I113" s="7">
        <v>7</v>
      </c>
      <c r="J113" s="7"/>
      <c r="K113" s="7"/>
      <c r="L113" s="7"/>
      <c r="M113" s="7"/>
      <c r="N113" s="7"/>
      <c r="O113" s="75">
        <v>15</v>
      </c>
      <c r="P113" s="59">
        <f t="shared" si="123"/>
        <v>69</v>
      </c>
      <c r="Q113" s="5" t="str">
        <f t="shared" si="124"/>
        <v>Family</v>
      </c>
      <c r="R113" s="9">
        <f t="shared" si="125"/>
        <v>0.2318840579710145</v>
      </c>
      <c r="S113" s="9">
        <f t="shared" si="120"/>
        <v>8.6956521739130432E-2</v>
      </c>
      <c r="T113" s="9">
        <f t="shared" si="121"/>
        <v>0.11594202898550725</v>
      </c>
      <c r="U113" s="9">
        <f t="shared" si="122"/>
        <v>0.11594202898550725</v>
      </c>
      <c r="V113" s="9">
        <f t="shared" si="122"/>
        <v>0.13043478260869565</v>
      </c>
      <c r="W113" s="8">
        <f t="shared" si="122"/>
        <v>0</v>
      </c>
      <c r="X113" s="9">
        <f t="shared" si="122"/>
        <v>0.10144927536231885</v>
      </c>
      <c r="Y113" s="9">
        <f t="shared" si="122"/>
        <v>0</v>
      </c>
      <c r="Z113" s="9">
        <f t="shared" si="122"/>
        <v>0</v>
      </c>
      <c r="AA113" s="9">
        <f t="shared" si="122"/>
        <v>0</v>
      </c>
      <c r="AB113" s="9">
        <f t="shared" si="122"/>
        <v>0</v>
      </c>
      <c r="AC113" s="9">
        <f t="shared" si="122"/>
        <v>0</v>
      </c>
      <c r="AD113" s="15">
        <f t="shared" si="122"/>
        <v>0.21739130434782608</v>
      </c>
    </row>
    <row r="114" spans="2:30" ht="16.2" thickBot="1" x14ac:dyDescent="0.35">
      <c r="B114" s="5" t="s">
        <v>80</v>
      </c>
      <c r="C114" s="7">
        <v>12</v>
      </c>
      <c r="D114" s="7">
        <v>3</v>
      </c>
      <c r="E114" s="7">
        <v>4</v>
      </c>
      <c r="F114" s="7">
        <v>6</v>
      </c>
      <c r="G114" s="7">
        <v>6</v>
      </c>
      <c r="H114" s="7">
        <v>4</v>
      </c>
      <c r="I114" s="6"/>
      <c r="J114" s="7"/>
      <c r="K114" s="7"/>
      <c r="L114" s="7"/>
      <c r="M114" s="7"/>
      <c r="N114" s="7"/>
      <c r="O114" s="75">
        <v>6</v>
      </c>
      <c r="P114" s="59">
        <f t="shared" si="123"/>
        <v>41</v>
      </c>
      <c r="Q114" s="5" t="str">
        <f t="shared" si="124"/>
        <v>Libertarian</v>
      </c>
      <c r="R114" s="9">
        <f t="shared" si="125"/>
        <v>0.29268292682926828</v>
      </c>
      <c r="S114" s="9">
        <f t="shared" si="120"/>
        <v>7.3170731707317069E-2</v>
      </c>
      <c r="T114" s="9">
        <f t="shared" si="121"/>
        <v>9.7560975609756101E-2</v>
      </c>
      <c r="U114" s="9">
        <f t="shared" si="122"/>
        <v>0.14634146341463414</v>
      </c>
      <c r="V114" s="9">
        <f t="shared" si="122"/>
        <v>0.14634146341463414</v>
      </c>
      <c r="W114" s="9">
        <f t="shared" si="122"/>
        <v>9.7560975609756101E-2</v>
      </c>
      <c r="X114" s="8">
        <f t="shared" si="122"/>
        <v>0</v>
      </c>
      <c r="Y114" s="9">
        <f t="shared" si="122"/>
        <v>0</v>
      </c>
      <c r="Z114" s="9">
        <f t="shared" si="122"/>
        <v>0</v>
      </c>
      <c r="AA114" s="9">
        <f t="shared" si="122"/>
        <v>0</v>
      </c>
      <c r="AB114" s="9">
        <f t="shared" si="122"/>
        <v>0</v>
      </c>
      <c r="AC114" s="9">
        <f t="shared" si="122"/>
        <v>0</v>
      </c>
      <c r="AD114" s="15">
        <f t="shared" si="122"/>
        <v>0.14634146341463414</v>
      </c>
    </row>
    <row r="115" spans="2:30" ht="15.6" x14ac:dyDescent="0.3">
      <c r="B115" s="114" t="s">
        <v>166</v>
      </c>
      <c r="C115" s="80" t="s">
        <v>167</v>
      </c>
      <c r="D115" s="81" t="s">
        <v>168</v>
      </c>
      <c r="E115" s="81" t="s">
        <v>169</v>
      </c>
      <c r="F115" s="81" t="s">
        <v>170</v>
      </c>
      <c r="G115" s="81" t="s">
        <v>171</v>
      </c>
      <c r="H115" s="81" t="s">
        <v>172</v>
      </c>
      <c r="I115" s="81" t="s">
        <v>173</v>
      </c>
      <c r="J115" s="81" t="s">
        <v>174</v>
      </c>
      <c r="K115" s="81" t="s">
        <v>175</v>
      </c>
      <c r="L115" s="81" t="s">
        <v>176</v>
      </c>
      <c r="M115" s="81" t="s">
        <v>177</v>
      </c>
      <c r="N115" s="81" t="s">
        <v>178</v>
      </c>
      <c r="O115" s="81" t="s">
        <v>179</v>
      </c>
      <c r="P115" s="82" t="s">
        <v>180</v>
      </c>
      <c r="Q115" s="83" t="s">
        <v>167</v>
      </c>
      <c r="R115" s="81" t="s">
        <v>168</v>
      </c>
      <c r="S115" s="81" t="s">
        <v>169</v>
      </c>
      <c r="T115" s="81" t="s">
        <v>170</v>
      </c>
      <c r="U115" s="81" t="s">
        <v>171</v>
      </c>
      <c r="V115" s="81" t="s">
        <v>172</v>
      </c>
      <c r="W115" s="81" t="s">
        <v>173</v>
      </c>
      <c r="X115" s="81" t="s">
        <v>174</v>
      </c>
      <c r="Y115" s="81" t="s">
        <v>175</v>
      </c>
      <c r="Z115" s="81" t="s">
        <v>176</v>
      </c>
      <c r="AA115" s="81" t="s">
        <v>177</v>
      </c>
      <c r="AB115" s="81" t="s">
        <v>178</v>
      </c>
      <c r="AC115" s="81" t="s">
        <v>179</v>
      </c>
      <c r="AD115" s="82" t="s">
        <v>180</v>
      </c>
    </row>
    <row r="116" spans="2:30" ht="16.2" thickBot="1" x14ac:dyDescent="0.35">
      <c r="B116" s="115"/>
      <c r="C116" s="84" t="s">
        <v>34</v>
      </c>
      <c r="D116" s="85">
        <v>9028</v>
      </c>
      <c r="E116" s="85">
        <v>7581</v>
      </c>
      <c r="F116" s="85">
        <v>5491</v>
      </c>
      <c r="G116" s="85">
        <v>2047</v>
      </c>
      <c r="H116" s="85">
        <v>1125</v>
      </c>
      <c r="I116" s="85">
        <v>957</v>
      </c>
      <c r="J116" s="85">
        <v>913</v>
      </c>
      <c r="K116" s="85"/>
      <c r="L116" s="85"/>
      <c r="M116" s="85"/>
      <c r="N116" s="85"/>
      <c r="O116" s="85"/>
      <c r="P116" s="86"/>
      <c r="Q116" s="87" t="s">
        <v>181</v>
      </c>
      <c r="R116" s="88">
        <f>D116/$D116</f>
        <v>1</v>
      </c>
      <c r="S116" s="89">
        <f t="shared" ref="S116:AD116" si="126">E116/$D116</f>
        <v>0.83972086840939297</v>
      </c>
      <c r="T116" s="89">
        <f t="shared" si="126"/>
        <v>0.60821887461231727</v>
      </c>
      <c r="U116" s="89">
        <f t="shared" si="126"/>
        <v>0.22673903411608329</v>
      </c>
      <c r="V116" s="89">
        <f t="shared" si="126"/>
        <v>0.12461231723526806</v>
      </c>
      <c r="W116" s="89">
        <f t="shared" si="126"/>
        <v>0.10600354452813469</v>
      </c>
      <c r="X116" s="89">
        <f t="shared" si="126"/>
        <v>0.10112981834293309</v>
      </c>
      <c r="Y116" s="89">
        <f t="shared" si="126"/>
        <v>0</v>
      </c>
      <c r="Z116" s="89">
        <f t="shared" si="126"/>
        <v>0</v>
      </c>
      <c r="AA116" s="89">
        <f t="shared" si="126"/>
        <v>0</v>
      </c>
      <c r="AB116" s="89">
        <f t="shared" si="126"/>
        <v>0</v>
      </c>
      <c r="AC116" s="89">
        <f t="shared" si="126"/>
        <v>0</v>
      </c>
      <c r="AD116" s="90">
        <f t="shared" si="126"/>
        <v>0</v>
      </c>
    </row>
    <row r="117" spans="2:30" ht="14.4" thickBot="1" x14ac:dyDescent="0.3"/>
    <row r="118" spans="2:30" ht="18" thickBot="1" x14ac:dyDescent="0.35">
      <c r="B118" s="103" t="s">
        <v>236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5"/>
    </row>
    <row r="119" spans="2:30" ht="18" thickBot="1" x14ac:dyDescent="0.35">
      <c r="B119" s="108" t="s">
        <v>32</v>
      </c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0"/>
      <c r="Q119" s="111" t="s">
        <v>33</v>
      </c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3"/>
    </row>
    <row r="120" spans="2:30" ht="16.2" thickBot="1" x14ac:dyDescent="0.35">
      <c r="B120" s="1"/>
      <c r="C120" s="2" t="str">
        <f>B121</f>
        <v>Labour</v>
      </c>
      <c r="D120" s="2" t="str">
        <f>B122</f>
        <v>Lib Dem</v>
      </c>
      <c r="E120" s="2" t="str">
        <f>B123</f>
        <v>Green</v>
      </c>
      <c r="F120" s="2" t="str">
        <f>B124</f>
        <v>Conservative</v>
      </c>
      <c r="G120" s="2" t="str">
        <f>B125</f>
        <v>SNP</v>
      </c>
      <c r="H120" s="2" t="str">
        <f>B126</f>
        <v>Alba</v>
      </c>
      <c r="I120" s="2" t="str">
        <f>B127</f>
        <v>Libertarian</v>
      </c>
      <c r="J120" s="2"/>
      <c r="K120" s="2"/>
      <c r="L120" s="2"/>
      <c r="M120" s="2"/>
      <c r="N120" s="2"/>
      <c r="O120" s="4" t="s">
        <v>31</v>
      </c>
      <c r="P120" s="57" t="s">
        <v>38</v>
      </c>
      <c r="Q120" s="58"/>
      <c r="R120" s="2" t="str">
        <f t="shared" ref="R120:AC120" si="127">C120</f>
        <v>Labour</v>
      </c>
      <c r="S120" s="2" t="str">
        <f t="shared" si="127"/>
        <v>Lib Dem</v>
      </c>
      <c r="T120" s="2" t="str">
        <f t="shared" si="127"/>
        <v>Green</v>
      </c>
      <c r="U120" s="2" t="str">
        <f t="shared" si="127"/>
        <v>Conservative</v>
      </c>
      <c r="V120" s="2" t="str">
        <f t="shared" si="127"/>
        <v>SNP</v>
      </c>
      <c r="W120" s="2" t="str">
        <f t="shared" si="127"/>
        <v>Alba</v>
      </c>
      <c r="X120" s="2" t="str">
        <f t="shared" si="127"/>
        <v>Libertarian</v>
      </c>
      <c r="Y120" s="2">
        <f t="shared" si="127"/>
        <v>0</v>
      </c>
      <c r="Z120" s="2">
        <f t="shared" si="127"/>
        <v>0</v>
      </c>
      <c r="AA120" s="2">
        <f t="shared" si="127"/>
        <v>0</v>
      </c>
      <c r="AB120" s="2">
        <f t="shared" si="127"/>
        <v>0</v>
      </c>
      <c r="AC120" s="2">
        <f t="shared" si="127"/>
        <v>0</v>
      </c>
      <c r="AD120" s="3" t="s">
        <v>31</v>
      </c>
    </row>
    <row r="121" spans="2:30" ht="15.6" x14ac:dyDescent="0.3">
      <c r="B121" s="70" t="s">
        <v>18</v>
      </c>
      <c r="C121" s="71"/>
      <c r="D121" s="72">
        <v>1335</v>
      </c>
      <c r="E121" s="72">
        <v>822</v>
      </c>
      <c r="F121" s="72">
        <v>324</v>
      </c>
      <c r="G121" s="72">
        <v>272</v>
      </c>
      <c r="H121" s="72">
        <v>15</v>
      </c>
      <c r="I121" s="72">
        <v>23</v>
      </c>
      <c r="J121" s="72"/>
      <c r="K121" s="72"/>
      <c r="L121" s="72"/>
      <c r="M121" s="72"/>
      <c r="N121" s="72"/>
      <c r="O121" s="73">
        <v>354</v>
      </c>
      <c r="P121" s="74">
        <f>SUM(C121:O121)</f>
        <v>3145</v>
      </c>
      <c r="Q121" s="70" t="str">
        <f>B121</f>
        <v>Labour</v>
      </c>
      <c r="R121" s="8"/>
      <c r="S121" s="9">
        <f t="shared" ref="S121:S127" si="128">D121/SUM($C121:$O121)</f>
        <v>0.42448330683624802</v>
      </c>
      <c r="T121" s="9">
        <f t="shared" ref="T121:T127" si="129">E121/SUM($C121:$O121)</f>
        <v>0.26136724960254371</v>
      </c>
      <c r="U121" s="9">
        <f t="shared" ref="U121:AD127" si="130">F121/SUM($C121:$O121)</f>
        <v>0.10302066772655008</v>
      </c>
      <c r="V121" s="9">
        <f t="shared" si="130"/>
        <v>8.6486486486486491E-2</v>
      </c>
      <c r="W121" s="9">
        <f t="shared" si="130"/>
        <v>4.7694753577106515E-3</v>
      </c>
      <c r="X121" s="9">
        <f t="shared" si="130"/>
        <v>7.3131955484896658E-3</v>
      </c>
      <c r="Y121" s="9">
        <f t="shared" si="130"/>
        <v>0</v>
      </c>
      <c r="Z121" s="9">
        <f t="shared" si="130"/>
        <v>0</v>
      </c>
      <c r="AA121" s="9">
        <f t="shared" si="130"/>
        <v>0</v>
      </c>
      <c r="AB121" s="9">
        <f t="shared" si="130"/>
        <v>0</v>
      </c>
      <c r="AC121" s="9">
        <f t="shared" si="130"/>
        <v>0</v>
      </c>
      <c r="AD121" s="15">
        <f t="shared" si="130"/>
        <v>0.11255961844197138</v>
      </c>
    </row>
    <row r="122" spans="2:30" ht="15.6" x14ac:dyDescent="0.3">
      <c r="B122" s="5" t="s">
        <v>20</v>
      </c>
      <c r="C122" s="7">
        <v>1150</v>
      </c>
      <c r="D122" s="6"/>
      <c r="E122" s="7">
        <v>457</v>
      </c>
      <c r="F122" s="7">
        <v>769</v>
      </c>
      <c r="G122" s="7">
        <v>147</v>
      </c>
      <c r="H122" s="7">
        <v>18</v>
      </c>
      <c r="I122" s="7">
        <v>20</v>
      </c>
      <c r="J122" s="7"/>
      <c r="K122" s="7"/>
      <c r="L122" s="7"/>
      <c r="M122" s="7"/>
      <c r="N122" s="7"/>
      <c r="O122" s="75">
        <v>316</v>
      </c>
      <c r="P122" s="59">
        <f t="shared" ref="P122:P127" si="131">SUM(C122:O122)</f>
        <v>2877</v>
      </c>
      <c r="Q122" s="5" t="str">
        <f t="shared" ref="Q122:Q127" si="132">B122</f>
        <v>Lib Dem</v>
      </c>
      <c r="R122" s="9">
        <f t="shared" ref="R122:R127" si="133">C122/SUM($C122:$O122)</f>
        <v>0.39972193256864791</v>
      </c>
      <c r="S122" s="8"/>
      <c r="T122" s="9">
        <f t="shared" si="129"/>
        <v>0.15884602015988877</v>
      </c>
      <c r="U122" s="9">
        <f t="shared" si="130"/>
        <v>0.2672923183872089</v>
      </c>
      <c r="V122" s="9">
        <f t="shared" si="130"/>
        <v>5.1094890510948905E-2</v>
      </c>
      <c r="W122" s="9">
        <f t="shared" si="130"/>
        <v>6.2565172054223151E-3</v>
      </c>
      <c r="X122" s="9">
        <f t="shared" si="130"/>
        <v>6.9516857838025723E-3</v>
      </c>
      <c r="Y122" s="9">
        <f t="shared" si="130"/>
        <v>0</v>
      </c>
      <c r="Z122" s="9">
        <f t="shared" si="130"/>
        <v>0</v>
      </c>
      <c r="AA122" s="9">
        <f t="shared" si="130"/>
        <v>0</v>
      </c>
      <c r="AB122" s="9">
        <f t="shared" si="130"/>
        <v>0</v>
      </c>
      <c r="AC122" s="9">
        <f t="shared" si="130"/>
        <v>0</v>
      </c>
      <c r="AD122" s="15">
        <f t="shared" si="130"/>
        <v>0.10983663538408064</v>
      </c>
    </row>
    <row r="123" spans="2:30" ht="15.6" x14ac:dyDescent="0.3">
      <c r="B123" s="5" t="s">
        <v>21</v>
      </c>
      <c r="C123" s="7">
        <v>847</v>
      </c>
      <c r="D123" s="7">
        <v>428</v>
      </c>
      <c r="E123" s="6"/>
      <c r="F123" s="7">
        <v>36</v>
      </c>
      <c r="G123" s="7">
        <v>1368</v>
      </c>
      <c r="H123" s="7">
        <v>26</v>
      </c>
      <c r="I123" s="7">
        <v>3</v>
      </c>
      <c r="J123" s="7"/>
      <c r="K123" s="7"/>
      <c r="L123" s="7"/>
      <c r="M123" s="7"/>
      <c r="N123" s="7"/>
      <c r="O123" s="75">
        <v>146</v>
      </c>
      <c r="P123" s="59">
        <f t="shared" si="131"/>
        <v>2854</v>
      </c>
      <c r="Q123" s="5" t="str">
        <f t="shared" si="132"/>
        <v>Green</v>
      </c>
      <c r="R123" s="9">
        <f t="shared" si="133"/>
        <v>0.29677645409950948</v>
      </c>
      <c r="S123" s="9">
        <f t="shared" si="128"/>
        <v>0.14996496145760335</v>
      </c>
      <c r="T123" s="8"/>
      <c r="U123" s="9">
        <f t="shared" si="130"/>
        <v>1.2613875262789068E-2</v>
      </c>
      <c r="V123" s="9">
        <f t="shared" si="130"/>
        <v>0.47932725998598458</v>
      </c>
      <c r="W123" s="9">
        <f t="shared" si="130"/>
        <v>9.1100210231254385E-3</v>
      </c>
      <c r="X123" s="9">
        <f t="shared" si="130"/>
        <v>1.0511562718990891E-3</v>
      </c>
      <c r="Y123" s="9">
        <f t="shared" si="130"/>
        <v>0</v>
      </c>
      <c r="Z123" s="9">
        <f t="shared" si="130"/>
        <v>0</v>
      </c>
      <c r="AA123" s="9">
        <f t="shared" si="130"/>
        <v>0</v>
      </c>
      <c r="AB123" s="9">
        <f t="shared" si="130"/>
        <v>0</v>
      </c>
      <c r="AC123" s="9">
        <f t="shared" si="130"/>
        <v>0</v>
      </c>
      <c r="AD123" s="15">
        <f t="shared" si="130"/>
        <v>5.1156271899089001E-2</v>
      </c>
    </row>
    <row r="124" spans="2:30" ht="15.6" x14ac:dyDescent="0.3">
      <c r="B124" s="5" t="s">
        <v>19</v>
      </c>
      <c r="C124" s="7">
        <v>539</v>
      </c>
      <c r="D124" s="7">
        <v>1135</v>
      </c>
      <c r="E124" s="7">
        <v>79</v>
      </c>
      <c r="F124" s="6"/>
      <c r="G124" s="7">
        <v>29</v>
      </c>
      <c r="H124" s="7">
        <v>25</v>
      </c>
      <c r="I124" s="7">
        <v>54</v>
      </c>
      <c r="J124" s="7"/>
      <c r="K124" s="7"/>
      <c r="L124" s="7"/>
      <c r="M124" s="7"/>
      <c r="N124" s="7"/>
      <c r="O124" s="75">
        <v>529</v>
      </c>
      <c r="P124" s="59">
        <f t="shared" si="131"/>
        <v>2390</v>
      </c>
      <c r="Q124" s="5" t="str">
        <f t="shared" si="132"/>
        <v>Conservative</v>
      </c>
      <c r="R124" s="9">
        <f t="shared" si="133"/>
        <v>0.22552301255230126</v>
      </c>
      <c r="S124" s="9">
        <f t="shared" si="128"/>
        <v>0.47489539748953974</v>
      </c>
      <c r="T124" s="9">
        <f t="shared" si="129"/>
        <v>3.3054393305439328E-2</v>
      </c>
      <c r="U124" s="8"/>
      <c r="V124" s="9">
        <f t="shared" si="130"/>
        <v>1.2133891213389121E-2</v>
      </c>
      <c r="W124" s="9">
        <f t="shared" si="130"/>
        <v>1.0460251046025104E-2</v>
      </c>
      <c r="X124" s="9">
        <f t="shared" si="130"/>
        <v>2.2594142259414227E-2</v>
      </c>
      <c r="Y124" s="9">
        <f t="shared" si="130"/>
        <v>0</v>
      </c>
      <c r="Z124" s="9">
        <f t="shared" si="130"/>
        <v>0</v>
      </c>
      <c r="AA124" s="9">
        <f t="shared" si="130"/>
        <v>0</v>
      </c>
      <c r="AB124" s="9">
        <f t="shared" si="130"/>
        <v>0</v>
      </c>
      <c r="AC124" s="9">
        <f t="shared" si="130"/>
        <v>0</v>
      </c>
      <c r="AD124" s="15">
        <f t="shared" si="130"/>
        <v>0.2213389121338912</v>
      </c>
    </row>
    <row r="125" spans="2:30" ht="15.6" x14ac:dyDescent="0.3">
      <c r="B125" s="5" t="s">
        <v>17</v>
      </c>
      <c r="C125" s="7">
        <v>293</v>
      </c>
      <c r="D125" s="7">
        <v>167</v>
      </c>
      <c r="E125" s="7">
        <v>1321</v>
      </c>
      <c r="F125" s="7">
        <v>27</v>
      </c>
      <c r="G125" s="6"/>
      <c r="H125" s="7">
        <v>128</v>
      </c>
      <c r="I125" s="7">
        <v>3</v>
      </c>
      <c r="J125" s="7"/>
      <c r="K125" s="7"/>
      <c r="L125" s="7"/>
      <c r="M125" s="7"/>
      <c r="N125" s="7"/>
      <c r="O125" s="75">
        <v>158</v>
      </c>
      <c r="P125" s="59">
        <f t="shared" si="131"/>
        <v>2097</v>
      </c>
      <c r="Q125" s="5" t="str">
        <f t="shared" si="132"/>
        <v>SNP</v>
      </c>
      <c r="R125" s="9">
        <f t="shared" si="133"/>
        <v>0.139723414401526</v>
      </c>
      <c r="S125" s="9">
        <f t="shared" si="128"/>
        <v>7.9637577491654746E-2</v>
      </c>
      <c r="T125" s="9">
        <f t="shared" si="129"/>
        <v>0.62994754411063425</v>
      </c>
      <c r="U125" s="9">
        <f t="shared" si="130"/>
        <v>1.2875536480686695E-2</v>
      </c>
      <c r="V125" s="8">
        <f t="shared" si="130"/>
        <v>0</v>
      </c>
      <c r="W125" s="9">
        <f t="shared" si="130"/>
        <v>6.1039580352885071E-2</v>
      </c>
      <c r="X125" s="9">
        <f t="shared" si="130"/>
        <v>1.4306151645207439E-3</v>
      </c>
      <c r="Y125" s="9">
        <f t="shared" si="130"/>
        <v>0</v>
      </c>
      <c r="Z125" s="9">
        <f t="shared" si="130"/>
        <v>0</v>
      </c>
      <c r="AA125" s="9">
        <f t="shared" si="130"/>
        <v>0</v>
      </c>
      <c r="AB125" s="9">
        <f t="shared" si="130"/>
        <v>0</v>
      </c>
      <c r="AC125" s="9">
        <f t="shared" si="130"/>
        <v>0</v>
      </c>
      <c r="AD125" s="15">
        <f t="shared" si="130"/>
        <v>7.5345731998092511E-2</v>
      </c>
    </row>
    <row r="126" spans="2:30" ht="15.6" x14ac:dyDescent="0.3">
      <c r="B126" s="5" t="s">
        <v>189</v>
      </c>
      <c r="C126" s="7">
        <v>16</v>
      </c>
      <c r="D126" s="7">
        <v>7</v>
      </c>
      <c r="E126" s="7">
        <v>20</v>
      </c>
      <c r="F126" s="7">
        <v>11</v>
      </c>
      <c r="G126" s="7">
        <v>52</v>
      </c>
      <c r="H126" s="6"/>
      <c r="I126" s="7">
        <v>8</v>
      </c>
      <c r="J126" s="7"/>
      <c r="K126" s="7"/>
      <c r="L126" s="7"/>
      <c r="M126" s="7"/>
      <c r="N126" s="7"/>
      <c r="O126" s="75">
        <v>18</v>
      </c>
      <c r="P126" s="59">
        <f t="shared" si="131"/>
        <v>132</v>
      </c>
      <c r="Q126" s="5" t="str">
        <f t="shared" si="132"/>
        <v>Alba</v>
      </c>
      <c r="R126" s="9">
        <f t="shared" si="133"/>
        <v>0.12121212121212122</v>
      </c>
      <c r="S126" s="9">
        <f t="shared" si="128"/>
        <v>5.3030303030303032E-2</v>
      </c>
      <c r="T126" s="9">
        <f t="shared" si="129"/>
        <v>0.15151515151515152</v>
      </c>
      <c r="U126" s="9">
        <f t="shared" si="130"/>
        <v>8.3333333333333329E-2</v>
      </c>
      <c r="V126" s="9">
        <f t="shared" si="130"/>
        <v>0.39393939393939392</v>
      </c>
      <c r="W126" s="8">
        <f t="shared" si="130"/>
        <v>0</v>
      </c>
      <c r="X126" s="9">
        <f t="shared" si="130"/>
        <v>6.0606060606060608E-2</v>
      </c>
      <c r="Y126" s="9">
        <f t="shared" si="130"/>
        <v>0</v>
      </c>
      <c r="Z126" s="9">
        <f t="shared" si="130"/>
        <v>0</v>
      </c>
      <c r="AA126" s="9">
        <f t="shared" si="130"/>
        <v>0</v>
      </c>
      <c r="AB126" s="9">
        <f t="shared" si="130"/>
        <v>0</v>
      </c>
      <c r="AC126" s="9">
        <f t="shared" si="130"/>
        <v>0</v>
      </c>
      <c r="AD126" s="15">
        <f t="shared" si="130"/>
        <v>0.13636363636363635</v>
      </c>
    </row>
    <row r="127" spans="2:30" ht="16.2" thickBot="1" x14ac:dyDescent="0.35">
      <c r="B127" s="5" t="s">
        <v>80</v>
      </c>
      <c r="C127" s="7">
        <v>4</v>
      </c>
      <c r="D127" s="7">
        <v>8</v>
      </c>
      <c r="E127" s="7">
        <v>5</v>
      </c>
      <c r="F127" s="7">
        <v>14</v>
      </c>
      <c r="G127" s="7">
        <v>1</v>
      </c>
      <c r="H127" s="7">
        <v>7</v>
      </c>
      <c r="I127" s="6"/>
      <c r="J127" s="7"/>
      <c r="K127" s="7"/>
      <c r="L127" s="7"/>
      <c r="M127" s="7"/>
      <c r="N127" s="7"/>
      <c r="O127" s="75">
        <v>13</v>
      </c>
      <c r="P127" s="59">
        <f t="shared" si="131"/>
        <v>52</v>
      </c>
      <c r="Q127" s="5" t="str">
        <f t="shared" si="132"/>
        <v>Libertarian</v>
      </c>
      <c r="R127" s="9">
        <f t="shared" si="133"/>
        <v>7.6923076923076927E-2</v>
      </c>
      <c r="S127" s="9">
        <f t="shared" si="128"/>
        <v>0.15384615384615385</v>
      </c>
      <c r="T127" s="9">
        <f t="shared" si="129"/>
        <v>9.6153846153846159E-2</v>
      </c>
      <c r="U127" s="9">
        <f t="shared" si="130"/>
        <v>0.26923076923076922</v>
      </c>
      <c r="V127" s="9">
        <f t="shared" si="130"/>
        <v>1.9230769230769232E-2</v>
      </c>
      <c r="W127" s="9">
        <f t="shared" si="130"/>
        <v>0.13461538461538461</v>
      </c>
      <c r="X127" s="8">
        <f t="shared" si="130"/>
        <v>0</v>
      </c>
      <c r="Y127" s="9">
        <f t="shared" si="130"/>
        <v>0</v>
      </c>
      <c r="Z127" s="9">
        <f t="shared" si="130"/>
        <v>0</v>
      </c>
      <c r="AA127" s="9">
        <f t="shared" si="130"/>
        <v>0</v>
      </c>
      <c r="AB127" s="9">
        <f t="shared" si="130"/>
        <v>0</v>
      </c>
      <c r="AC127" s="9">
        <f t="shared" si="130"/>
        <v>0</v>
      </c>
      <c r="AD127" s="15">
        <f t="shared" si="130"/>
        <v>0.25</v>
      </c>
    </row>
    <row r="128" spans="2:30" ht="15.6" x14ac:dyDescent="0.3">
      <c r="B128" s="114" t="s">
        <v>166</v>
      </c>
      <c r="C128" s="80" t="s">
        <v>167</v>
      </c>
      <c r="D128" s="81" t="s">
        <v>168</v>
      </c>
      <c r="E128" s="81" t="s">
        <v>169</v>
      </c>
      <c r="F128" s="81" t="s">
        <v>170</v>
      </c>
      <c r="G128" s="81" t="s">
        <v>171</v>
      </c>
      <c r="H128" s="81" t="s">
        <v>172</v>
      </c>
      <c r="I128" s="81" t="s">
        <v>173</v>
      </c>
      <c r="J128" s="81" t="s">
        <v>174</v>
      </c>
      <c r="K128" s="81" t="s">
        <v>175</v>
      </c>
      <c r="L128" s="81" t="s">
        <v>176</v>
      </c>
      <c r="M128" s="81" t="s">
        <v>177</v>
      </c>
      <c r="N128" s="81" t="s">
        <v>178</v>
      </c>
      <c r="O128" s="81" t="s">
        <v>179</v>
      </c>
      <c r="P128" s="82" t="s">
        <v>180</v>
      </c>
      <c r="Q128" s="83" t="s">
        <v>167</v>
      </c>
      <c r="R128" s="81" t="s">
        <v>168</v>
      </c>
      <c r="S128" s="81" t="s">
        <v>169</v>
      </c>
      <c r="T128" s="81" t="s">
        <v>170</v>
      </c>
      <c r="U128" s="81" t="s">
        <v>171</v>
      </c>
      <c r="V128" s="81" t="s">
        <v>172</v>
      </c>
      <c r="W128" s="81" t="s">
        <v>173</v>
      </c>
      <c r="X128" s="81" t="s">
        <v>174</v>
      </c>
      <c r="Y128" s="81" t="s">
        <v>175</v>
      </c>
      <c r="Z128" s="81" t="s">
        <v>176</v>
      </c>
      <c r="AA128" s="81" t="s">
        <v>177</v>
      </c>
      <c r="AB128" s="81" t="s">
        <v>178</v>
      </c>
      <c r="AC128" s="81" t="s">
        <v>179</v>
      </c>
      <c r="AD128" s="82" t="s">
        <v>180</v>
      </c>
    </row>
    <row r="129" spans="2:30" ht="16.2" thickBot="1" x14ac:dyDescent="0.35">
      <c r="B129" s="115"/>
      <c r="C129" s="84" t="s">
        <v>34</v>
      </c>
      <c r="D129" s="85">
        <v>13547</v>
      </c>
      <c r="E129" s="85">
        <v>12013</v>
      </c>
      <c r="F129" s="85">
        <v>8699</v>
      </c>
      <c r="G129" s="85">
        <v>3688</v>
      </c>
      <c r="H129" s="85">
        <v>1498</v>
      </c>
      <c r="I129" s="85">
        <v>1232</v>
      </c>
      <c r="J129" s="85">
        <v>1168</v>
      </c>
      <c r="K129" s="85"/>
      <c r="L129" s="85"/>
      <c r="M129" s="85"/>
      <c r="N129" s="85"/>
      <c r="O129" s="85"/>
      <c r="P129" s="86"/>
      <c r="Q129" s="87" t="s">
        <v>181</v>
      </c>
      <c r="R129" s="88">
        <f>D129/$D129</f>
        <v>1</v>
      </c>
      <c r="S129" s="89">
        <f t="shared" ref="S129:AD129" si="134">E129/$D129</f>
        <v>0.88676459732782165</v>
      </c>
      <c r="T129" s="89">
        <f t="shared" si="134"/>
        <v>0.64213478999040374</v>
      </c>
      <c r="U129" s="89">
        <f t="shared" si="134"/>
        <v>0.27223739573337269</v>
      </c>
      <c r="V129" s="89">
        <f t="shared" si="134"/>
        <v>0.11057798774636451</v>
      </c>
      <c r="W129" s="89">
        <f t="shared" si="134"/>
        <v>9.0942644127851191E-2</v>
      </c>
      <c r="X129" s="89">
        <f t="shared" si="134"/>
        <v>8.6218350926404369E-2</v>
      </c>
      <c r="Y129" s="89">
        <f t="shared" si="134"/>
        <v>0</v>
      </c>
      <c r="Z129" s="89">
        <f t="shared" si="134"/>
        <v>0</v>
      </c>
      <c r="AA129" s="89">
        <f t="shared" si="134"/>
        <v>0</v>
      </c>
      <c r="AB129" s="89">
        <f t="shared" si="134"/>
        <v>0</v>
      </c>
      <c r="AC129" s="89">
        <f t="shared" si="134"/>
        <v>0</v>
      </c>
      <c r="AD129" s="90">
        <f t="shared" si="134"/>
        <v>0</v>
      </c>
    </row>
    <row r="130" spans="2:30" ht="14.4" thickBot="1" x14ac:dyDescent="0.3"/>
    <row r="131" spans="2:30" ht="18" thickBot="1" x14ac:dyDescent="0.35">
      <c r="B131" s="103" t="s">
        <v>266</v>
      </c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5"/>
    </row>
    <row r="132" spans="2:30" ht="18" thickBot="1" x14ac:dyDescent="0.35">
      <c r="B132" s="108" t="s">
        <v>32</v>
      </c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10"/>
      <c r="Q132" s="111" t="s">
        <v>33</v>
      </c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3"/>
    </row>
    <row r="133" spans="2:30" ht="16.2" thickBot="1" x14ac:dyDescent="0.35">
      <c r="B133" s="1"/>
      <c r="C133" s="2" t="str">
        <f>B134</f>
        <v>SNP</v>
      </c>
      <c r="D133" s="2" t="str">
        <f>B135</f>
        <v>Conservative</v>
      </c>
      <c r="E133" s="2" t="str">
        <f>B136</f>
        <v>Green</v>
      </c>
      <c r="F133" s="2" t="str">
        <f>B137</f>
        <v>Lib Dem</v>
      </c>
      <c r="G133" s="2" t="str">
        <f>B138</f>
        <v>Labour</v>
      </c>
      <c r="H133" s="2" t="str">
        <f>B139</f>
        <v>Independent (BPB)</v>
      </c>
      <c r="I133" s="2" t="str">
        <f>B140</f>
        <v>Alba</v>
      </c>
      <c r="J133" s="2" t="str">
        <f>B141</f>
        <v>Independent (NR)</v>
      </c>
      <c r="K133" s="2" t="str">
        <f>B142</f>
        <v>Independent (KI)</v>
      </c>
      <c r="L133" s="2" t="str">
        <f>B143</f>
        <v>Independent (PC)</v>
      </c>
      <c r="M133" s="2" t="str">
        <f>B144</f>
        <v>Independent (PP)</v>
      </c>
      <c r="N133" s="2" t="str">
        <f>B145</f>
        <v>Independent (MPC)</v>
      </c>
      <c r="O133" s="4" t="s">
        <v>31</v>
      </c>
      <c r="P133" s="57" t="s">
        <v>38</v>
      </c>
      <c r="Q133" s="58"/>
      <c r="R133" s="2" t="str">
        <f t="shared" ref="R133:AC133" si="135">C133</f>
        <v>SNP</v>
      </c>
      <c r="S133" s="2" t="str">
        <f t="shared" si="135"/>
        <v>Conservative</v>
      </c>
      <c r="T133" s="2" t="str">
        <f t="shared" si="135"/>
        <v>Green</v>
      </c>
      <c r="U133" s="2" t="str">
        <f t="shared" si="135"/>
        <v>Lib Dem</v>
      </c>
      <c r="V133" s="2" t="str">
        <f t="shared" si="135"/>
        <v>Labour</v>
      </c>
      <c r="W133" s="2" t="str">
        <f t="shared" si="135"/>
        <v>Independent (BPB)</v>
      </c>
      <c r="X133" s="2" t="str">
        <f t="shared" si="135"/>
        <v>Alba</v>
      </c>
      <c r="Y133" s="2" t="str">
        <f t="shared" si="135"/>
        <v>Independent (NR)</v>
      </c>
      <c r="Z133" s="2" t="str">
        <f t="shared" si="135"/>
        <v>Independent (KI)</v>
      </c>
      <c r="AA133" s="2" t="str">
        <f t="shared" si="135"/>
        <v>Independent (PC)</v>
      </c>
      <c r="AB133" s="2" t="str">
        <f t="shared" si="135"/>
        <v>Independent (PP)</v>
      </c>
      <c r="AC133" s="2" t="str">
        <f t="shared" si="135"/>
        <v>Independent (MPC)</v>
      </c>
      <c r="AD133" s="3" t="s">
        <v>31</v>
      </c>
    </row>
    <row r="134" spans="2:30" ht="15.6" x14ac:dyDescent="0.3">
      <c r="B134" s="70" t="s">
        <v>17</v>
      </c>
      <c r="C134" s="71"/>
      <c r="D134" s="72">
        <v>35</v>
      </c>
      <c r="E134" s="72">
        <v>1323</v>
      </c>
      <c r="F134" s="72">
        <v>79</v>
      </c>
      <c r="G134" s="72">
        <v>236</v>
      </c>
      <c r="H134" s="72">
        <v>93</v>
      </c>
      <c r="I134" s="72">
        <v>32</v>
      </c>
      <c r="J134" s="72">
        <v>13</v>
      </c>
      <c r="K134" s="72">
        <v>8</v>
      </c>
      <c r="L134" s="72">
        <v>4</v>
      </c>
      <c r="M134" s="72">
        <v>4</v>
      </c>
      <c r="N134" s="72">
        <v>7</v>
      </c>
      <c r="O134" s="73">
        <v>332</v>
      </c>
      <c r="P134" s="74">
        <f>SUM(C134:O134)</f>
        <v>2166</v>
      </c>
      <c r="Q134" s="70" t="str">
        <f>B134</f>
        <v>SNP</v>
      </c>
      <c r="R134" s="8"/>
      <c r="S134" s="9">
        <f t="shared" ref="S134:S144" si="136">D134/SUM($C134:$O134)</f>
        <v>1.6158818097876268E-2</v>
      </c>
      <c r="T134" s="9">
        <f t="shared" ref="T134:T144" si="137">E134/SUM($C134:$O134)</f>
        <v>0.61080332409972304</v>
      </c>
      <c r="U134" s="9">
        <f t="shared" ref="U134:AD145" si="138">F134/SUM($C134:$O134)</f>
        <v>3.647276084949215E-2</v>
      </c>
      <c r="V134" s="9">
        <f t="shared" si="138"/>
        <v>0.10895660203139428</v>
      </c>
      <c r="W134" s="9">
        <f t="shared" si="138"/>
        <v>4.2936288088642659E-2</v>
      </c>
      <c r="X134" s="9">
        <f t="shared" si="138"/>
        <v>1.4773776546629732E-2</v>
      </c>
      <c r="Y134" s="9">
        <f t="shared" si="138"/>
        <v>6.0018467220683287E-3</v>
      </c>
      <c r="Z134" s="9">
        <f t="shared" si="138"/>
        <v>3.6934441366574329E-3</v>
      </c>
      <c r="AA134" s="9">
        <f t="shared" si="138"/>
        <v>1.8467220683287165E-3</v>
      </c>
      <c r="AB134" s="9">
        <f t="shared" si="138"/>
        <v>1.8467220683287165E-3</v>
      </c>
      <c r="AC134" s="9">
        <f t="shared" si="138"/>
        <v>3.2317636195752539E-3</v>
      </c>
      <c r="AD134" s="15">
        <f t="shared" si="138"/>
        <v>0.15327793167128348</v>
      </c>
    </row>
    <row r="135" spans="2:30" ht="15.6" x14ac:dyDescent="0.3">
      <c r="B135" s="5" t="s">
        <v>19</v>
      </c>
      <c r="C135" s="7">
        <v>28</v>
      </c>
      <c r="D135" s="6"/>
      <c r="E135" s="7">
        <v>79</v>
      </c>
      <c r="F135" s="7">
        <v>834</v>
      </c>
      <c r="G135" s="7">
        <v>269</v>
      </c>
      <c r="H135" s="7">
        <v>8</v>
      </c>
      <c r="I135" s="7">
        <v>36</v>
      </c>
      <c r="J135" s="7">
        <v>87</v>
      </c>
      <c r="K135" s="7">
        <v>30</v>
      </c>
      <c r="L135" s="7">
        <v>17</v>
      </c>
      <c r="M135" s="7">
        <v>38</v>
      </c>
      <c r="N135" s="7">
        <v>10</v>
      </c>
      <c r="O135" s="75">
        <v>460</v>
      </c>
      <c r="P135" s="59">
        <f t="shared" ref="P135:P145" si="139">SUM(C135:O135)</f>
        <v>1896</v>
      </c>
      <c r="Q135" s="5" t="str">
        <f t="shared" ref="Q135:Q145" si="140">B135</f>
        <v>Conservative</v>
      </c>
      <c r="R135" s="9">
        <f t="shared" ref="R135:R144" si="141">C135/SUM($C135:$O135)</f>
        <v>1.4767932489451477E-2</v>
      </c>
      <c r="S135" s="8"/>
      <c r="T135" s="9">
        <f t="shared" si="137"/>
        <v>4.1666666666666664E-2</v>
      </c>
      <c r="U135" s="9">
        <f t="shared" si="138"/>
        <v>0.439873417721519</v>
      </c>
      <c r="V135" s="9">
        <f t="shared" si="138"/>
        <v>0.14187763713080168</v>
      </c>
      <c r="W135" s="9">
        <f t="shared" si="138"/>
        <v>4.2194092827004216E-3</v>
      </c>
      <c r="X135" s="9">
        <f t="shared" si="138"/>
        <v>1.8987341772151899E-2</v>
      </c>
      <c r="Y135" s="9">
        <f t="shared" si="138"/>
        <v>4.588607594936709E-2</v>
      </c>
      <c r="Z135" s="9">
        <f t="shared" si="138"/>
        <v>1.5822784810126583E-2</v>
      </c>
      <c r="AA135" s="9">
        <f t="shared" si="138"/>
        <v>8.9662447257383964E-3</v>
      </c>
      <c r="AB135" s="9">
        <f t="shared" si="138"/>
        <v>2.0042194092827006E-2</v>
      </c>
      <c r="AC135" s="9">
        <f t="shared" si="138"/>
        <v>5.2742616033755272E-3</v>
      </c>
      <c r="AD135" s="15">
        <f t="shared" si="138"/>
        <v>0.24261603375527427</v>
      </c>
    </row>
    <row r="136" spans="2:30" ht="15.6" x14ac:dyDescent="0.3">
      <c r="B136" s="5" t="s">
        <v>21</v>
      </c>
      <c r="C136" s="7">
        <v>936</v>
      </c>
      <c r="D136" s="7">
        <v>26</v>
      </c>
      <c r="E136" s="6"/>
      <c r="F136" s="7">
        <v>195</v>
      </c>
      <c r="G136" s="7">
        <v>416</v>
      </c>
      <c r="H136" s="7">
        <v>16</v>
      </c>
      <c r="I136" s="7">
        <v>33</v>
      </c>
      <c r="J136" s="7">
        <v>4</v>
      </c>
      <c r="K136" s="7">
        <v>11</v>
      </c>
      <c r="L136" s="7">
        <v>3</v>
      </c>
      <c r="M136" s="7">
        <v>0</v>
      </c>
      <c r="N136" s="7">
        <v>20</v>
      </c>
      <c r="O136" s="75">
        <v>95</v>
      </c>
      <c r="P136" s="59">
        <f t="shared" si="139"/>
        <v>1755</v>
      </c>
      <c r="Q136" s="5" t="str">
        <f t="shared" si="140"/>
        <v>Green</v>
      </c>
      <c r="R136" s="9">
        <f t="shared" si="141"/>
        <v>0.53333333333333333</v>
      </c>
      <c r="S136" s="9">
        <f t="shared" si="136"/>
        <v>1.4814814814814815E-2</v>
      </c>
      <c r="T136" s="8"/>
      <c r="U136" s="9">
        <f t="shared" si="138"/>
        <v>0.1111111111111111</v>
      </c>
      <c r="V136" s="9">
        <f t="shared" si="138"/>
        <v>0.23703703703703705</v>
      </c>
      <c r="W136" s="9">
        <f t="shared" si="138"/>
        <v>9.1168091168091162E-3</v>
      </c>
      <c r="X136" s="9">
        <f t="shared" si="138"/>
        <v>1.8803418803418803E-2</v>
      </c>
      <c r="Y136" s="9">
        <f t="shared" si="138"/>
        <v>2.2792022792022791E-3</v>
      </c>
      <c r="Z136" s="9">
        <f t="shared" si="138"/>
        <v>6.2678062678062675E-3</v>
      </c>
      <c r="AA136" s="9">
        <f t="shared" si="138"/>
        <v>1.7094017094017094E-3</v>
      </c>
      <c r="AB136" s="9">
        <f t="shared" si="138"/>
        <v>0</v>
      </c>
      <c r="AC136" s="9">
        <f t="shared" si="138"/>
        <v>1.1396011396011397E-2</v>
      </c>
      <c r="AD136" s="15">
        <f t="shared" si="138"/>
        <v>5.4131054131054131E-2</v>
      </c>
    </row>
    <row r="137" spans="2:30" ht="15.6" x14ac:dyDescent="0.3">
      <c r="B137" s="5" t="s">
        <v>20</v>
      </c>
      <c r="C137" s="7">
        <v>90</v>
      </c>
      <c r="D137" s="7">
        <v>415</v>
      </c>
      <c r="E137" s="7">
        <v>206</v>
      </c>
      <c r="F137" s="6"/>
      <c r="G137" s="7">
        <v>380</v>
      </c>
      <c r="H137" s="7">
        <v>11</v>
      </c>
      <c r="I137" s="7">
        <v>13</v>
      </c>
      <c r="J137" s="7">
        <v>19</v>
      </c>
      <c r="K137" s="7">
        <v>20</v>
      </c>
      <c r="L137" s="7">
        <v>12</v>
      </c>
      <c r="M137" s="7">
        <v>9</v>
      </c>
      <c r="N137" s="7">
        <v>8</v>
      </c>
      <c r="O137" s="75">
        <v>158</v>
      </c>
      <c r="P137" s="59">
        <f t="shared" si="139"/>
        <v>1341</v>
      </c>
      <c r="Q137" s="5" t="str">
        <f t="shared" si="140"/>
        <v>Lib Dem</v>
      </c>
      <c r="R137" s="9">
        <f t="shared" si="141"/>
        <v>6.7114093959731544E-2</v>
      </c>
      <c r="S137" s="9">
        <f t="shared" si="136"/>
        <v>0.3094705443698732</v>
      </c>
      <c r="T137" s="9">
        <f t="shared" si="137"/>
        <v>0.15361670395227442</v>
      </c>
      <c r="U137" s="8"/>
      <c r="V137" s="9">
        <f t="shared" si="138"/>
        <v>0.28337061894108873</v>
      </c>
      <c r="W137" s="9">
        <f t="shared" si="138"/>
        <v>8.2028337061894104E-3</v>
      </c>
      <c r="X137" s="9">
        <f t="shared" si="138"/>
        <v>9.6942580164056675E-3</v>
      </c>
      <c r="Y137" s="9">
        <f t="shared" si="138"/>
        <v>1.4168530947054437E-2</v>
      </c>
      <c r="Z137" s="9">
        <f t="shared" si="138"/>
        <v>1.4914243102162566E-2</v>
      </c>
      <c r="AA137" s="9">
        <f t="shared" si="138"/>
        <v>8.948545861297539E-3</v>
      </c>
      <c r="AB137" s="9">
        <f t="shared" si="138"/>
        <v>6.7114093959731542E-3</v>
      </c>
      <c r="AC137" s="9">
        <f t="shared" si="138"/>
        <v>5.9656972408650257E-3</v>
      </c>
      <c r="AD137" s="15">
        <f t="shared" si="138"/>
        <v>0.11782252050708426</v>
      </c>
    </row>
    <row r="138" spans="2:30" ht="15.6" x14ac:dyDescent="0.3">
      <c r="B138" s="5" t="s">
        <v>18</v>
      </c>
      <c r="C138" s="7">
        <v>141</v>
      </c>
      <c r="D138" s="7">
        <v>121</v>
      </c>
      <c r="E138" s="7">
        <v>386</v>
      </c>
      <c r="F138" s="7">
        <v>421</v>
      </c>
      <c r="G138" s="6"/>
      <c r="H138" s="7">
        <v>5</v>
      </c>
      <c r="I138" s="7">
        <v>19</v>
      </c>
      <c r="J138" s="7">
        <v>6</v>
      </c>
      <c r="K138" s="7">
        <v>11</v>
      </c>
      <c r="L138" s="7">
        <v>5</v>
      </c>
      <c r="M138" s="7">
        <v>4</v>
      </c>
      <c r="N138" s="7">
        <v>10</v>
      </c>
      <c r="O138" s="75">
        <v>168</v>
      </c>
      <c r="P138" s="59">
        <f t="shared" si="139"/>
        <v>1297</v>
      </c>
      <c r="Q138" s="5" t="str">
        <f t="shared" si="140"/>
        <v>Labour</v>
      </c>
      <c r="R138" s="9">
        <f t="shared" si="141"/>
        <v>0.1087124132613724</v>
      </c>
      <c r="S138" s="9">
        <f t="shared" si="136"/>
        <v>9.3292212798766386E-2</v>
      </c>
      <c r="T138" s="9">
        <f t="shared" si="137"/>
        <v>0.29760986892829605</v>
      </c>
      <c r="U138" s="9">
        <f t="shared" si="138"/>
        <v>0.3245952197378566</v>
      </c>
      <c r="V138" s="8">
        <f t="shared" si="138"/>
        <v>0</v>
      </c>
      <c r="W138" s="9">
        <f t="shared" si="138"/>
        <v>3.8550501156515036E-3</v>
      </c>
      <c r="X138" s="9">
        <f t="shared" si="138"/>
        <v>1.4649190439475714E-2</v>
      </c>
      <c r="Y138" s="9">
        <f t="shared" si="138"/>
        <v>4.6260601387818042E-3</v>
      </c>
      <c r="Z138" s="9">
        <f t="shared" si="138"/>
        <v>8.4811102544333078E-3</v>
      </c>
      <c r="AA138" s="9">
        <f t="shared" si="138"/>
        <v>3.8550501156515036E-3</v>
      </c>
      <c r="AB138" s="9">
        <f t="shared" si="138"/>
        <v>3.0840400925212026E-3</v>
      </c>
      <c r="AC138" s="9">
        <f t="shared" si="138"/>
        <v>7.7101002313030072E-3</v>
      </c>
      <c r="AD138" s="15">
        <f t="shared" si="138"/>
        <v>0.12952968388589051</v>
      </c>
    </row>
    <row r="139" spans="2:30" ht="15.6" x14ac:dyDescent="0.3">
      <c r="B139" s="5" t="s">
        <v>260</v>
      </c>
      <c r="C139" s="7">
        <v>16</v>
      </c>
      <c r="D139" s="7">
        <v>3</v>
      </c>
      <c r="E139" s="7">
        <v>36</v>
      </c>
      <c r="F139" s="7">
        <v>5</v>
      </c>
      <c r="G139" s="7">
        <v>10</v>
      </c>
      <c r="H139" s="6">
        <v>6</v>
      </c>
      <c r="I139" s="7">
        <v>6</v>
      </c>
      <c r="J139" s="7">
        <v>8</v>
      </c>
      <c r="K139" s="7">
        <v>2</v>
      </c>
      <c r="L139" s="7">
        <v>19</v>
      </c>
      <c r="M139" s="7">
        <v>1</v>
      </c>
      <c r="N139" s="7">
        <v>2</v>
      </c>
      <c r="O139" s="75">
        <v>9</v>
      </c>
      <c r="P139" s="59">
        <f t="shared" si="139"/>
        <v>123</v>
      </c>
      <c r="Q139" s="5" t="str">
        <f t="shared" si="140"/>
        <v>Independent (BPB)</v>
      </c>
      <c r="R139" s="9">
        <f t="shared" si="141"/>
        <v>0.13008130081300814</v>
      </c>
      <c r="S139" s="9">
        <f t="shared" si="136"/>
        <v>2.4390243902439025E-2</v>
      </c>
      <c r="T139" s="9">
        <f t="shared" si="137"/>
        <v>0.29268292682926828</v>
      </c>
      <c r="U139" s="9">
        <f t="shared" si="138"/>
        <v>4.065040650406504E-2</v>
      </c>
      <c r="V139" s="9">
        <f t="shared" si="138"/>
        <v>8.1300813008130079E-2</v>
      </c>
      <c r="W139" s="8">
        <f t="shared" si="138"/>
        <v>4.878048780487805E-2</v>
      </c>
      <c r="X139" s="9">
        <f t="shared" si="138"/>
        <v>4.878048780487805E-2</v>
      </c>
      <c r="Y139" s="9">
        <f t="shared" si="138"/>
        <v>6.5040650406504072E-2</v>
      </c>
      <c r="Z139" s="9">
        <f t="shared" si="138"/>
        <v>1.6260162601626018E-2</v>
      </c>
      <c r="AA139" s="9">
        <f t="shared" si="138"/>
        <v>0.15447154471544716</v>
      </c>
      <c r="AB139" s="9">
        <f t="shared" si="138"/>
        <v>8.130081300813009E-3</v>
      </c>
      <c r="AC139" s="9">
        <f t="shared" si="138"/>
        <v>1.6260162601626018E-2</v>
      </c>
      <c r="AD139" s="15">
        <f t="shared" si="138"/>
        <v>7.3170731707317069E-2</v>
      </c>
    </row>
    <row r="140" spans="2:30" ht="15.6" x14ac:dyDescent="0.3">
      <c r="B140" s="5" t="s">
        <v>189</v>
      </c>
      <c r="C140" s="7">
        <v>24</v>
      </c>
      <c r="D140" s="7">
        <v>8</v>
      </c>
      <c r="E140" s="7">
        <v>13</v>
      </c>
      <c r="F140" s="7">
        <v>5</v>
      </c>
      <c r="G140" s="7">
        <v>4</v>
      </c>
      <c r="H140" s="7">
        <v>23</v>
      </c>
      <c r="I140" s="6"/>
      <c r="J140" s="7">
        <v>5</v>
      </c>
      <c r="K140" s="7">
        <v>8</v>
      </c>
      <c r="L140" s="7">
        <v>1</v>
      </c>
      <c r="M140" s="7">
        <v>1</v>
      </c>
      <c r="N140" s="7">
        <v>6</v>
      </c>
      <c r="O140" s="75">
        <v>7</v>
      </c>
      <c r="P140" s="59">
        <f t="shared" si="139"/>
        <v>105</v>
      </c>
      <c r="Q140" s="5" t="str">
        <f t="shared" si="140"/>
        <v>Alba</v>
      </c>
      <c r="R140" s="9">
        <f t="shared" si="141"/>
        <v>0.22857142857142856</v>
      </c>
      <c r="S140" s="9">
        <f t="shared" si="136"/>
        <v>7.6190476190476197E-2</v>
      </c>
      <c r="T140" s="9">
        <f t="shared" si="137"/>
        <v>0.12380952380952381</v>
      </c>
      <c r="U140" s="9">
        <f t="shared" si="138"/>
        <v>4.7619047619047616E-2</v>
      </c>
      <c r="V140" s="9">
        <f t="shared" si="138"/>
        <v>3.8095238095238099E-2</v>
      </c>
      <c r="W140" s="9">
        <f t="shared" si="138"/>
        <v>0.21904761904761905</v>
      </c>
      <c r="X140" s="8">
        <f t="shared" si="138"/>
        <v>0</v>
      </c>
      <c r="Y140" s="9">
        <f t="shared" si="138"/>
        <v>4.7619047619047616E-2</v>
      </c>
      <c r="Z140" s="9">
        <f t="shared" si="138"/>
        <v>7.6190476190476197E-2</v>
      </c>
      <c r="AA140" s="9">
        <f t="shared" si="138"/>
        <v>9.5238095238095247E-3</v>
      </c>
      <c r="AB140" s="9">
        <f t="shared" si="138"/>
        <v>9.5238095238095247E-3</v>
      </c>
      <c r="AC140" s="9">
        <f t="shared" si="138"/>
        <v>5.7142857142857141E-2</v>
      </c>
      <c r="AD140" s="15">
        <f t="shared" si="138"/>
        <v>6.6666666666666666E-2</v>
      </c>
    </row>
    <row r="141" spans="2:30" ht="15.6" x14ac:dyDescent="0.3">
      <c r="B141" s="5" t="s">
        <v>261</v>
      </c>
      <c r="C141" s="7">
        <v>2</v>
      </c>
      <c r="D141" s="7">
        <v>25</v>
      </c>
      <c r="E141" s="7">
        <v>2</v>
      </c>
      <c r="F141" s="7">
        <v>9</v>
      </c>
      <c r="G141" s="7">
        <v>6</v>
      </c>
      <c r="H141" s="7">
        <v>4</v>
      </c>
      <c r="I141" s="7">
        <v>8</v>
      </c>
      <c r="J141" s="6"/>
      <c r="K141" s="7">
        <v>2</v>
      </c>
      <c r="L141" s="7">
        <v>4</v>
      </c>
      <c r="M141" s="7">
        <v>12</v>
      </c>
      <c r="N141" s="7">
        <v>3</v>
      </c>
      <c r="O141" s="91">
        <v>7</v>
      </c>
      <c r="P141" s="92">
        <f t="shared" si="139"/>
        <v>84</v>
      </c>
      <c r="Q141" s="93" t="str">
        <f t="shared" si="140"/>
        <v>Independent (NR)</v>
      </c>
      <c r="R141" s="9">
        <f t="shared" si="141"/>
        <v>2.3809523809523808E-2</v>
      </c>
      <c r="S141" s="9">
        <f t="shared" si="136"/>
        <v>0.29761904761904762</v>
      </c>
      <c r="T141" s="9">
        <f t="shared" si="137"/>
        <v>2.3809523809523808E-2</v>
      </c>
      <c r="U141" s="9">
        <f t="shared" si="138"/>
        <v>0.10714285714285714</v>
      </c>
      <c r="V141" s="9">
        <f t="shared" si="138"/>
        <v>7.1428571428571425E-2</v>
      </c>
      <c r="W141" s="9">
        <f t="shared" si="138"/>
        <v>4.7619047619047616E-2</v>
      </c>
      <c r="X141" s="9">
        <f t="shared" si="138"/>
        <v>9.5238095238095233E-2</v>
      </c>
      <c r="Y141" s="8"/>
      <c r="Z141" s="9">
        <f t="shared" si="138"/>
        <v>2.3809523809523808E-2</v>
      </c>
      <c r="AA141" s="9">
        <f t="shared" si="138"/>
        <v>4.7619047619047616E-2</v>
      </c>
      <c r="AB141" s="9">
        <f t="shared" si="138"/>
        <v>0.14285714285714285</v>
      </c>
      <c r="AC141" s="9">
        <f t="shared" si="138"/>
        <v>3.5714285714285712E-2</v>
      </c>
      <c r="AD141" s="15">
        <f t="shared" si="138"/>
        <v>8.3333333333333329E-2</v>
      </c>
    </row>
    <row r="142" spans="2:30" ht="15.6" x14ac:dyDescent="0.3">
      <c r="B142" s="5" t="s">
        <v>262</v>
      </c>
      <c r="C142" s="7">
        <v>3</v>
      </c>
      <c r="D142" s="7">
        <v>9</v>
      </c>
      <c r="E142" s="7">
        <v>4</v>
      </c>
      <c r="F142" s="7">
        <v>11</v>
      </c>
      <c r="G142" s="7">
        <v>6</v>
      </c>
      <c r="H142" s="7">
        <v>0</v>
      </c>
      <c r="I142" s="7">
        <v>2</v>
      </c>
      <c r="J142" s="7">
        <v>2</v>
      </c>
      <c r="K142" s="6"/>
      <c r="L142" s="7">
        <v>4</v>
      </c>
      <c r="M142" s="7">
        <v>4</v>
      </c>
      <c r="N142" s="7">
        <v>3</v>
      </c>
      <c r="O142" s="91">
        <v>2</v>
      </c>
      <c r="P142" s="92">
        <f t="shared" si="139"/>
        <v>50</v>
      </c>
      <c r="Q142" s="93" t="str">
        <f t="shared" si="140"/>
        <v>Independent (KI)</v>
      </c>
      <c r="R142" s="9">
        <f t="shared" si="141"/>
        <v>0.06</v>
      </c>
      <c r="S142" s="9">
        <f t="shared" si="136"/>
        <v>0.18</v>
      </c>
      <c r="T142" s="9">
        <f t="shared" si="137"/>
        <v>0.08</v>
      </c>
      <c r="U142" s="9">
        <f t="shared" si="138"/>
        <v>0.22</v>
      </c>
      <c r="V142" s="9">
        <f t="shared" si="138"/>
        <v>0.12</v>
      </c>
      <c r="W142" s="9">
        <f t="shared" si="138"/>
        <v>0</v>
      </c>
      <c r="X142" s="9">
        <f t="shared" si="138"/>
        <v>0.04</v>
      </c>
      <c r="Y142" s="9">
        <f t="shared" si="138"/>
        <v>0.04</v>
      </c>
      <c r="Z142" s="8"/>
      <c r="AA142" s="9">
        <f t="shared" si="138"/>
        <v>0.08</v>
      </c>
      <c r="AB142" s="9">
        <f t="shared" si="138"/>
        <v>0.08</v>
      </c>
      <c r="AC142" s="9">
        <f t="shared" si="138"/>
        <v>0.06</v>
      </c>
      <c r="AD142" s="15">
        <f t="shared" si="138"/>
        <v>0.04</v>
      </c>
    </row>
    <row r="143" spans="2:30" ht="15.6" x14ac:dyDescent="0.3">
      <c r="B143" s="5" t="s">
        <v>263</v>
      </c>
      <c r="C143" s="7">
        <v>2</v>
      </c>
      <c r="D143" s="7">
        <v>3</v>
      </c>
      <c r="E143" s="7">
        <v>4</v>
      </c>
      <c r="F143" s="7">
        <v>3</v>
      </c>
      <c r="G143" s="7">
        <v>1</v>
      </c>
      <c r="H143" s="7">
        <v>0</v>
      </c>
      <c r="I143" s="7">
        <v>1</v>
      </c>
      <c r="J143" s="7">
        <v>1</v>
      </c>
      <c r="K143" s="7">
        <v>4</v>
      </c>
      <c r="L143" s="6"/>
      <c r="M143" s="7">
        <v>1</v>
      </c>
      <c r="N143" s="7">
        <v>1</v>
      </c>
      <c r="O143" s="91">
        <v>0</v>
      </c>
      <c r="P143" s="92">
        <f t="shared" si="139"/>
        <v>21</v>
      </c>
      <c r="Q143" s="93" t="str">
        <f t="shared" si="140"/>
        <v>Independent (PC)</v>
      </c>
      <c r="R143" s="9">
        <f t="shared" si="141"/>
        <v>9.5238095238095233E-2</v>
      </c>
      <c r="S143" s="9">
        <f t="shared" si="136"/>
        <v>0.14285714285714285</v>
      </c>
      <c r="T143" s="9">
        <f t="shared" si="137"/>
        <v>0.19047619047619047</v>
      </c>
      <c r="U143" s="9">
        <f t="shared" si="138"/>
        <v>0.14285714285714285</v>
      </c>
      <c r="V143" s="9">
        <f t="shared" si="138"/>
        <v>4.7619047619047616E-2</v>
      </c>
      <c r="W143" s="9">
        <f t="shared" si="138"/>
        <v>0</v>
      </c>
      <c r="X143" s="9">
        <f t="shared" si="138"/>
        <v>4.7619047619047616E-2</v>
      </c>
      <c r="Y143" s="9">
        <f t="shared" si="138"/>
        <v>4.7619047619047616E-2</v>
      </c>
      <c r="Z143" s="9">
        <f t="shared" si="138"/>
        <v>0.19047619047619047</v>
      </c>
      <c r="AA143" s="8"/>
      <c r="AB143" s="9">
        <f t="shared" si="138"/>
        <v>4.7619047619047616E-2</v>
      </c>
      <c r="AC143" s="9">
        <f t="shared" si="138"/>
        <v>4.7619047619047616E-2</v>
      </c>
      <c r="AD143" s="15">
        <f t="shared" si="138"/>
        <v>0</v>
      </c>
    </row>
    <row r="144" spans="2:30" ht="15.6" x14ac:dyDescent="0.3">
      <c r="B144" s="5" t="s">
        <v>264</v>
      </c>
      <c r="C144" s="7">
        <v>2</v>
      </c>
      <c r="D144" s="7">
        <v>3</v>
      </c>
      <c r="E144" s="7">
        <v>0</v>
      </c>
      <c r="F144" s="7">
        <v>1</v>
      </c>
      <c r="G144" s="7">
        <v>0</v>
      </c>
      <c r="H144" s="7">
        <v>0</v>
      </c>
      <c r="I144" s="7">
        <v>0</v>
      </c>
      <c r="J144" s="7">
        <v>5</v>
      </c>
      <c r="K144" s="7">
        <v>0</v>
      </c>
      <c r="L144" s="7">
        <v>1</v>
      </c>
      <c r="M144" s="6"/>
      <c r="N144" s="7">
        <v>0</v>
      </c>
      <c r="O144" s="91">
        <v>2</v>
      </c>
      <c r="P144" s="92">
        <f t="shared" si="139"/>
        <v>14</v>
      </c>
      <c r="Q144" s="93" t="str">
        <f t="shared" si="140"/>
        <v>Independent (PP)</v>
      </c>
      <c r="R144" s="9">
        <f t="shared" si="141"/>
        <v>0.14285714285714285</v>
      </c>
      <c r="S144" s="9">
        <f t="shared" si="136"/>
        <v>0.21428571428571427</v>
      </c>
      <c r="T144" s="9">
        <f t="shared" si="137"/>
        <v>0</v>
      </c>
      <c r="U144" s="9">
        <f t="shared" si="138"/>
        <v>7.1428571428571425E-2</v>
      </c>
      <c r="V144" s="9">
        <f t="shared" si="138"/>
        <v>0</v>
      </c>
      <c r="W144" s="9">
        <f t="shared" si="138"/>
        <v>0</v>
      </c>
      <c r="X144" s="9">
        <f t="shared" si="138"/>
        <v>0</v>
      </c>
      <c r="Y144" s="9">
        <f t="shared" si="138"/>
        <v>0.35714285714285715</v>
      </c>
      <c r="Z144" s="9">
        <f t="shared" si="138"/>
        <v>0</v>
      </c>
      <c r="AA144" s="9">
        <f t="shared" si="138"/>
        <v>7.1428571428571425E-2</v>
      </c>
      <c r="AB144" s="8"/>
      <c r="AC144" s="9">
        <f t="shared" si="138"/>
        <v>0</v>
      </c>
      <c r="AD144" s="15">
        <f t="shared" si="138"/>
        <v>0.14285714285714285</v>
      </c>
    </row>
    <row r="145" spans="2:30" ht="16.2" thickBot="1" x14ac:dyDescent="0.35">
      <c r="B145" s="94" t="s">
        <v>265</v>
      </c>
      <c r="C145" s="95">
        <v>4</v>
      </c>
      <c r="D145" s="95">
        <v>0</v>
      </c>
      <c r="E145" s="95">
        <v>0</v>
      </c>
      <c r="F145" s="95">
        <v>0</v>
      </c>
      <c r="G145" s="95">
        <v>3</v>
      </c>
      <c r="H145" s="95">
        <v>2</v>
      </c>
      <c r="I145" s="95">
        <v>0</v>
      </c>
      <c r="J145" s="95">
        <v>0</v>
      </c>
      <c r="K145" s="95">
        <v>0</v>
      </c>
      <c r="L145" s="95">
        <v>1</v>
      </c>
      <c r="M145" s="95">
        <v>1</v>
      </c>
      <c r="N145" s="96"/>
      <c r="O145" s="97">
        <v>0</v>
      </c>
      <c r="P145" s="98">
        <f t="shared" si="139"/>
        <v>11</v>
      </c>
      <c r="Q145" s="99" t="str">
        <f t="shared" si="140"/>
        <v>Independent (MPC)</v>
      </c>
      <c r="R145" s="100">
        <f t="shared" ref="R145:W145" si="142">C145/SUM($C145:$O145)</f>
        <v>0.36363636363636365</v>
      </c>
      <c r="S145" s="100">
        <f t="shared" si="142"/>
        <v>0</v>
      </c>
      <c r="T145" s="100">
        <f t="shared" si="142"/>
        <v>0</v>
      </c>
      <c r="U145" s="100">
        <f t="shared" si="142"/>
        <v>0</v>
      </c>
      <c r="V145" s="100">
        <f t="shared" si="142"/>
        <v>0.27272727272727271</v>
      </c>
      <c r="W145" s="100">
        <f t="shared" si="142"/>
        <v>0.18181818181818182</v>
      </c>
      <c r="X145" s="100">
        <f t="shared" si="138"/>
        <v>0</v>
      </c>
      <c r="Y145" s="100">
        <f t="shared" si="138"/>
        <v>0</v>
      </c>
      <c r="Z145" s="100">
        <f t="shared" si="138"/>
        <v>0</v>
      </c>
      <c r="AA145" s="100">
        <f t="shared" si="138"/>
        <v>9.0909090909090912E-2</v>
      </c>
      <c r="AB145" s="100">
        <f t="shared" si="138"/>
        <v>9.0909090909090912E-2</v>
      </c>
      <c r="AC145" s="101"/>
      <c r="AD145" s="102">
        <f>O145/SUM($C145:$O145)</f>
        <v>0</v>
      </c>
    </row>
    <row r="146" spans="2:30" ht="15.6" x14ac:dyDescent="0.3">
      <c r="B146" s="114" t="s">
        <v>166</v>
      </c>
      <c r="C146" s="80" t="s">
        <v>167</v>
      </c>
      <c r="D146" s="81" t="s">
        <v>168</v>
      </c>
      <c r="E146" s="81" t="s">
        <v>169</v>
      </c>
      <c r="F146" s="81" t="s">
        <v>170</v>
      </c>
      <c r="G146" s="81" t="s">
        <v>171</v>
      </c>
      <c r="H146" s="81" t="s">
        <v>172</v>
      </c>
      <c r="I146" s="81" t="s">
        <v>173</v>
      </c>
      <c r="J146" s="81" t="s">
        <v>174</v>
      </c>
      <c r="K146" s="81" t="s">
        <v>175</v>
      </c>
      <c r="L146" s="81" t="s">
        <v>176</v>
      </c>
      <c r="M146" s="81" t="s">
        <v>177</v>
      </c>
      <c r="N146" s="81" t="s">
        <v>178</v>
      </c>
      <c r="O146" s="81" t="s">
        <v>179</v>
      </c>
      <c r="P146" s="82" t="s">
        <v>180</v>
      </c>
      <c r="Q146" s="83" t="s">
        <v>167</v>
      </c>
      <c r="R146" s="81" t="s">
        <v>168</v>
      </c>
      <c r="S146" s="81" t="s">
        <v>169</v>
      </c>
      <c r="T146" s="81" t="s">
        <v>170</v>
      </c>
      <c r="U146" s="81" t="s">
        <v>171</v>
      </c>
      <c r="V146" s="81" t="s">
        <v>172</v>
      </c>
      <c r="W146" s="81" t="s">
        <v>173</v>
      </c>
      <c r="X146" s="81" t="s">
        <v>174</v>
      </c>
      <c r="Y146" s="81" t="s">
        <v>175</v>
      </c>
      <c r="Z146" s="81" t="s">
        <v>176</v>
      </c>
      <c r="AA146" s="81" t="s">
        <v>177</v>
      </c>
      <c r="AB146" s="81" t="s">
        <v>178</v>
      </c>
      <c r="AC146" s="81" t="s">
        <v>179</v>
      </c>
      <c r="AD146" s="82" t="s">
        <v>180</v>
      </c>
    </row>
    <row r="147" spans="2:30" ht="16.2" thickBot="1" x14ac:dyDescent="0.35">
      <c r="B147" s="115"/>
      <c r="C147" s="84" t="s">
        <v>34</v>
      </c>
      <c r="D147" s="85">
        <v>13547</v>
      </c>
      <c r="E147" s="85">
        <v>12013</v>
      </c>
      <c r="F147" s="85">
        <v>8699</v>
      </c>
      <c r="G147" s="85">
        <v>3688</v>
      </c>
      <c r="H147" s="85">
        <v>1498</v>
      </c>
      <c r="I147" s="85">
        <v>1232</v>
      </c>
      <c r="J147" s="85">
        <v>1168</v>
      </c>
      <c r="K147" s="85"/>
      <c r="L147" s="85"/>
      <c r="M147" s="85"/>
      <c r="N147" s="85"/>
      <c r="O147" s="85"/>
      <c r="P147" s="86"/>
      <c r="Q147" s="87" t="s">
        <v>181</v>
      </c>
      <c r="R147" s="88">
        <f>D147/$D147</f>
        <v>1</v>
      </c>
      <c r="S147" s="89">
        <f t="shared" ref="S147:AD147" si="143">E147/$D147</f>
        <v>0.88676459732782165</v>
      </c>
      <c r="T147" s="89">
        <f t="shared" si="143"/>
        <v>0.64213478999040374</v>
      </c>
      <c r="U147" s="89">
        <f t="shared" si="143"/>
        <v>0.27223739573337269</v>
      </c>
      <c r="V147" s="89">
        <f t="shared" si="143"/>
        <v>0.11057798774636451</v>
      </c>
      <c r="W147" s="89">
        <f t="shared" si="143"/>
        <v>9.0942644127851191E-2</v>
      </c>
      <c r="X147" s="89">
        <f t="shared" si="143"/>
        <v>8.6218350926404369E-2</v>
      </c>
      <c r="Y147" s="89">
        <f t="shared" si="143"/>
        <v>0</v>
      </c>
      <c r="Z147" s="89">
        <f t="shared" si="143"/>
        <v>0</v>
      </c>
      <c r="AA147" s="89">
        <f t="shared" si="143"/>
        <v>0</v>
      </c>
      <c r="AB147" s="89">
        <f t="shared" si="143"/>
        <v>0</v>
      </c>
      <c r="AC147" s="89">
        <f t="shared" si="143"/>
        <v>0</v>
      </c>
      <c r="AD147" s="90">
        <f t="shared" si="143"/>
        <v>0</v>
      </c>
    </row>
    <row r="148" spans="2:30" ht="14.4" thickBot="1" x14ac:dyDescent="0.3"/>
    <row r="149" spans="2:30" ht="18" thickBot="1" x14ac:dyDescent="0.35">
      <c r="B149" s="103" t="s">
        <v>294</v>
      </c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5"/>
    </row>
    <row r="150" spans="2:30" ht="18" thickBot="1" x14ac:dyDescent="0.35">
      <c r="B150" s="108" t="s">
        <v>32</v>
      </c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10"/>
      <c r="Q150" s="111" t="s">
        <v>33</v>
      </c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3"/>
    </row>
    <row r="151" spans="2:30" ht="16.2" thickBot="1" x14ac:dyDescent="0.35">
      <c r="B151" s="1"/>
      <c r="C151" s="2" t="str">
        <f>B152</f>
        <v>SNP</v>
      </c>
      <c r="D151" s="2" t="str">
        <f>B153</f>
        <v>Green</v>
      </c>
      <c r="E151" s="2" t="str">
        <f>B154</f>
        <v>Labour</v>
      </c>
      <c r="F151" s="2" t="str">
        <f>B155</f>
        <v>Lib Dem</v>
      </c>
      <c r="G151" s="2" t="str">
        <f>B156</f>
        <v>Conservative</v>
      </c>
      <c r="H151" s="2" t="str">
        <f>B157</f>
        <v>Alba</v>
      </c>
      <c r="I151" s="2" t="str">
        <f>B158</f>
        <v>Communist</v>
      </c>
      <c r="J151" s="2" t="str">
        <f>B159</f>
        <v>Socialist Labour</v>
      </c>
      <c r="K151" s="2" t="str">
        <f>B160</f>
        <v>Family</v>
      </c>
      <c r="L151" s="2" t="str">
        <f>B161</f>
        <v>Women's Equality</v>
      </c>
      <c r="M151" s="2" t="str">
        <f>B162</f>
        <v>Freedom Alliance</v>
      </c>
      <c r="N151" s="2" t="e">
        <f>#REF!</f>
        <v>#REF!</v>
      </c>
      <c r="O151" s="4" t="s">
        <v>31</v>
      </c>
      <c r="P151" s="57" t="s">
        <v>38</v>
      </c>
      <c r="Q151" s="58"/>
      <c r="R151" s="2" t="str">
        <f t="shared" ref="R151:AC151" si="144">C151</f>
        <v>SNP</v>
      </c>
      <c r="S151" s="2" t="str">
        <f t="shared" si="144"/>
        <v>Green</v>
      </c>
      <c r="T151" s="2" t="str">
        <f t="shared" si="144"/>
        <v>Labour</v>
      </c>
      <c r="U151" s="2" t="str">
        <f t="shared" si="144"/>
        <v>Lib Dem</v>
      </c>
      <c r="V151" s="2" t="str">
        <f t="shared" si="144"/>
        <v>Conservative</v>
      </c>
      <c r="W151" s="2" t="str">
        <f t="shared" si="144"/>
        <v>Alba</v>
      </c>
      <c r="X151" s="2" t="str">
        <f t="shared" si="144"/>
        <v>Communist</v>
      </c>
      <c r="Y151" s="2" t="str">
        <f t="shared" si="144"/>
        <v>Socialist Labour</v>
      </c>
      <c r="Z151" s="2" t="str">
        <f t="shared" si="144"/>
        <v>Family</v>
      </c>
      <c r="AA151" s="2" t="str">
        <f t="shared" si="144"/>
        <v>Women's Equality</v>
      </c>
      <c r="AB151" s="2" t="str">
        <f t="shared" si="144"/>
        <v>Freedom Alliance</v>
      </c>
      <c r="AC151" s="2" t="e">
        <f t="shared" si="144"/>
        <v>#REF!</v>
      </c>
      <c r="AD151" s="3" t="s">
        <v>31</v>
      </c>
    </row>
    <row r="152" spans="2:30" ht="15.6" x14ac:dyDescent="0.3">
      <c r="B152" s="70" t="s">
        <v>17</v>
      </c>
      <c r="C152" s="71"/>
      <c r="D152" s="72">
        <v>1883</v>
      </c>
      <c r="E152" s="72">
        <v>383</v>
      </c>
      <c r="F152" s="72">
        <v>234</v>
      </c>
      <c r="G152" s="72">
        <v>26</v>
      </c>
      <c r="H152" s="72">
        <v>131</v>
      </c>
      <c r="I152" s="72">
        <v>16</v>
      </c>
      <c r="J152" s="72">
        <v>53</v>
      </c>
      <c r="K152" s="72">
        <v>22</v>
      </c>
      <c r="L152" s="72">
        <v>82</v>
      </c>
      <c r="M152" s="72">
        <v>13</v>
      </c>
      <c r="N152" s="72"/>
      <c r="O152" s="73">
        <v>537</v>
      </c>
      <c r="P152" s="74">
        <f>SUM(C152:O152)</f>
        <v>3380</v>
      </c>
      <c r="Q152" s="70" t="str">
        <f>B152</f>
        <v>SNP</v>
      </c>
      <c r="R152" s="8"/>
      <c r="S152" s="9">
        <f t="shared" ref="S152:S162" si="145">D152/SUM($C152:$O152)</f>
        <v>0.55710059171597637</v>
      </c>
      <c r="T152" s="9">
        <f t="shared" ref="T152:T162" si="146">E152/SUM($C152:$O152)</f>
        <v>0.11331360946745563</v>
      </c>
      <c r="U152" s="9">
        <f t="shared" ref="U152:AD162" si="147">F152/SUM($C152:$O152)</f>
        <v>6.9230769230769235E-2</v>
      </c>
      <c r="V152" s="9">
        <f t="shared" si="147"/>
        <v>7.6923076923076927E-3</v>
      </c>
      <c r="W152" s="9">
        <f t="shared" si="147"/>
        <v>3.8757396449704141E-2</v>
      </c>
      <c r="X152" s="9">
        <f t="shared" si="147"/>
        <v>4.7337278106508876E-3</v>
      </c>
      <c r="Y152" s="9">
        <f t="shared" si="147"/>
        <v>1.5680473372781067E-2</v>
      </c>
      <c r="Z152" s="9">
        <f t="shared" si="147"/>
        <v>6.5088757396449702E-3</v>
      </c>
      <c r="AA152" s="9">
        <f t="shared" si="147"/>
        <v>2.42603550295858E-2</v>
      </c>
      <c r="AB152" s="9">
        <f t="shared" si="147"/>
        <v>3.8461538461538464E-3</v>
      </c>
      <c r="AC152" s="9">
        <f t="shared" si="147"/>
        <v>0</v>
      </c>
      <c r="AD152" s="15">
        <f t="shared" si="147"/>
        <v>0.15887573964497043</v>
      </c>
    </row>
    <row r="153" spans="2:30" ht="15.6" x14ac:dyDescent="0.3">
      <c r="B153" s="5" t="s">
        <v>21</v>
      </c>
      <c r="C153" s="7">
        <v>1491</v>
      </c>
      <c r="D153" s="6"/>
      <c r="E153" s="7">
        <v>462</v>
      </c>
      <c r="F153" s="7">
        <v>315</v>
      </c>
      <c r="G153" s="7">
        <v>15</v>
      </c>
      <c r="H153" s="7">
        <v>11</v>
      </c>
      <c r="I153" s="7">
        <v>85</v>
      </c>
      <c r="J153" s="7">
        <v>94</v>
      </c>
      <c r="K153" s="7">
        <v>7</v>
      </c>
      <c r="L153" s="7">
        <v>172</v>
      </c>
      <c r="M153" s="7">
        <v>8</v>
      </c>
      <c r="N153" s="7"/>
      <c r="O153" s="75">
        <v>187</v>
      </c>
      <c r="P153" s="59">
        <f t="shared" ref="P153:P162" si="148">SUM(C153:O153)</f>
        <v>2847</v>
      </c>
      <c r="Q153" s="5" t="str">
        <f t="shared" ref="Q153:Q162" si="149">B153</f>
        <v>Green</v>
      </c>
      <c r="R153" s="9">
        <f t="shared" ref="R153:R162" si="150">C153/SUM($C153:$O153)</f>
        <v>0.52370916754478403</v>
      </c>
      <c r="S153" s="8"/>
      <c r="T153" s="9">
        <f t="shared" si="146"/>
        <v>0.16227608008429925</v>
      </c>
      <c r="U153" s="9">
        <f t="shared" si="147"/>
        <v>0.11064278187565858</v>
      </c>
      <c r="V153" s="9">
        <f t="shared" si="147"/>
        <v>5.268703898840885E-3</v>
      </c>
      <c r="W153" s="9">
        <f t="shared" si="147"/>
        <v>3.8637161924833159E-3</v>
      </c>
      <c r="X153" s="9">
        <f t="shared" si="147"/>
        <v>2.9855988760098349E-2</v>
      </c>
      <c r="Y153" s="9">
        <f t="shared" si="147"/>
        <v>3.3017211099402879E-2</v>
      </c>
      <c r="Z153" s="9">
        <f t="shared" si="147"/>
        <v>2.4587284861257463E-3</v>
      </c>
      <c r="AA153" s="9">
        <f t="shared" si="147"/>
        <v>6.0414471373375481E-2</v>
      </c>
      <c r="AB153" s="9">
        <f t="shared" si="147"/>
        <v>2.8099754127151387E-3</v>
      </c>
      <c r="AC153" s="9">
        <f t="shared" si="147"/>
        <v>0</v>
      </c>
      <c r="AD153" s="15">
        <f t="shared" si="147"/>
        <v>6.5683175272216371E-2</v>
      </c>
    </row>
    <row r="154" spans="2:30" ht="15.6" x14ac:dyDescent="0.3">
      <c r="B154" s="5" t="s">
        <v>18</v>
      </c>
      <c r="C154" s="7">
        <v>235</v>
      </c>
      <c r="D154" s="7">
        <v>434</v>
      </c>
      <c r="E154" s="6"/>
      <c r="F154" s="7">
        <v>684</v>
      </c>
      <c r="G154" s="7">
        <v>170</v>
      </c>
      <c r="H154" s="7">
        <v>9</v>
      </c>
      <c r="I154" s="7">
        <v>18</v>
      </c>
      <c r="J154" s="7">
        <v>147</v>
      </c>
      <c r="K154" s="7">
        <v>16</v>
      </c>
      <c r="L154" s="7">
        <v>42</v>
      </c>
      <c r="M154" s="7">
        <v>3</v>
      </c>
      <c r="N154" s="7"/>
      <c r="O154" s="75">
        <v>300</v>
      </c>
      <c r="P154" s="59">
        <f t="shared" si="148"/>
        <v>2058</v>
      </c>
      <c r="Q154" s="5" t="str">
        <f t="shared" si="149"/>
        <v>Labour</v>
      </c>
      <c r="R154" s="9">
        <f t="shared" si="150"/>
        <v>0.11418853255587949</v>
      </c>
      <c r="S154" s="9">
        <f t="shared" si="145"/>
        <v>0.21088435374149661</v>
      </c>
      <c r="T154" s="8"/>
      <c r="U154" s="9">
        <f t="shared" si="147"/>
        <v>0.33236151603498543</v>
      </c>
      <c r="V154" s="9">
        <f t="shared" si="147"/>
        <v>8.2604470359572399E-2</v>
      </c>
      <c r="W154" s="9">
        <f t="shared" si="147"/>
        <v>4.3731778425655978E-3</v>
      </c>
      <c r="X154" s="9">
        <f t="shared" si="147"/>
        <v>8.7463556851311956E-3</v>
      </c>
      <c r="Y154" s="9">
        <f t="shared" si="147"/>
        <v>7.1428571428571425E-2</v>
      </c>
      <c r="Z154" s="9">
        <f t="shared" si="147"/>
        <v>7.7745383867832843E-3</v>
      </c>
      <c r="AA154" s="9">
        <f t="shared" si="147"/>
        <v>2.0408163265306121E-2</v>
      </c>
      <c r="AB154" s="9">
        <f t="shared" si="147"/>
        <v>1.4577259475218659E-3</v>
      </c>
      <c r="AC154" s="9">
        <f t="shared" si="147"/>
        <v>0</v>
      </c>
      <c r="AD154" s="15">
        <f t="shared" si="147"/>
        <v>0.1457725947521866</v>
      </c>
    </row>
    <row r="155" spans="2:30" ht="15.6" x14ac:dyDescent="0.3">
      <c r="B155" s="5" t="s">
        <v>20</v>
      </c>
      <c r="C155" s="7">
        <v>146</v>
      </c>
      <c r="D155" s="7">
        <v>245</v>
      </c>
      <c r="E155" s="7">
        <v>450</v>
      </c>
      <c r="F155" s="6"/>
      <c r="G155" s="7">
        <v>172</v>
      </c>
      <c r="H155" s="7">
        <v>9</v>
      </c>
      <c r="I155" s="7">
        <v>13</v>
      </c>
      <c r="J155" s="7">
        <v>52</v>
      </c>
      <c r="K155" s="7">
        <v>21</v>
      </c>
      <c r="L155" s="7">
        <v>39</v>
      </c>
      <c r="M155" s="7">
        <v>8</v>
      </c>
      <c r="N155" s="7"/>
      <c r="O155" s="75">
        <v>162</v>
      </c>
      <c r="P155" s="59">
        <f t="shared" si="148"/>
        <v>1317</v>
      </c>
      <c r="Q155" s="5" t="str">
        <f t="shared" si="149"/>
        <v>Lib Dem</v>
      </c>
      <c r="R155" s="9">
        <f t="shared" si="150"/>
        <v>0.1108580106302202</v>
      </c>
      <c r="S155" s="9">
        <f t="shared" si="145"/>
        <v>0.18602885345482156</v>
      </c>
      <c r="T155" s="9">
        <f t="shared" si="146"/>
        <v>0.34168564920273348</v>
      </c>
      <c r="U155" s="8"/>
      <c r="V155" s="9">
        <f t="shared" si="147"/>
        <v>0.13059984813971146</v>
      </c>
      <c r="W155" s="9">
        <f t="shared" si="147"/>
        <v>6.8337129840546698E-3</v>
      </c>
      <c r="X155" s="9">
        <f t="shared" si="147"/>
        <v>9.8709187547456334E-3</v>
      </c>
      <c r="Y155" s="9">
        <f t="shared" si="147"/>
        <v>3.9483675018982534E-2</v>
      </c>
      <c r="Z155" s="9">
        <f t="shared" si="147"/>
        <v>1.5945330296127564E-2</v>
      </c>
      <c r="AA155" s="9">
        <f t="shared" si="147"/>
        <v>2.9612756264236904E-2</v>
      </c>
      <c r="AB155" s="9">
        <f t="shared" si="147"/>
        <v>6.0744115413819289E-3</v>
      </c>
      <c r="AC155" s="9">
        <f t="shared" si="147"/>
        <v>0</v>
      </c>
      <c r="AD155" s="15">
        <f t="shared" si="147"/>
        <v>0.12300683371298406</v>
      </c>
    </row>
    <row r="156" spans="2:30" ht="15.6" x14ac:dyDescent="0.3">
      <c r="B156" s="5" t="s">
        <v>19</v>
      </c>
      <c r="C156" s="7">
        <v>11</v>
      </c>
      <c r="D156" s="7">
        <v>29</v>
      </c>
      <c r="E156" s="7">
        <v>145</v>
      </c>
      <c r="F156" s="7">
        <v>274</v>
      </c>
      <c r="G156" s="6"/>
      <c r="H156" s="7">
        <v>10</v>
      </c>
      <c r="I156" s="7">
        <v>3</v>
      </c>
      <c r="J156" s="7">
        <v>9</v>
      </c>
      <c r="K156" s="7">
        <v>41</v>
      </c>
      <c r="L156" s="7">
        <v>26</v>
      </c>
      <c r="M156" s="7">
        <v>14</v>
      </c>
      <c r="N156" s="7"/>
      <c r="O156" s="75">
        <v>201</v>
      </c>
      <c r="P156" s="59">
        <f t="shared" si="148"/>
        <v>763</v>
      </c>
      <c r="Q156" s="5" t="str">
        <f t="shared" si="149"/>
        <v>Conservative</v>
      </c>
      <c r="R156" s="9">
        <f t="shared" si="150"/>
        <v>1.4416775884665793E-2</v>
      </c>
      <c r="S156" s="9">
        <f t="shared" si="145"/>
        <v>3.8007863695937089E-2</v>
      </c>
      <c r="T156" s="9">
        <f t="shared" si="146"/>
        <v>0.19003931847968544</v>
      </c>
      <c r="U156" s="9">
        <f t="shared" si="147"/>
        <v>0.35910878112712974</v>
      </c>
      <c r="V156" s="8">
        <f t="shared" si="147"/>
        <v>0</v>
      </c>
      <c r="W156" s="9">
        <f t="shared" si="147"/>
        <v>1.310615989515072E-2</v>
      </c>
      <c r="X156" s="9">
        <f t="shared" si="147"/>
        <v>3.9318479685452159E-3</v>
      </c>
      <c r="Y156" s="9">
        <f t="shared" si="147"/>
        <v>1.1795543905635648E-2</v>
      </c>
      <c r="Z156" s="9">
        <f t="shared" si="147"/>
        <v>5.3735255570117955E-2</v>
      </c>
      <c r="AA156" s="9">
        <f t="shared" si="147"/>
        <v>3.4076015727391877E-2</v>
      </c>
      <c r="AB156" s="9">
        <f t="shared" si="147"/>
        <v>1.834862385321101E-2</v>
      </c>
      <c r="AC156" s="9">
        <f t="shared" si="147"/>
        <v>0</v>
      </c>
      <c r="AD156" s="15">
        <f t="shared" si="147"/>
        <v>0.26343381389252951</v>
      </c>
    </row>
    <row r="157" spans="2:30" ht="15.6" x14ac:dyDescent="0.3">
      <c r="B157" s="5" t="s">
        <v>189</v>
      </c>
      <c r="C157" s="7">
        <v>37</v>
      </c>
      <c r="D157" s="7">
        <v>9</v>
      </c>
      <c r="E157" s="7">
        <v>14</v>
      </c>
      <c r="F157" s="7">
        <v>8</v>
      </c>
      <c r="G157" s="7">
        <v>9</v>
      </c>
      <c r="H157" s="6"/>
      <c r="I157" s="7">
        <v>11</v>
      </c>
      <c r="J157" s="7">
        <v>4</v>
      </c>
      <c r="K157" s="7">
        <v>4</v>
      </c>
      <c r="L157" s="7">
        <v>12</v>
      </c>
      <c r="M157" s="7">
        <v>6</v>
      </c>
      <c r="N157" s="7"/>
      <c r="O157" s="75">
        <v>21</v>
      </c>
      <c r="P157" s="59">
        <f t="shared" si="148"/>
        <v>135</v>
      </c>
      <c r="Q157" s="5" t="str">
        <f t="shared" si="149"/>
        <v>Alba</v>
      </c>
      <c r="R157" s="9">
        <f t="shared" si="150"/>
        <v>0.27407407407407408</v>
      </c>
      <c r="S157" s="9">
        <f t="shared" si="145"/>
        <v>6.6666666666666666E-2</v>
      </c>
      <c r="T157" s="9">
        <f t="shared" si="146"/>
        <v>0.1037037037037037</v>
      </c>
      <c r="U157" s="9">
        <f t="shared" si="147"/>
        <v>5.9259259259259262E-2</v>
      </c>
      <c r="V157" s="9">
        <f t="shared" si="147"/>
        <v>6.6666666666666666E-2</v>
      </c>
      <c r="W157" s="8">
        <f t="shared" si="147"/>
        <v>0</v>
      </c>
      <c r="X157" s="9">
        <f t="shared" si="147"/>
        <v>8.1481481481481488E-2</v>
      </c>
      <c r="Y157" s="9">
        <f t="shared" si="147"/>
        <v>2.9629629629629631E-2</v>
      </c>
      <c r="Z157" s="9">
        <f t="shared" si="147"/>
        <v>2.9629629629629631E-2</v>
      </c>
      <c r="AA157" s="9">
        <f t="shared" si="147"/>
        <v>8.8888888888888892E-2</v>
      </c>
      <c r="AB157" s="9">
        <f t="shared" si="147"/>
        <v>4.4444444444444446E-2</v>
      </c>
      <c r="AC157" s="9">
        <f t="shared" si="147"/>
        <v>0</v>
      </c>
      <c r="AD157" s="15">
        <f t="shared" si="147"/>
        <v>0.15555555555555556</v>
      </c>
    </row>
    <row r="158" spans="2:30" ht="15.6" x14ac:dyDescent="0.3">
      <c r="B158" s="5" t="s">
        <v>286</v>
      </c>
      <c r="C158" s="7">
        <v>14</v>
      </c>
      <c r="D158" s="7">
        <v>44</v>
      </c>
      <c r="E158" s="7">
        <v>14</v>
      </c>
      <c r="F158" s="7">
        <v>8</v>
      </c>
      <c r="G158" s="7">
        <v>1</v>
      </c>
      <c r="H158" s="7">
        <v>5</v>
      </c>
      <c r="I158" s="6"/>
      <c r="J158" s="7">
        <v>16</v>
      </c>
      <c r="K158" s="7">
        <v>0</v>
      </c>
      <c r="L158" s="7">
        <v>7</v>
      </c>
      <c r="M158" s="7">
        <v>4</v>
      </c>
      <c r="N158" s="7"/>
      <c r="O158" s="75">
        <v>6</v>
      </c>
      <c r="P158" s="59">
        <f t="shared" si="148"/>
        <v>119</v>
      </c>
      <c r="Q158" s="5" t="str">
        <f t="shared" si="149"/>
        <v>Communist</v>
      </c>
      <c r="R158" s="9">
        <f t="shared" si="150"/>
        <v>0.11764705882352941</v>
      </c>
      <c r="S158" s="9">
        <f t="shared" si="145"/>
        <v>0.36974789915966388</v>
      </c>
      <c r="T158" s="9">
        <f t="shared" si="146"/>
        <v>0.11764705882352941</v>
      </c>
      <c r="U158" s="9">
        <f t="shared" si="147"/>
        <v>6.7226890756302518E-2</v>
      </c>
      <c r="V158" s="9">
        <f t="shared" si="147"/>
        <v>8.4033613445378148E-3</v>
      </c>
      <c r="W158" s="9">
        <f t="shared" si="147"/>
        <v>4.2016806722689079E-2</v>
      </c>
      <c r="X158" s="8">
        <f t="shared" si="147"/>
        <v>0</v>
      </c>
      <c r="Y158" s="9">
        <f t="shared" si="147"/>
        <v>0.13445378151260504</v>
      </c>
      <c r="Z158" s="9">
        <f t="shared" si="147"/>
        <v>0</v>
      </c>
      <c r="AA158" s="9">
        <f t="shared" si="147"/>
        <v>5.8823529411764705E-2</v>
      </c>
      <c r="AB158" s="9">
        <f t="shared" si="147"/>
        <v>3.3613445378151259E-2</v>
      </c>
      <c r="AC158" s="9">
        <f t="shared" si="147"/>
        <v>0</v>
      </c>
      <c r="AD158" s="15">
        <f t="shared" si="147"/>
        <v>5.0420168067226892E-2</v>
      </c>
    </row>
    <row r="159" spans="2:30" ht="15.6" x14ac:dyDescent="0.3">
      <c r="B159" s="5" t="s">
        <v>288</v>
      </c>
      <c r="C159" s="7">
        <v>17</v>
      </c>
      <c r="D159" s="7">
        <v>20</v>
      </c>
      <c r="E159" s="7">
        <v>23</v>
      </c>
      <c r="F159" s="7">
        <v>20</v>
      </c>
      <c r="G159" s="7">
        <v>3</v>
      </c>
      <c r="H159" s="7">
        <v>3</v>
      </c>
      <c r="I159" s="7">
        <v>10</v>
      </c>
      <c r="J159" s="6"/>
      <c r="K159" s="7">
        <v>1</v>
      </c>
      <c r="L159" s="7">
        <v>2</v>
      </c>
      <c r="M159" s="7">
        <v>0</v>
      </c>
      <c r="N159" s="7"/>
      <c r="O159" s="91">
        <v>14</v>
      </c>
      <c r="P159" s="92">
        <f t="shared" si="148"/>
        <v>113</v>
      </c>
      <c r="Q159" s="93" t="str">
        <f t="shared" si="149"/>
        <v>Socialist Labour</v>
      </c>
      <c r="R159" s="9">
        <f t="shared" si="150"/>
        <v>0.15044247787610621</v>
      </c>
      <c r="S159" s="9">
        <f t="shared" si="145"/>
        <v>0.17699115044247787</v>
      </c>
      <c r="T159" s="9">
        <f t="shared" si="146"/>
        <v>0.20353982300884957</v>
      </c>
      <c r="U159" s="9">
        <f t="shared" si="147"/>
        <v>0.17699115044247787</v>
      </c>
      <c r="V159" s="9">
        <f t="shared" si="147"/>
        <v>2.6548672566371681E-2</v>
      </c>
      <c r="W159" s="9">
        <f t="shared" si="147"/>
        <v>2.6548672566371681E-2</v>
      </c>
      <c r="X159" s="9">
        <f t="shared" si="147"/>
        <v>8.8495575221238937E-2</v>
      </c>
      <c r="Y159" s="8"/>
      <c r="Z159" s="9">
        <f t="shared" si="147"/>
        <v>8.8495575221238937E-3</v>
      </c>
      <c r="AA159" s="9">
        <f t="shared" si="147"/>
        <v>1.7699115044247787E-2</v>
      </c>
      <c r="AB159" s="9">
        <f t="shared" si="147"/>
        <v>0</v>
      </c>
      <c r="AC159" s="9">
        <f t="shared" si="147"/>
        <v>0</v>
      </c>
      <c r="AD159" s="15">
        <f t="shared" si="147"/>
        <v>0.12389380530973451</v>
      </c>
    </row>
    <row r="160" spans="2:30" ht="15.6" x14ac:dyDescent="0.3">
      <c r="B160" s="5" t="s">
        <v>51</v>
      </c>
      <c r="C160" s="7">
        <v>8</v>
      </c>
      <c r="D160" s="7">
        <v>10</v>
      </c>
      <c r="E160" s="7">
        <v>8</v>
      </c>
      <c r="F160" s="7">
        <v>16</v>
      </c>
      <c r="G160" s="7">
        <v>19</v>
      </c>
      <c r="H160" s="7">
        <v>2</v>
      </c>
      <c r="I160" s="7">
        <v>1</v>
      </c>
      <c r="J160" s="7">
        <v>5</v>
      </c>
      <c r="K160" s="6"/>
      <c r="L160" s="7">
        <v>6</v>
      </c>
      <c r="M160" s="7">
        <v>7</v>
      </c>
      <c r="N160" s="7"/>
      <c r="O160" s="91">
        <v>24</v>
      </c>
      <c r="P160" s="92">
        <f t="shared" si="148"/>
        <v>106</v>
      </c>
      <c r="Q160" s="93" t="str">
        <f t="shared" si="149"/>
        <v>Family</v>
      </c>
      <c r="R160" s="9">
        <f t="shared" si="150"/>
        <v>7.5471698113207544E-2</v>
      </c>
      <c r="S160" s="9">
        <f t="shared" si="145"/>
        <v>9.4339622641509441E-2</v>
      </c>
      <c r="T160" s="9">
        <f t="shared" si="146"/>
        <v>7.5471698113207544E-2</v>
      </c>
      <c r="U160" s="9">
        <f t="shared" si="147"/>
        <v>0.15094339622641509</v>
      </c>
      <c r="V160" s="9">
        <f t="shared" si="147"/>
        <v>0.17924528301886791</v>
      </c>
      <c r="W160" s="9">
        <f t="shared" si="147"/>
        <v>1.8867924528301886E-2</v>
      </c>
      <c r="X160" s="9">
        <f t="shared" si="147"/>
        <v>9.433962264150943E-3</v>
      </c>
      <c r="Y160" s="9">
        <f t="shared" si="147"/>
        <v>4.716981132075472E-2</v>
      </c>
      <c r="Z160" s="8"/>
      <c r="AA160" s="9">
        <f t="shared" si="147"/>
        <v>5.6603773584905662E-2</v>
      </c>
      <c r="AB160" s="9">
        <f t="shared" si="147"/>
        <v>6.6037735849056603E-2</v>
      </c>
      <c r="AC160" s="9">
        <f t="shared" si="147"/>
        <v>0</v>
      </c>
      <c r="AD160" s="15">
        <f t="shared" si="147"/>
        <v>0.22641509433962265</v>
      </c>
    </row>
    <row r="161" spans="2:30" ht="15.6" x14ac:dyDescent="0.3">
      <c r="B161" s="5" t="s">
        <v>113</v>
      </c>
      <c r="C161" s="7">
        <v>14</v>
      </c>
      <c r="D161" s="7">
        <v>34</v>
      </c>
      <c r="E161" s="7">
        <v>6</v>
      </c>
      <c r="F161" s="7">
        <v>14</v>
      </c>
      <c r="G161" s="7">
        <v>5</v>
      </c>
      <c r="H161" s="7">
        <v>1</v>
      </c>
      <c r="I161" s="7">
        <v>5</v>
      </c>
      <c r="J161" s="7">
        <v>7</v>
      </c>
      <c r="K161" s="7">
        <v>0</v>
      </c>
      <c r="L161" s="6"/>
      <c r="M161" s="7">
        <v>4</v>
      </c>
      <c r="N161" s="7"/>
      <c r="O161" s="91">
        <v>8</v>
      </c>
      <c r="P161" s="92">
        <f t="shared" si="148"/>
        <v>98</v>
      </c>
      <c r="Q161" s="93" t="str">
        <f t="shared" si="149"/>
        <v>Women's Equality</v>
      </c>
      <c r="R161" s="9">
        <f t="shared" si="150"/>
        <v>0.14285714285714285</v>
      </c>
      <c r="S161" s="9">
        <f t="shared" si="145"/>
        <v>0.34693877551020408</v>
      </c>
      <c r="T161" s="9">
        <f t="shared" si="146"/>
        <v>6.1224489795918366E-2</v>
      </c>
      <c r="U161" s="9">
        <f t="shared" si="147"/>
        <v>0.14285714285714285</v>
      </c>
      <c r="V161" s="9">
        <f t="shared" si="147"/>
        <v>5.1020408163265307E-2</v>
      </c>
      <c r="W161" s="9">
        <f t="shared" si="147"/>
        <v>1.020408163265306E-2</v>
      </c>
      <c r="X161" s="9">
        <f t="shared" si="147"/>
        <v>5.1020408163265307E-2</v>
      </c>
      <c r="Y161" s="9">
        <f t="shared" si="147"/>
        <v>7.1428571428571425E-2</v>
      </c>
      <c r="Z161" s="9">
        <f t="shared" si="147"/>
        <v>0</v>
      </c>
      <c r="AA161" s="8">
        <f t="shared" si="147"/>
        <v>0</v>
      </c>
      <c r="AB161" s="9">
        <f t="shared" si="147"/>
        <v>4.0816326530612242E-2</v>
      </c>
      <c r="AC161" s="9">
        <f t="shared" si="147"/>
        <v>0</v>
      </c>
      <c r="AD161" s="15">
        <f t="shared" si="147"/>
        <v>8.1632653061224483E-2</v>
      </c>
    </row>
    <row r="162" spans="2:30" ht="16.2" thickBot="1" x14ac:dyDescent="0.35">
      <c r="B162" s="5" t="s">
        <v>292</v>
      </c>
      <c r="C162" s="7">
        <v>2</v>
      </c>
      <c r="D162" s="7">
        <v>4</v>
      </c>
      <c r="E162" s="7">
        <v>0</v>
      </c>
      <c r="F162" s="7">
        <v>9</v>
      </c>
      <c r="G162" s="7">
        <v>4</v>
      </c>
      <c r="H162" s="7">
        <v>6</v>
      </c>
      <c r="I162" s="7">
        <v>4</v>
      </c>
      <c r="J162" s="7">
        <v>1</v>
      </c>
      <c r="K162" s="7">
        <v>11</v>
      </c>
      <c r="L162" s="7">
        <v>5</v>
      </c>
      <c r="M162" s="6"/>
      <c r="N162" s="7"/>
      <c r="O162" s="91">
        <v>14</v>
      </c>
      <c r="P162" s="92">
        <f t="shared" si="148"/>
        <v>60</v>
      </c>
      <c r="Q162" s="93" t="str">
        <f t="shared" si="149"/>
        <v>Freedom Alliance</v>
      </c>
      <c r="R162" s="9">
        <f t="shared" si="150"/>
        <v>3.3333333333333333E-2</v>
      </c>
      <c r="S162" s="9">
        <f t="shared" si="145"/>
        <v>6.6666666666666666E-2</v>
      </c>
      <c r="T162" s="9">
        <f t="shared" si="146"/>
        <v>0</v>
      </c>
      <c r="U162" s="9">
        <f t="shared" si="147"/>
        <v>0.15</v>
      </c>
      <c r="V162" s="9">
        <f t="shared" si="147"/>
        <v>6.6666666666666666E-2</v>
      </c>
      <c r="W162" s="9">
        <f t="shared" si="147"/>
        <v>0.1</v>
      </c>
      <c r="X162" s="9">
        <f t="shared" si="147"/>
        <v>6.6666666666666666E-2</v>
      </c>
      <c r="Y162" s="9">
        <f t="shared" si="147"/>
        <v>1.6666666666666666E-2</v>
      </c>
      <c r="Z162" s="9">
        <f t="shared" si="147"/>
        <v>0.18333333333333332</v>
      </c>
      <c r="AA162" s="9">
        <f t="shared" si="147"/>
        <v>8.3333333333333329E-2</v>
      </c>
      <c r="AB162" s="8">
        <f t="shared" si="147"/>
        <v>0</v>
      </c>
      <c r="AC162" s="9">
        <f t="shared" si="147"/>
        <v>0</v>
      </c>
      <c r="AD162" s="15">
        <f t="shared" si="147"/>
        <v>0.23333333333333334</v>
      </c>
    </row>
    <row r="163" spans="2:30" ht="15.6" x14ac:dyDescent="0.3">
      <c r="B163" s="114" t="s">
        <v>166</v>
      </c>
      <c r="C163" s="80" t="s">
        <v>167</v>
      </c>
      <c r="D163" s="81" t="s">
        <v>168</v>
      </c>
      <c r="E163" s="81" t="s">
        <v>169</v>
      </c>
      <c r="F163" s="81" t="s">
        <v>170</v>
      </c>
      <c r="G163" s="81" t="s">
        <v>171</v>
      </c>
      <c r="H163" s="81" t="s">
        <v>172</v>
      </c>
      <c r="I163" s="81" t="s">
        <v>173</v>
      </c>
      <c r="J163" s="81" t="s">
        <v>174</v>
      </c>
      <c r="K163" s="81" t="s">
        <v>175</v>
      </c>
      <c r="L163" s="81" t="s">
        <v>176</v>
      </c>
      <c r="M163" s="81" t="s">
        <v>177</v>
      </c>
      <c r="N163" s="81" t="s">
        <v>178</v>
      </c>
      <c r="O163" s="81" t="s">
        <v>179</v>
      </c>
      <c r="P163" s="82" t="s">
        <v>180</v>
      </c>
      <c r="Q163" s="83" t="s">
        <v>167</v>
      </c>
      <c r="R163" s="81" t="s">
        <v>168</v>
      </c>
      <c r="S163" s="81" t="s">
        <v>169</v>
      </c>
      <c r="T163" s="81" t="s">
        <v>170</v>
      </c>
      <c r="U163" s="81" t="s">
        <v>171</v>
      </c>
      <c r="V163" s="81" t="s">
        <v>172</v>
      </c>
      <c r="W163" s="81" t="s">
        <v>173</v>
      </c>
      <c r="X163" s="81" t="s">
        <v>174</v>
      </c>
      <c r="Y163" s="81" t="s">
        <v>175</v>
      </c>
      <c r="Z163" s="81" t="s">
        <v>176</v>
      </c>
      <c r="AA163" s="81" t="s">
        <v>177</v>
      </c>
      <c r="AB163" s="81" t="s">
        <v>178</v>
      </c>
      <c r="AC163" s="81" t="s">
        <v>179</v>
      </c>
      <c r="AD163" s="82" t="s">
        <v>180</v>
      </c>
    </row>
    <row r="164" spans="2:30" ht="16.2" thickBot="1" x14ac:dyDescent="0.35">
      <c r="B164" s="115"/>
      <c r="C164" s="84" t="s">
        <v>34</v>
      </c>
      <c r="D164" s="85">
        <v>10996</v>
      </c>
      <c r="E164" s="85">
        <v>10007</v>
      </c>
      <c r="F164" s="85">
        <v>8161</v>
      </c>
      <c r="G164" s="85">
        <v>4432</v>
      </c>
      <c r="H164" s="85">
        <v>2454</v>
      </c>
      <c r="I164" s="85">
        <v>1441</v>
      </c>
      <c r="J164" s="85">
        <v>1046</v>
      </c>
      <c r="K164" s="85">
        <v>837</v>
      </c>
      <c r="L164" s="85">
        <v>693</v>
      </c>
      <c r="M164" s="85">
        <v>638</v>
      </c>
      <c r="N164" s="85">
        <v>619</v>
      </c>
      <c r="O164" s="85">
        <v>594</v>
      </c>
      <c r="P164" s="86"/>
      <c r="Q164" s="87" t="s">
        <v>181</v>
      </c>
      <c r="R164" s="88">
        <f>D164/$D164</f>
        <v>1</v>
      </c>
      <c r="S164" s="89">
        <f t="shared" ref="S164:AD164" si="151">E164/$D164</f>
        <v>0.91005820298290285</v>
      </c>
      <c r="T164" s="89">
        <f t="shared" si="151"/>
        <v>0.74217897417242629</v>
      </c>
      <c r="U164" s="89">
        <f t="shared" si="151"/>
        <v>0.40305565660240089</v>
      </c>
      <c r="V164" s="89">
        <f t="shared" si="151"/>
        <v>0.22317206256820663</v>
      </c>
      <c r="W164" s="89">
        <f t="shared" si="151"/>
        <v>0.13104765369225171</v>
      </c>
      <c r="X164" s="89">
        <f t="shared" si="151"/>
        <v>9.5125500181884315E-2</v>
      </c>
      <c r="Y164" s="89">
        <f t="shared" si="151"/>
        <v>7.6118588577664612E-2</v>
      </c>
      <c r="Z164" s="89">
        <f t="shared" si="151"/>
        <v>6.3022917424518002E-2</v>
      </c>
      <c r="AA164" s="89">
        <f t="shared" si="151"/>
        <v>5.8021098581302291E-2</v>
      </c>
      <c r="AB164" s="89">
        <f t="shared" si="151"/>
        <v>5.6293197526373226E-2</v>
      </c>
      <c r="AC164" s="89">
        <f t="shared" si="151"/>
        <v>5.401964350672972E-2</v>
      </c>
      <c r="AD164" s="90">
        <f t="shared" si="151"/>
        <v>0</v>
      </c>
    </row>
    <row r="165" spans="2:30" ht="14.4" thickBot="1" x14ac:dyDescent="0.3"/>
    <row r="166" spans="2:30" ht="18" thickBot="1" x14ac:dyDescent="0.35">
      <c r="B166" s="103" t="s">
        <v>312</v>
      </c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5"/>
    </row>
    <row r="167" spans="2:30" ht="18" thickBot="1" x14ac:dyDescent="0.35">
      <c r="B167" s="108" t="s">
        <v>32</v>
      </c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10"/>
      <c r="Q167" s="111" t="s">
        <v>33</v>
      </c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3"/>
    </row>
    <row r="168" spans="2:30" ht="16.2" thickBot="1" x14ac:dyDescent="0.35">
      <c r="B168" s="1"/>
      <c r="C168" s="2" t="str">
        <f>B169</f>
        <v>SNP</v>
      </c>
      <c r="D168" s="2" t="str">
        <f>B170</f>
        <v>Green</v>
      </c>
      <c r="E168" s="2" t="str">
        <f>B171</f>
        <v>Labour</v>
      </c>
      <c r="F168" s="2" t="str">
        <f>B172</f>
        <v>Conservative</v>
      </c>
      <c r="G168" s="2" t="str">
        <f>B173</f>
        <v>Independent</v>
      </c>
      <c r="H168" s="2" t="str">
        <f>B174</f>
        <v>Lib Dem</v>
      </c>
      <c r="I168" s="2" t="str">
        <f>B175</f>
        <v>Alba</v>
      </c>
      <c r="J168" s="2" t="str">
        <f>B176</f>
        <v>Family</v>
      </c>
      <c r="K168" s="2"/>
      <c r="L168" s="2"/>
      <c r="M168" s="2"/>
      <c r="N168" s="2"/>
      <c r="O168" s="4" t="s">
        <v>31</v>
      </c>
      <c r="P168" s="57" t="s">
        <v>38</v>
      </c>
      <c r="Q168" s="58"/>
      <c r="R168" s="2" t="str">
        <f t="shared" ref="R168:AC168" si="152">C168</f>
        <v>SNP</v>
      </c>
      <c r="S168" s="2" t="str">
        <f t="shared" si="152"/>
        <v>Green</v>
      </c>
      <c r="T168" s="2" t="str">
        <f t="shared" si="152"/>
        <v>Labour</v>
      </c>
      <c r="U168" s="2" t="str">
        <f t="shared" si="152"/>
        <v>Conservative</v>
      </c>
      <c r="V168" s="2" t="str">
        <f t="shared" si="152"/>
        <v>Independent</v>
      </c>
      <c r="W168" s="2" t="str">
        <f t="shared" si="152"/>
        <v>Lib Dem</v>
      </c>
      <c r="X168" s="2" t="str">
        <f t="shared" si="152"/>
        <v>Alba</v>
      </c>
      <c r="Y168" s="2" t="str">
        <f t="shared" si="152"/>
        <v>Family</v>
      </c>
      <c r="Z168" s="2">
        <f t="shared" si="152"/>
        <v>0</v>
      </c>
      <c r="AA168" s="2">
        <f t="shared" si="152"/>
        <v>0</v>
      </c>
      <c r="AB168" s="2">
        <f t="shared" si="152"/>
        <v>0</v>
      </c>
      <c r="AC168" s="2">
        <f t="shared" si="152"/>
        <v>0</v>
      </c>
      <c r="AD168" s="3" t="s">
        <v>31</v>
      </c>
    </row>
    <row r="169" spans="2:30" ht="15.6" x14ac:dyDescent="0.3">
      <c r="B169" s="70" t="s">
        <v>17</v>
      </c>
      <c r="C169" s="71"/>
      <c r="D169" s="72">
        <v>1702</v>
      </c>
      <c r="E169" s="72">
        <v>401</v>
      </c>
      <c r="F169" s="72">
        <v>35</v>
      </c>
      <c r="G169" s="72">
        <v>57</v>
      </c>
      <c r="H169" s="72">
        <v>80</v>
      </c>
      <c r="I169" s="72">
        <v>128</v>
      </c>
      <c r="J169" s="72">
        <v>26</v>
      </c>
      <c r="K169" s="72"/>
      <c r="L169" s="72"/>
      <c r="M169" s="72"/>
      <c r="N169" s="72"/>
      <c r="O169" s="73">
        <v>325</v>
      </c>
      <c r="P169" s="74">
        <f>SUM(C169:O169)</f>
        <v>2754</v>
      </c>
      <c r="Q169" s="70" t="str">
        <f>B169</f>
        <v>SNP</v>
      </c>
      <c r="R169" s="8"/>
      <c r="S169" s="9">
        <f t="shared" ref="S169:S176" si="153">D169/SUM($C169:$O169)</f>
        <v>0.61801016702977485</v>
      </c>
      <c r="T169" s="9">
        <f t="shared" ref="T169:T176" si="154">E169/SUM($C169:$O169)</f>
        <v>0.14560639070442993</v>
      </c>
      <c r="U169" s="9">
        <f t="shared" ref="U169:AD176" si="155">F169/SUM($C169:$O169)</f>
        <v>1.2708787218591141E-2</v>
      </c>
      <c r="V169" s="9">
        <f t="shared" si="155"/>
        <v>2.0697167755991286E-2</v>
      </c>
      <c r="W169" s="9">
        <f t="shared" si="155"/>
        <v>2.9048656499636893E-2</v>
      </c>
      <c r="X169" s="9">
        <f t="shared" si="155"/>
        <v>4.6477850399419027E-2</v>
      </c>
      <c r="Y169" s="9">
        <f t="shared" si="155"/>
        <v>9.44081336238199E-3</v>
      </c>
      <c r="Z169" s="9">
        <f t="shared" si="155"/>
        <v>0</v>
      </c>
      <c r="AA169" s="9">
        <f t="shared" si="155"/>
        <v>0</v>
      </c>
      <c r="AB169" s="9">
        <f t="shared" si="155"/>
        <v>0</v>
      </c>
      <c r="AC169" s="9">
        <f t="shared" si="155"/>
        <v>0</v>
      </c>
      <c r="AD169" s="15">
        <f t="shared" si="155"/>
        <v>0.11801016702977488</v>
      </c>
    </row>
    <row r="170" spans="2:30" ht="15.6" x14ac:dyDescent="0.3">
      <c r="B170" s="5" t="s">
        <v>21</v>
      </c>
      <c r="C170" s="7">
        <v>1221</v>
      </c>
      <c r="D170" s="6"/>
      <c r="E170" s="7">
        <v>517</v>
      </c>
      <c r="F170" s="7">
        <v>12</v>
      </c>
      <c r="G170" s="7">
        <v>115</v>
      </c>
      <c r="H170" s="7">
        <v>140</v>
      </c>
      <c r="I170" s="7">
        <v>17</v>
      </c>
      <c r="J170" s="7">
        <v>18</v>
      </c>
      <c r="K170" s="7"/>
      <c r="L170" s="7"/>
      <c r="M170" s="7"/>
      <c r="N170" s="7"/>
      <c r="O170" s="75">
        <v>129</v>
      </c>
      <c r="P170" s="59">
        <f t="shared" ref="P170:P176" si="156">SUM(C170:O170)</f>
        <v>2169</v>
      </c>
      <c r="Q170" s="5" t="str">
        <f t="shared" ref="Q170:Q176" si="157">B170</f>
        <v>Green</v>
      </c>
      <c r="R170" s="9">
        <f t="shared" ref="R170:R176" si="158">C170/SUM($C170:$O170)</f>
        <v>0.56293222683264177</v>
      </c>
      <c r="S170" s="8"/>
      <c r="T170" s="9">
        <f t="shared" si="154"/>
        <v>0.23835869064084833</v>
      </c>
      <c r="U170" s="9">
        <f t="shared" si="155"/>
        <v>5.5325034578146614E-3</v>
      </c>
      <c r="V170" s="9">
        <f t="shared" si="155"/>
        <v>5.3019824804057168E-2</v>
      </c>
      <c r="W170" s="9">
        <f t="shared" si="155"/>
        <v>6.4545873674504387E-2</v>
      </c>
      <c r="X170" s="9">
        <f t="shared" si="155"/>
        <v>7.8377132319041032E-3</v>
      </c>
      <c r="Y170" s="9">
        <f t="shared" si="155"/>
        <v>8.2987551867219917E-3</v>
      </c>
      <c r="Z170" s="9">
        <f t="shared" si="155"/>
        <v>0</v>
      </c>
      <c r="AA170" s="9">
        <f t="shared" si="155"/>
        <v>0</v>
      </c>
      <c r="AB170" s="9">
        <f t="shared" si="155"/>
        <v>0</v>
      </c>
      <c r="AC170" s="9">
        <f t="shared" si="155"/>
        <v>0</v>
      </c>
      <c r="AD170" s="15">
        <f t="shared" si="155"/>
        <v>5.9474412171507604E-2</v>
      </c>
    </row>
    <row r="171" spans="2:30" ht="15.6" x14ac:dyDescent="0.3">
      <c r="B171" s="5" t="s">
        <v>18</v>
      </c>
      <c r="C171" s="7">
        <v>238</v>
      </c>
      <c r="D171" s="7">
        <v>408</v>
      </c>
      <c r="E171" s="6"/>
      <c r="F171" s="7">
        <v>194</v>
      </c>
      <c r="G171" s="7">
        <v>119</v>
      </c>
      <c r="H171" s="7">
        <v>458</v>
      </c>
      <c r="I171" s="7">
        <v>20</v>
      </c>
      <c r="J171" s="7">
        <v>23</v>
      </c>
      <c r="K171" s="7"/>
      <c r="L171" s="7"/>
      <c r="M171" s="7"/>
      <c r="N171" s="7"/>
      <c r="O171" s="75">
        <v>344</v>
      </c>
      <c r="P171" s="59">
        <f t="shared" si="156"/>
        <v>1804</v>
      </c>
      <c r="Q171" s="5" t="str">
        <f t="shared" si="157"/>
        <v>Labour</v>
      </c>
      <c r="R171" s="9">
        <f t="shared" si="158"/>
        <v>0.1319290465631929</v>
      </c>
      <c r="S171" s="9">
        <f t="shared" si="153"/>
        <v>0.22616407982261641</v>
      </c>
      <c r="T171" s="8"/>
      <c r="U171" s="9">
        <f t="shared" si="155"/>
        <v>0.10753880266075388</v>
      </c>
      <c r="V171" s="9">
        <f t="shared" si="155"/>
        <v>6.5964523281596452E-2</v>
      </c>
      <c r="W171" s="9">
        <f t="shared" si="155"/>
        <v>0.25388026607538805</v>
      </c>
      <c r="X171" s="9">
        <f t="shared" si="155"/>
        <v>1.1086474501108648E-2</v>
      </c>
      <c r="Y171" s="9">
        <f t="shared" si="155"/>
        <v>1.2749445676274944E-2</v>
      </c>
      <c r="Z171" s="9">
        <f t="shared" si="155"/>
        <v>0</v>
      </c>
      <c r="AA171" s="9">
        <f t="shared" si="155"/>
        <v>0</v>
      </c>
      <c r="AB171" s="9">
        <f t="shared" si="155"/>
        <v>0</v>
      </c>
      <c r="AC171" s="9">
        <f t="shared" si="155"/>
        <v>0</v>
      </c>
      <c r="AD171" s="15">
        <f t="shared" si="155"/>
        <v>0.19068736141906872</v>
      </c>
    </row>
    <row r="172" spans="2:30" ht="15.6" x14ac:dyDescent="0.3">
      <c r="B172" s="5" t="s">
        <v>19</v>
      </c>
      <c r="C172" s="7">
        <v>13</v>
      </c>
      <c r="D172" s="7">
        <v>24</v>
      </c>
      <c r="E172" s="7">
        <v>198</v>
      </c>
      <c r="F172" s="6"/>
      <c r="G172" s="7">
        <v>61</v>
      </c>
      <c r="H172" s="7">
        <v>220</v>
      </c>
      <c r="I172" s="7">
        <v>11</v>
      </c>
      <c r="J172" s="7">
        <v>35</v>
      </c>
      <c r="K172" s="7"/>
      <c r="L172" s="7"/>
      <c r="M172" s="7"/>
      <c r="N172" s="7"/>
      <c r="O172" s="75">
        <v>202</v>
      </c>
      <c r="P172" s="59">
        <f t="shared" si="156"/>
        <v>764</v>
      </c>
      <c r="Q172" s="5" t="str">
        <f t="shared" si="157"/>
        <v>Conservative</v>
      </c>
      <c r="R172" s="9">
        <f t="shared" si="158"/>
        <v>1.7015706806282723E-2</v>
      </c>
      <c r="S172" s="9">
        <f t="shared" si="153"/>
        <v>3.1413612565445025E-2</v>
      </c>
      <c r="T172" s="9">
        <f t="shared" si="154"/>
        <v>0.25916230366492149</v>
      </c>
      <c r="U172" s="8"/>
      <c r="V172" s="9">
        <f t="shared" si="155"/>
        <v>7.9842931937172776E-2</v>
      </c>
      <c r="W172" s="9">
        <f t="shared" si="155"/>
        <v>0.2879581151832461</v>
      </c>
      <c r="X172" s="9">
        <f t="shared" si="155"/>
        <v>1.4397905759162303E-2</v>
      </c>
      <c r="Y172" s="9">
        <f t="shared" si="155"/>
        <v>4.581151832460733E-2</v>
      </c>
      <c r="Z172" s="9">
        <f t="shared" si="155"/>
        <v>0</v>
      </c>
      <c r="AA172" s="9">
        <f t="shared" si="155"/>
        <v>0</v>
      </c>
      <c r="AB172" s="9">
        <f t="shared" si="155"/>
        <v>0</v>
      </c>
      <c r="AC172" s="9">
        <f t="shared" si="155"/>
        <v>0</v>
      </c>
      <c r="AD172" s="15">
        <f t="shared" si="155"/>
        <v>0.26439790575916228</v>
      </c>
    </row>
    <row r="173" spans="2:30" ht="15.6" x14ac:dyDescent="0.3">
      <c r="B173" s="5" t="s">
        <v>50</v>
      </c>
      <c r="C173" s="7">
        <v>33</v>
      </c>
      <c r="D173" s="7">
        <v>114</v>
      </c>
      <c r="E173" s="7">
        <v>57</v>
      </c>
      <c r="F173" s="7">
        <v>26</v>
      </c>
      <c r="G173" s="6"/>
      <c r="H173" s="7">
        <v>52</v>
      </c>
      <c r="I173" s="7">
        <v>18</v>
      </c>
      <c r="J173" s="7">
        <v>14</v>
      </c>
      <c r="K173" s="7"/>
      <c r="L173" s="7"/>
      <c r="M173" s="7"/>
      <c r="N173" s="7"/>
      <c r="O173" s="75">
        <v>56</v>
      </c>
      <c r="P173" s="59">
        <f t="shared" si="156"/>
        <v>370</v>
      </c>
      <c r="Q173" s="5" t="str">
        <f t="shared" si="157"/>
        <v>Independent</v>
      </c>
      <c r="R173" s="9">
        <f t="shared" si="158"/>
        <v>8.9189189189189194E-2</v>
      </c>
      <c r="S173" s="9">
        <f t="shared" si="153"/>
        <v>0.30810810810810813</v>
      </c>
      <c r="T173" s="9">
        <f t="shared" si="154"/>
        <v>0.15405405405405406</v>
      </c>
      <c r="U173" s="9">
        <f t="shared" si="155"/>
        <v>7.0270270270270274E-2</v>
      </c>
      <c r="V173" s="8">
        <f t="shared" si="155"/>
        <v>0</v>
      </c>
      <c r="W173" s="9">
        <f t="shared" si="155"/>
        <v>0.14054054054054055</v>
      </c>
      <c r="X173" s="9">
        <f t="shared" si="155"/>
        <v>4.8648648648648651E-2</v>
      </c>
      <c r="Y173" s="9">
        <f t="shared" si="155"/>
        <v>3.783783783783784E-2</v>
      </c>
      <c r="Z173" s="9">
        <f t="shared" si="155"/>
        <v>0</v>
      </c>
      <c r="AA173" s="9">
        <f t="shared" si="155"/>
        <v>0</v>
      </c>
      <c r="AB173" s="9">
        <f t="shared" si="155"/>
        <v>0</v>
      </c>
      <c r="AC173" s="9">
        <f t="shared" si="155"/>
        <v>0</v>
      </c>
      <c r="AD173" s="15">
        <f t="shared" si="155"/>
        <v>0.15135135135135136</v>
      </c>
    </row>
    <row r="174" spans="2:30" ht="15.6" x14ac:dyDescent="0.3">
      <c r="B174" s="5" t="s">
        <v>20</v>
      </c>
      <c r="C174" s="7">
        <v>28</v>
      </c>
      <c r="D174" s="7">
        <v>57</v>
      </c>
      <c r="E174" s="7">
        <v>114</v>
      </c>
      <c r="F174" s="7">
        <v>59</v>
      </c>
      <c r="G174" s="7">
        <v>40</v>
      </c>
      <c r="H174" s="6"/>
      <c r="I174" s="7">
        <v>5</v>
      </c>
      <c r="J174" s="7">
        <v>7</v>
      </c>
      <c r="K174" s="7"/>
      <c r="L174" s="7"/>
      <c r="M174" s="7"/>
      <c r="N174" s="7"/>
      <c r="O174" s="75">
        <v>50</v>
      </c>
      <c r="P174" s="59">
        <f t="shared" si="156"/>
        <v>360</v>
      </c>
      <c r="Q174" s="5" t="str">
        <f t="shared" si="157"/>
        <v>Lib Dem</v>
      </c>
      <c r="R174" s="9">
        <f t="shared" si="158"/>
        <v>7.7777777777777779E-2</v>
      </c>
      <c r="S174" s="9">
        <f t="shared" si="153"/>
        <v>0.15833333333333333</v>
      </c>
      <c r="T174" s="9">
        <f t="shared" si="154"/>
        <v>0.31666666666666665</v>
      </c>
      <c r="U174" s="9">
        <f t="shared" si="155"/>
        <v>0.16388888888888889</v>
      </c>
      <c r="V174" s="9">
        <f t="shared" si="155"/>
        <v>0.1111111111111111</v>
      </c>
      <c r="W174" s="8">
        <f t="shared" si="155"/>
        <v>0</v>
      </c>
      <c r="X174" s="9">
        <f t="shared" si="155"/>
        <v>1.3888888888888888E-2</v>
      </c>
      <c r="Y174" s="9">
        <f t="shared" si="155"/>
        <v>1.9444444444444445E-2</v>
      </c>
      <c r="Z174" s="9">
        <f t="shared" si="155"/>
        <v>0</v>
      </c>
      <c r="AA174" s="9">
        <f t="shared" si="155"/>
        <v>0</v>
      </c>
      <c r="AB174" s="9">
        <f t="shared" si="155"/>
        <v>0</v>
      </c>
      <c r="AC174" s="9">
        <f t="shared" si="155"/>
        <v>0</v>
      </c>
      <c r="AD174" s="15">
        <f t="shared" si="155"/>
        <v>0.1388888888888889</v>
      </c>
    </row>
    <row r="175" spans="2:30" ht="15.6" x14ac:dyDescent="0.3">
      <c r="B175" s="5" t="s">
        <v>189</v>
      </c>
      <c r="C175" s="7">
        <v>35</v>
      </c>
      <c r="D175" s="7">
        <v>12</v>
      </c>
      <c r="E175" s="7">
        <v>11</v>
      </c>
      <c r="F175" s="7">
        <v>6</v>
      </c>
      <c r="G175" s="7">
        <v>38</v>
      </c>
      <c r="H175" s="7">
        <v>7</v>
      </c>
      <c r="I175" s="6"/>
      <c r="J175" s="7">
        <v>5</v>
      </c>
      <c r="K175" s="7"/>
      <c r="L175" s="7"/>
      <c r="M175" s="7"/>
      <c r="N175" s="7"/>
      <c r="O175" s="75">
        <v>15</v>
      </c>
      <c r="P175" s="59">
        <f t="shared" si="156"/>
        <v>129</v>
      </c>
      <c r="Q175" s="5" t="str">
        <f t="shared" si="157"/>
        <v>Alba</v>
      </c>
      <c r="R175" s="9">
        <f t="shared" si="158"/>
        <v>0.27131782945736432</v>
      </c>
      <c r="S175" s="9">
        <f t="shared" si="153"/>
        <v>9.3023255813953487E-2</v>
      </c>
      <c r="T175" s="9">
        <f t="shared" si="154"/>
        <v>8.5271317829457363E-2</v>
      </c>
      <c r="U175" s="9">
        <f t="shared" si="155"/>
        <v>4.6511627906976744E-2</v>
      </c>
      <c r="V175" s="9">
        <f t="shared" si="155"/>
        <v>0.29457364341085274</v>
      </c>
      <c r="W175" s="9">
        <f t="shared" si="155"/>
        <v>5.4263565891472867E-2</v>
      </c>
      <c r="X175" s="8">
        <f t="shared" si="155"/>
        <v>0</v>
      </c>
      <c r="Y175" s="9">
        <f t="shared" si="155"/>
        <v>3.875968992248062E-2</v>
      </c>
      <c r="Z175" s="9">
        <f t="shared" si="155"/>
        <v>0</v>
      </c>
      <c r="AA175" s="9">
        <f t="shared" si="155"/>
        <v>0</v>
      </c>
      <c r="AB175" s="9">
        <f t="shared" si="155"/>
        <v>0</v>
      </c>
      <c r="AC175" s="9">
        <f t="shared" si="155"/>
        <v>0</v>
      </c>
      <c r="AD175" s="15">
        <f t="shared" si="155"/>
        <v>0.11627906976744186</v>
      </c>
    </row>
    <row r="176" spans="2:30" ht="16.2" thickBot="1" x14ac:dyDescent="0.35">
      <c r="B176" s="5" t="s">
        <v>51</v>
      </c>
      <c r="C176" s="7">
        <v>10</v>
      </c>
      <c r="D176" s="7">
        <v>9</v>
      </c>
      <c r="E176" s="7">
        <v>13</v>
      </c>
      <c r="F176" s="7">
        <v>17</v>
      </c>
      <c r="G176" s="7">
        <v>15</v>
      </c>
      <c r="H176" s="7">
        <v>3</v>
      </c>
      <c r="I176" s="7">
        <v>4</v>
      </c>
      <c r="J176" s="6"/>
      <c r="K176" s="7"/>
      <c r="L176" s="7"/>
      <c r="M176" s="7"/>
      <c r="N176" s="7"/>
      <c r="O176" s="91">
        <v>21</v>
      </c>
      <c r="P176" s="92">
        <f t="shared" si="156"/>
        <v>92</v>
      </c>
      <c r="Q176" s="93" t="str">
        <f t="shared" si="157"/>
        <v>Family</v>
      </c>
      <c r="R176" s="9">
        <f t="shared" si="158"/>
        <v>0.10869565217391304</v>
      </c>
      <c r="S176" s="9">
        <f t="shared" si="153"/>
        <v>9.7826086956521743E-2</v>
      </c>
      <c r="T176" s="9">
        <f t="shared" si="154"/>
        <v>0.14130434782608695</v>
      </c>
      <c r="U176" s="9">
        <f t="shared" si="155"/>
        <v>0.18478260869565216</v>
      </c>
      <c r="V176" s="9">
        <f t="shared" si="155"/>
        <v>0.16304347826086957</v>
      </c>
      <c r="W176" s="9">
        <f t="shared" si="155"/>
        <v>3.2608695652173912E-2</v>
      </c>
      <c r="X176" s="9">
        <f t="shared" si="155"/>
        <v>4.3478260869565216E-2</v>
      </c>
      <c r="Y176" s="8"/>
      <c r="Z176" s="9">
        <f t="shared" si="155"/>
        <v>0</v>
      </c>
      <c r="AA176" s="9">
        <f t="shared" si="155"/>
        <v>0</v>
      </c>
      <c r="AB176" s="9">
        <f t="shared" si="155"/>
        <v>0</v>
      </c>
      <c r="AC176" s="9">
        <f t="shared" si="155"/>
        <v>0</v>
      </c>
      <c r="AD176" s="15">
        <f t="shared" si="155"/>
        <v>0.22826086956521738</v>
      </c>
    </row>
    <row r="177" spans="2:30" ht="15.6" x14ac:dyDescent="0.3">
      <c r="B177" s="114" t="s">
        <v>166</v>
      </c>
      <c r="C177" s="80" t="s">
        <v>167</v>
      </c>
      <c r="D177" s="81" t="s">
        <v>168</v>
      </c>
      <c r="E177" s="81" t="s">
        <v>169</v>
      </c>
      <c r="F177" s="81" t="s">
        <v>170</v>
      </c>
      <c r="G177" s="81" t="s">
        <v>171</v>
      </c>
      <c r="H177" s="81" t="s">
        <v>172</v>
      </c>
      <c r="I177" s="81" t="s">
        <v>173</v>
      </c>
      <c r="J177" s="81" t="s">
        <v>174</v>
      </c>
      <c r="K177" s="81" t="s">
        <v>175</v>
      </c>
      <c r="L177" s="81" t="s">
        <v>176</v>
      </c>
      <c r="M177" s="81" t="s">
        <v>177</v>
      </c>
      <c r="N177" s="81" t="s">
        <v>178</v>
      </c>
      <c r="O177" s="81" t="s">
        <v>179</v>
      </c>
      <c r="P177" s="82" t="s">
        <v>180</v>
      </c>
      <c r="Q177" s="83" t="s">
        <v>167</v>
      </c>
      <c r="R177" s="81" t="s">
        <v>168</v>
      </c>
      <c r="S177" s="81" t="s">
        <v>169</v>
      </c>
      <c r="T177" s="81" t="s">
        <v>170</v>
      </c>
      <c r="U177" s="81" t="s">
        <v>171</v>
      </c>
      <c r="V177" s="81" t="s">
        <v>172</v>
      </c>
      <c r="W177" s="81" t="s">
        <v>173</v>
      </c>
      <c r="X177" s="81" t="s">
        <v>174</v>
      </c>
      <c r="Y177" s="81" t="s">
        <v>175</v>
      </c>
      <c r="Z177" s="81" t="s">
        <v>176</v>
      </c>
      <c r="AA177" s="81" t="s">
        <v>177</v>
      </c>
      <c r="AB177" s="81" t="s">
        <v>178</v>
      </c>
      <c r="AC177" s="81" t="s">
        <v>179</v>
      </c>
      <c r="AD177" s="82" t="s">
        <v>180</v>
      </c>
    </row>
    <row r="178" spans="2:30" ht="16.2" thickBot="1" x14ac:dyDescent="0.35">
      <c r="B178" s="115"/>
      <c r="C178" s="84" t="s">
        <v>34</v>
      </c>
      <c r="D178" s="85">
        <v>8442</v>
      </c>
      <c r="E178" s="85">
        <v>7300</v>
      </c>
      <c r="F178" s="85">
        <v>5608</v>
      </c>
      <c r="G178" s="85">
        <v>2388</v>
      </c>
      <c r="H178" s="85">
        <v>1420</v>
      </c>
      <c r="I178" s="85">
        <v>1071</v>
      </c>
      <c r="J178" s="85">
        <v>989</v>
      </c>
      <c r="K178" s="85">
        <v>947</v>
      </c>
      <c r="L178" s="85"/>
      <c r="M178" s="85"/>
      <c r="N178" s="85"/>
      <c r="O178" s="85"/>
      <c r="P178" s="86"/>
      <c r="Q178" s="87" t="s">
        <v>181</v>
      </c>
      <c r="R178" s="88">
        <f>D178/$D178</f>
        <v>1</v>
      </c>
      <c r="S178" s="89">
        <f t="shared" ref="S178:AD178" si="159">E178/$D178</f>
        <v>0.86472399905235731</v>
      </c>
      <c r="T178" s="89">
        <f t="shared" si="159"/>
        <v>0.66429755981994787</v>
      </c>
      <c r="U178" s="89">
        <f t="shared" si="159"/>
        <v>0.28287135749822317</v>
      </c>
      <c r="V178" s="89">
        <f t="shared" si="159"/>
        <v>0.16820658611703387</v>
      </c>
      <c r="W178" s="89">
        <f t="shared" si="159"/>
        <v>0.12686567164179105</v>
      </c>
      <c r="X178" s="89">
        <f t="shared" si="159"/>
        <v>0.11715233357024402</v>
      </c>
      <c r="Y178" s="89">
        <f t="shared" si="159"/>
        <v>0.11217720919213457</v>
      </c>
      <c r="Z178" s="89">
        <f t="shared" si="159"/>
        <v>0</v>
      </c>
      <c r="AA178" s="89">
        <f t="shared" si="159"/>
        <v>0</v>
      </c>
      <c r="AB178" s="89">
        <f t="shared" si="159"/>
        <v>0</v>
      </c>
      <c r="AC178" s="89">
        <f t="shared" si="159"/>
        <v>0</v>
      </c>
      <c r="AD178" s="90">
        <f t="shared" si="159"/>
        <v>0</v>
      </c>
    </row>
    <row r="179" spans="2:30" ht="14.4" thickBot="1" x14ac:dyDescent="0.3"/>
    <row r="180" spans="2:30" ht="18" thickBot="1" x14ac:dyDescent="0.35">
      <c r="B180" s="103" t="s">
        <v>324</v>
      </c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5"/>
    </row>
    <row r="181" spans="2:30" ht="18" thickBot="1" x14ac:dyDescent="0.35">
      <c r="B181" s="108" t="s">
        <v>32</v>
      </c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10"/>
      <c r="Q181" s="111" t="s">
        <v>33</v>
      </c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3"/>
    </row>
    <row r="182" spans="2:30" ht="16.2" thickBot="1" x14ac:dyDescent="0.35">
      <c r="B182" s="1"/>
      <c r="C182" s="2" t="str">
        <f>B183</f>
        <v>SNP</v>
      </c>
      <c r="D182" s="2" t="str">
        <f>B184</f>
        <v>Labour</v>
      </c>
      <c r="E182" s="2" t="str">
        <f>B185</f>
        <v>Conservative</v>
      </c>
      <c r="F182" s="2" t="str">
        <f>B186</f>
        <v>Green</v>
      </c>
      <c r="G182" s="2" t="str">
        <f>B187</f>
        <v>Lib Dem</v>
      </c>
      <c r="H182" s="2"/>
      <c r="I182" s="2"/>
      <c r="J182" s="2"/>
      <c r="K182" s="2"/>
      <c r="L182" s="2"/>
      <c r="M182" s="2"/>
      <c r="N182" s="2"/>
      <c r="O182" s="4" t="s">
        <v>31</v>
      </c>
      <c r="P182" s="57" t="s">
        <v>38</v>
      </c>
      <c r="Q182" s="58"/>
      <c r="R182" s="2" t="str">
        <f t="shared" ref="R182:AC182" si="160">C182</f>
        <v>SNP</v>
      </c>
      <c r="S182" s="2" t="str">
        <f t="shared" si="160"/>
        <v>Labour</v>
      </c>
      <c r="T182" s="2" t="str">
        <f t="shared" si="160"/>
        <v>Conservative</v>
      </c>
      <c r="U182" s="2" t="str">
        <f t="shared" si="160"/>
        <v>Green</v>
      </c>
      <c r="V182" s="2" t="str">
        <f t="shared" si="160"/>
        <v>Lib Dem</v>
      </c>
      <c r="W182" s="2">
        <f t="shared" si="160"/>
        <v>0</v>
      </c>
      <c r="X182" s="2">
        <f t="shared" si="160"/>
        <v>0</v>
      </c>
      <c r="Y182" s="2">
        <f t="shared" si="160"/>
        <v>0</v>
      </c>
      <c r="Z182" s="2">
        <f t="shared" si="160"/>
        <v>0</v>
      </c>
      <c r="AA182" s="2">
        <f t="shared" si="160"/>
        <v>0</v>
      </c>
      <c r="AB182" s="2">
        <f t="shared" si="160"/>
        <v>0</v>
      </c>
      <c r="AC182" s="2">
        <f t="shared" si="160"/>
        <v>0</v>
      </c>
      <c r="AD182" s="3" t="s">
        <v>31</v>
      </c>
    </row>
    <row r="183" spans="2:30" ht="15.6" x14ac:dyDescent="0.3">
      <c r="B183" s="70" t="s">
        <v>17</v>
      </c>
      <c r="C183" s="71"/>
      <c r="D183" s="72">
        <v>581</v>
      </c>
      <c r="E183" s="72">
        <v>77</v>
      </c>
      <c r="F183" s="72">
        <v>2002</v>
      </c>
      <c r="G183" s="72">
        <v>278</v>
      </c>
      <c r="H183" s="72"/>
      <c r="I183" s="72"/>
      <c r="J183" s="72"/>
      <c r="K183" s="72"/>
      <c r="L183" s="72"/>
      <c r="M183" s="72"/>
      <c r="N183" s="72"/>
      <c r="O183" s="73">
        <v>865</v>
      </c>
      <c r="P183" s="74">
        <f>SUM(C183:O183)</f>
        <v>3803</v>
      </c>
      <c r="Q183" s="70" t="str">
        <f>B183</f>
        <v>SNP</v>
      </c>
      <c r="R183" s="8"/>
      <c r="S183" s="9">
        <f t="shared" ref="S183:S187" si="161">D183/SUM($C183:$O183)</f>
        <v>0.15277412569024454</v>
      </c>
      <c r="T183" s="9">
        <f t="shared" ref="T183:T187" si="162">E183/SUM($C183:$O183)</f>
        <v>2.0247173284249277E-2</v>
      </c>
      <c r="U183" s="9">
        <f t="shared" ref="U183:AD187" si="163">F183/SUM($C183:$O183)</f>
        <v>0.52642650539048119</v>
      </c>
      <c r="V183" s="9">
        <f t="shared" si="163"/>
        <v>7.3100184065211682E-2</v>
      </c>
      <c r="W183" s="9">
        <f t="shared" si="163"/>
        <v>0</v>
      </c>
      <c r="X183" s="9">
        <f t="shared" si="163"/>
        <v>0</v>
      </c>
      <c r="Y183" s="9">
        <f t="shared" si="163"/>
        <v>0</v>
      </c>
      <c r="Z183" s="9">
        <f t="shared" si="163"/>
        <v>0</v>
      </c>
      <c r="AA183" s="9">
        <f t="shared" si="163"/>
        <v>0</v>
      </c>
      <c r="AB183" s="9">
        <f t="shared" si="163"/>
        <v>0</v>
      </c>
      <c r="AC183" s="9">
        <f t="shared" si="163"/>
        <v>0</v>
      </c>
      <c r="AD183" s="15">
        <f t="shared" si="163"/>
        <v>0.22745201156981332</v>
      </c>
    </row>
    <row r="184" spans="2:30" ht="15.6" x14ac:dyDescent="0.3">
      <c r="B184" s="5" t="s">
        <v>18</v>
      </c>
      <c r="C184" s="7">
        <v>301</v>
      </c>
      <c r="D184" s="6"/>
      <c r="E184" s="7">
        <v>279</v>
      </c>
      <c r="F184" s="7">
        <v>414</v>
      </c>
      <c r="G184" s="7">
        <v>618</v>
      </c>
      <c r="H184" s="7"/>
      <c r="I184" s="7"/>
      <c r="J184" s="7"/>
      <c r="K184" s="7"/>
      <c r="L184" s="7"/>
      <c r="M184" s="7"/>
      <c r="N184" s="7"/>
      <c r="O184" s="75">
        <v>524</v>
      </c>
      <c r="P184" s="59">
        <f t="shared" ref="P184:P187" si="164">SUM(C184:O184)</f>
        <v>2136</v>
      </c>
      <c r="Q184" s="5" t="str">
        <f t="shared" ref="Q184:Q187" si="165">B184</f>
        <v>Labour</v>
      </c>
      <c r="R184" s="9">
        <f t="shared" ref="R184:R187" si="166">C184/SUM($C184:$O184)</f>
        <v>0.14091760299625469</v>
      </c>
      <c r="S184" s="8"/>
      <c r="T184" s="9">
        <f t="shared" si="162"/>
        <v>0.1306179775280899</v>
      </c>
      <c r="U184" s="9">
        <f t="shared" si="163"/>
        <v>0.19382022471910113</v>
      </c>
      <c r="V184" s="9">
        <f t="shared" si="163"/>
        <v>0.2893258426966292</v>
      </c>
      <c r="W184" s="9">
        <f t="shared" si="163"/>
        <v>0</v>
      </c>
      <c r="X184" s="9">
        <f t="shared" si="163"/>
        <v>0</v>
      </c>
      <c r="Y184" s="9">
        <f t="shared" si="163"/>
        <v>0</v>
      </c>
      <c r="Z184" s="9">
        <f t="shared" si="163"/>
        <v>0</v>
      </c>
      <c r="AA184" s="9">
        <f t="shared" si="163"/>
        <v>0</v>
      </c>
      <c r="AB184" s="9">
        <f t="shared" si="163"/>
        <v>0</v>
      </c>
      <c r="AC184" s="9">
        <f t="shared" si="163"/>
        <v>0</v>
      </c>
      <c r="AD184" s="15">
        <f t="shared" si="163"/>
        <v>0.24531835205992508</v>
      </c>
    </row>
    <row r="185" spans="2:30" ht="15.6" x14ac:dyDescent="0.3">
      <c r="B185" s="5" t="s">
        <v>19</v>
      </c>
      <c r="C185" s="7">
        <v>38</v>
      </c>
      <c r="D185" s="7">
        <v>549</v>
      </c>
      <c r="E185" s="6"/>
      <c r="F185" s="7">
        <v>89</v>
      </c>
      <c r="G185" s="7">
        <v>594</v>
      </c>
      <c r="H185" s="7"/>
      <c r="I185" s="7"/>
      <c r="J185" s="7"/>
      <c r="K185" s="7"/>
      <c r="L185" s="7"/>
      <c r="M185" s="7"/>
      <c r="N185" s="7"/>
      <c r="O185" s="75">
        <v>741</v>
      </c>
      <c r="P185" s="59">
        <f t="shared" si="164"/>
        <v>2011</v>
      </c>
      <c r="Q185" s="5" t="str">
        <f t="shared" si="165"/>
        <v>Conservative</v>
      </c>
      <c r="R185" s="9">
        <f t="shared" si="166"/>
        <v>1.8896071606166086E-2</v>
      </c>
      <c r="S185" s="9">
        <f t="shared" si="161"/>
        <v>0.2729985082048732</v>
      </c>
      <c r="T185" s="8"/>
      <c r="U185" s="9">
        <f t="shared" si="163"/>
        <v>4.4256588761810045E-2</v>
      </c>
      <c r="V185" s="9">
        <f t="shared" si="163"/>
        <v>0.295375435106912</v>
      </c>
      <c r="W185" s="9">
        <f t="shared" si="163"/>
        <v>0</v>
      </c>
      <c r="X185" s="9">
        <f t="shared" si="163"/>
        <v>0</v>
      </c>
      <c r="Y185" s="9">
        <f t="shared" si="163"/>
        <v>0</v>
      </c>
      <c r="Z185" s="9">
        <f t="shared" si="163"/>
        <v>0</v>
      </c>
      <c r="AA185" s="9">
        <f t="shared" si="163"/>
        <v>0</v>
      </c>
      <c r="AB185" s="9">
        <f t="shared" si="163"/>
        <v>0</v>
      </c>
      <c r="AC185" s="9">
        <f t="shared" si="163"/>
        <v>0</v>
      </c>
      <c r="AD185" s="15">
        <f t="shared" si="163"/>
        <v>0.36847339632023868</v>
      </c>
    </row>
    <row r="186" spans="2:30" ht="15.6" x14ac:dyDescent="0.3">
      <c r="B186" s="5" t="s">
        <v>21</v>
      </c>
      <c r="C186" s="7">
        <v>1007</v>
      </c>
      <c r="D186" s="7">
        <v>365</v>
      </c>
      <c r="E186" s="7">
        <v>17</v>
      </c>
      <c r="F186" s="6"/>
      <c r="G186" s="7">
        <v>191</v>
      </c>
      <c r="H186" s="7"/>
      <c r="I186" s="7"/>
      <c r="J186" s="7"/>
      <c r="K186" s="7"/>
      <c r="L186" s="7"/>
      <c r="M186" s="7"/>
      <c r="N186" s="7"/>
      <c r="O186" s="75">
        <v>126</v>
      </c>
      <c r="P186" s="59">
        <f t="shared" si="164"/>
        <v>1706</v>
      </c>
      <c r="Q186" s="5" t="str">
        <f t="shared" si="165"/>
        <v>Green</v>
      </c>
      <c r="R186" s="9">
        <f t="shared" si="166"/>
        <v>0.59026963657678777</v>
      </c>
      <c r="S186" s="9">
        <f t="shared" si="161"/>
        <v>0.21395076201641267</v>
      </c>
      <c r="T186" s="9">
        <f t="shared" si="162"/>
        <v>9.9648300117233298E-3</v>
      </c>
      <c r="U186" s="8"/>
      <c r="V186" s="9">
        <f t="shared" si="163"/>
        <v>0.111957796014068</v>
      </c>
      <c r="W186" s="9">
        <f t="shared" si="163"/>
        <v>0</v>
      </c>
      <c r="X186" s="9">
        <f t="shared" si="163"/>
        <v>0</v>
      </c>
      <c r="Y186" s="9">
        <f t="shared" si="163"/>
        <v>0</v>
      </c>
      <c r="Z186" s="9">
        <f t="shared" si="163"/>
        <v>0</v>
      </c>
      <c r="AA186" s="9">
        <f t="shared" si="163"/>
        <v>0</v>
      </c>
      <c r="AB186" s="9">
        <f t="shared" si="163"/>
        <v>0</v>
      </c>
      <c r="AC186" s="9">
        <f t="shared" si="163"/>
        <v>0</v>
      </c>
      <c r="AD186" s="15">
        <f t="shared" si="163"/>
        <v>7.3856975381008202E-2</v>
      </c>
    </row>
    <row r="187" spans="2:30" ht="16.2" thickBot="1" x14ac:dyDescent="0.35">
      <c r="B187" s="5" t="s">
        <v>20</v>
      </c>
      <c r="C187" s="7">
        <v>81</v>
      </c>
      <c r="D187" s="7">
        <v>242</v>
      </c>
      <c r="E187" s="7">
        <v>115</v>
      </c>
      <c r="F187" s="7">
        <v>131</v>
      </c>
      <c r="G187" s="6"/>
      <c r="H187" s="7"/>
      <c r="I187" s="7"/>
      <c r="J187" s="7"/>
      <c r="K187" s="7"/>
      <c r="L187" s="7"/>
      <c r="M187" s="7"/>
      <c r="N187" s="7"/>
      <c r="O187" s="75">
        <v>128</v>
      </c>
      <c r="P187" s="59">
        <f t="shared" si="164"/>
        <v>697</v>
      </c>
      <c r="Q187" s="5" t="str">
        <f t="shared" si="165"/>
        <v>Lib Dem</v>
      </c>
      <c r="R187" s="9">
        <f t="shared" si="166"/>
        <v>0.11621233859397417</v>
      </c>
      <c r="S187" s="9">
        <f t="shared" si="161"/>
        <v>0.34720229555236731</v>
      </c>
      <c r="T187" s="9">
        <f t="shared" si="162"/>
        <v>0.16499282639885221</v>
      </c>
      <c r="U187" s="9">
        <f t="shared" si="163"/>
        <v>0.18794835007173602</v>
      </c>
      <c r="V187" s="8">
        <f t="shared" si="163"/>
        <v>0</v>
      </c>
      <c r="W187" s="9">
        <f t="shared" si="163"/>
        <v>0</v>
      </c>
      <c r="X187" s="9">
        <f t="shared" si="163"/>
        <v>0</v>
      </c>
      <c r="Y187" s="9">
        <f t="shared" si="163"/>
        <v>0</v>
      </c>
      <c r="Z187" s="9">
        <f t="shared" si="163"/>
        <v>0</v>
      </c>
      <c r="AA187" s="9">
        <f t="shared" si="163"/>
        <v>0</v>
      </c>
      <c r="AB187" s="9">
        <f t="shared" si="163"/>
        <v>0</v>
      </c>
      <c r="AC187" s="9">
        <f t="shared" si="163"/>
        <v>0</v>
      </c>
      <c r="AD187" s="15">
        <f t="shared" si="163"/>
        <v>0.18364418938307031</v>
      </c>
    </row>
    <row r="188" spans="2:30" ht="15.6" x14ac:dyDescent="0.3">
      <c r="B188" s="114" t="s">
        <v>166</v>
      </c>
      <c r="C188" s="80" t="s">
        <v>167</v>
      </c>
      <c r="D188" s="81" t="s">
        <v>168</v>
      </c>
      <c r="E188" s="81" t="s">
        <v>169</v>
      </c>
      <c r="F188" s="81" t="s">
        <v>170</v>
      </c>
      <c r="G188" s="81" t="s">
        <v>171</v>
      </c>
      <c r="H188" s="81" t="s">
        <v>172</v>
      </c>
      <c r="I188" s="81" t="s">
        <v>173</v>
      </c>
      <c r="J188" s="81" t="s">
        <v>174</v>
      </c>
      <c r="K188" s="81" t="s">
        <v>175</v>
      </c>
      <c r="L188" s="81" t="s">
        <v>176</v>
      </c>
      <c r="M188" s="81" t="s">
        <v>177</v>
      </c>
      <c r="N188" s="81" t="s">
        <v>178</v>
      </c>
      <c r="O188" s="81" t="s">
        <v>179</v>
      </c>
      <c r="P188" s="82" t="s">
        <v>180</v>
      </c>
      <c r="Q188" s="83" t="s">
        <v>167</v>
      </c>
      <c r="R188" s="81" t="s">
        <v>168</v>
      </c>
      <c r="S188" s="81" t="s">
        <v>169</v>
      </c>
      <c r="T188" s="81" t="s">
        <v>170</v>
      </c>
      <c r="U188" s="81" t="s">
        <v>171</v>
      </c>
      <c r="V188" s="81" t="s">
        <v>172</v>
      </c>
      <c r="W188" s="81" t="s">
        <v>173</v>
      </c>
      <c r="X188" s="81" t="s">
        <v>174</v>
      </c>
      <c r="Y188" s="81" t="s">
        <v>175</v>
      </c>
      <c r="Z188" s="81" t="s">
        <v>176</v>
      </c>
      <c r="AA188" s="81" t="s">
        <v>177</v>
      </c>
      <c r="AB188" s="81" t="s">
        <v>178</v>
      </c>
      <c r="AC188" s="81" t="s">
        <v>179</v>
      </c>
      <c r="AD188" s="82" t="s">
        <v>180</v>
      </c>
    </row>
    <row r="189" spans="2:30" ht="16.2" thickBot="1" x14ac:dyDescent="0.35">
      <c r="B189" s="115"/>
      <c r="C189" s="84" t="s">
        <v>34</v>
      </c>
      <c r="D189" s="85">
        <v>10353</v>
      </c>
      <c r="E189" s="85">
        <v>8718</v>
      </c>
      <c r="F189" s="85">
        <v>6662</v>
      </c>
      <c r="G189" s="85">
        <v>3181</v>
      </c>
      <c r="H189" s="85">
        <v>2219</v>
      </c>
      <c r="I189" s="85">
        <v>1579</v>
      </c>
      <c r="J189" s="85"/>
      <c r="K189" s="85"/>
      <c r="L189" s="85"/>
      <c r="M189" s="85"/>
      <c r="N189" s="85"/>
      <c r="O189" s="85"/>
      <c r="P189" s="86"/>
      <c r="Q189" s="87" t="s">
        <v>181</v>
      </c>
      <c r="R189" s="88">
        <f>D189/$D189</f>
        <v>1</v>
      </c>
      <c r="S189" s="89">
        <f t="shared" ref="S189:AD189" si="167">E189/$D189</f>
        <v>0.84207476093885825</v>
      </c>
      <c r="T189" s="89">
        <f t="shared" si="167"/>
        <v>0.64348498019897615</v>
      </c>
      <c r="U189" s="89">
        <f t="shared" si="167"/>
        <v>0.30725393605718149</v>
      </c>
      <c r="V189" s="89">
        <f t="shared" si="167"/>
        <v>0.21433400946585532</v>
      </c>
      <c r="W189" s="89">
        <f t="shared" si="167"/>
        <v>0.15251617888534724</v>
      </c>
      <c r="X189" s="89">
        <f t="shared" si="167"/>
        <v>0</v>
      </c>
      <c r="Y189" s="89">
        <f t="shared" si="167"/>
        <v>0</v>
      </c>
      <c r="Z189" s="89">
        <f t="shared" si="167"/>
        <v>0</v>
      </c>
      <c r="AA189" s="89">
        <f t="shared" si="167"/>
        <v>0</v>
      </c>
      <c r="AB189" s="89">
        <f t="shared" si="167"/>
        <v>0</v>
      </c>
      <c r="AC189" s="89">
        <f t="shared" si="167"/>
        <v>0</v>
      </c>
      <c r="AD189" s="90">
        <f t="shared" si="167"/>
        <v>0</v>
      </c>
    </row>
    <row r="190" spans="2:30" ht="14.4" thickBot="1" x14ac:dyDescent="0.3"/>
    <row r="191" spans="2:30" ht="18" thickBot="1" x14ac:dyDescent="0.35">
      <c r="B191" s="103" t="s">
        <v>338</v>
      </c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5"/>
    </row>
    <row r="192" spans="2:30" ht="18" thickBot="1" x14ac:dyDescent="0.35">
      <c r="B192" s="108" t="s">
        <v>32</v>
      </c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10"/>
      <c r="Q192" s="111" t="s">
        <v>33</v>
      </c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3"/>
    </row>
    <row r="193" spans="2:30" ht="16.2" thickBot="1" x14ac:dyDescent="0.35">
      <c r="B193" s="1"/>
      <c r="C193" s="2" t="str">
        <f>B194</f>
        <v>Labour</v>
      </c>
      <c r="D193" s="2" t="str">
        <f>B195</f>
        <v>Green</v>
      </c>
      <c r="E193" s="2" t="str">
        <f>B196</f>
        <v>SNP</v>
      </c>
      <c r="F193" s="2" t="str">
        <f>B197</f>
        <v>Conservative</v>
      </c>
      <c r="G193" s="2" t="str">
        <f>B198</f>
        <v>Lib Dem</v>
      </c>
      <c r="H193" s="2"/>
      <c r="I193" s="2"/>
      <c r="J193" s="2"/>
      <c r="K193" s="2"/>
      <c r="L193" s="2"/>
      <c r="M193" s="2"/>
      <c r="N193" s="2"/>
      <c r="O193" s="4" t="s">
        <v>31</v>
      </c>
      <c r="P193" s="57" t="s">
        <v>38</v>
      </c>
      <c r="Q193" s="58"/>
      <c r="R193" s="2" t="str">
        <f t="shared" ref="R193:AC193" si="168">C193</f>
        <v>Labour</v>
      </c>
      <c r="S193" s="2" t="str">
        <f t="shared" si="168"/>
        <v>Green</v>
      </c>
      <c r="T193" s="2" t="str">
        <f t="shared" si="168"/>
        <v>SNP</v>
      </c>
      <c r="U193" s="2" t="str">
        <f t="shared" si="168"/>
        <v>Conservative</v>
      </c>
      <c r="V193" s="2" t="str">
        <f t="shared" si="168"/>
        <v>Lib Dem</v>
      </c>
      <c r="W193" s="2">
        <f t="shared" si="168"/>
        <v>0</v>
      </c>
      <c r="X193" s="2">
        <f t="shared" si="168"/>
        <v>0</v>
      </c>
      <c r="Y193" s="2">
        <f t="shared" si="168"/>
        <v>0</v>
      </c>
      <c r="Z193" s="2">
        <f t="shared" si="168"/>
        <v>0</v>
      </c>
      <c r="AA193" s="2">
        <f t="shared" si="168"/>
        <v>0</v>
      </c>
      <c r="AB193" s="2">
        <f t="shared" si="168"/>
        <v>0</v>
      </c>
      <c r="AC193" s="2">
        <f t="shared" si="168"/>
        <v>0</v>
      </c>
      <c r="AD193" s="3" t="s">
        <v>31</v>
      </c>
    </row>
    <row r="194" spans="2:30" ht="15.6" x14ac:dyDescent="0.3">
      <c r="B194" s="70" t="s">
        <v>18</v>
      </c>
      <c r="C194" s="71"/>
      <c r="D194" s="72">
        <v>736</v>
      </c>
      <c r="E194" s="72">
        <v>266</v>
      </c>
      <c r="F194" s="72">
        <v>351</v>
      </c>
      <c r="G194" s="72">
        <v>1108</v>
      </c>
      <c r="H194" s="72"/>
      <c r="I194" s="72"/>
      <c r="J194" s="72"/>
      <c r="K194" s="72"/>
      <c r="L194" s="72"/>
      <c r="M194" s="72"/>
      <c r="N194" s="72"/>
      <c r="O194" s="73">
        <v>376</v>
      </c>
      <c r="P194" s="74">
        <f>SUM(C194:O194)</f>
        <v>2837</v>
      </c>
      <c r="Q194" s="70" t="str">
        <f>B194</f>
        <v>Labour</v>
      </c>
      <c r="R194" s="8"/>
      <c r="S194" s="9">
        <f t="shared" ref="S194:S198" si="169">D194/SUM($C194:$O194)</f>
        <v>0.25942897426859357</v>
      </c>
      <c r="T194" s="9">
        <f t="shared" ref="T194:T198" si="170">E194/SUM($C194:$O194)</f>
        <v>9.3761015156855837E-2</v>
      </c>
      <c r="U194" s="9">
        <f t="shared" ref="U194:AD198" si="171">F194/SUM($C194:$O194)</f>
        <v>0.1237222418047233</v>
      </c>
      <c r="V194" s="9">
        <f t="shared" si="171"/>
        <v>0.3905534014804371</v>
      </c>
      <c r="W194" s="9">
        <f t="shared" si="171"/>
        <v>0</v>
      </c>
      <c r="X194" s="9">
        <f t="shared" si="171"/>
        <v>0</v>
      </c>
      <c r="Y194" s="9">
        <f t="shared" si="171"/>
        <v>0</v>
      </c>
      <c r="Z194" s="9">
        <f t="shared" si="171"/>
        <v>0</v>
      </c>
      <c r="AA194" s="9">
        <f t="shared" si="171"/>
        <v>0</v>
      </c>
      <c r="AB194" s="9">
        <f t="shared" si="171"/>
        <v>0</v>
      </c>
      <c r="AC194" s="9">
        <f t="shared" si="171"/>
        <v>0</v>
      </c>
      <c r="AD194" s="15">
        <f t="shared" si="171"/>
        <v>0.13253436728939019</v>
      </c>
    </row>
    <row r="195" spans="2:30" ht="15.6" x14ac:dyDescent="0.3">
      <c r="B195" s="5" t="s">
        <v>21</v>
      </c>
      <c r="C195" s="7">
        <v>809</v>
      </c>
      <c r="D195" s="6"/>
      <c r="E195" s="7">
        <v>1266</v>
      </c>
      <c r="F195" s="7">
        <v>40</v>
      </c>
      <c r="G195" s="7">
        <v>461</v>
      </c>
      <c r="H195" s="7"/>
      <c r="I195" s="7"/>
      <c r="J195" s="7"/>
      <c r="K195" s="7"/>
      <c r="L195" s="7"/>
      <c r="M195" s="7"/>
      <c r="N195" s="7"/>
      <c r="O195" s="75">
        <v>141</v>
      </c>
      <c r="P195" s="59">
        <f t="shared" ref="P195:P198" si="172">SUM(C195:O195)</f>
        <v>2717</v>
      </c>
      <c r="Q195" s="5" t="str">
        <f t="shared" ref="Q195:Q198" si="173">B195</f>
        <v>Green</v>
      </c>
      <c r="R195" s="9">
        <f t="shared" ref="R195:R198" si="174">C195/SUM($C195:$O195)</f>
        <v>0.2977548767022451</v>
      </c>
      <c r="S195" s="8"/>
      <c r="T195" s="9">
        <f t="shared" si="170"/>
        <v>0.4659550975340449</v>
      </c>
      <c r="U195" s="9">
        <f t="shared" si="171"/>
        <v>1.4722119985277881E-2</v>
      </c>
      <c r="V195" s="9">
        <f t="shared" si="171"/>
        <v>0.16967243283032757</v>
      </c>
      <c r="W195" s="9">
        <f t="shared" si="171"/>
        <v>0</v>
      </c>
      <c r="X195" s="9">
        <f t="shared" si="171"/>
        <v>0</v>
      </c>
      <c r="Y195" s="9">
        <f t="shared" si="171"/>
        <v>0</v>
      </c>
      <c r="Z195" s="9">
        <f t="shared" si="171"/>
        <v>0</v>
      </c>
      <c r="AA195" s="9">
        <f t="shared" si="171"/>
        <v>0</v>
      </c>
      <c r="AB195" s="9">
        <f t="shared" si="171"/>
        <v>0</v>
      </c>
      <c r="AC195" s="9">
        <f t="shared" si="171"/>
        <v>0</v>
      </c>
      <c r="AD195" s="15">
        <f t="shared" si="171"/>
        <v>5.189547294810453E-2</v>
      </c>
    </row>
    <row r="196" spans="2:30" ht="15.6" x14ac:dyDescent="0.3">
      <c r="B196" s="5" t="s">
        <v>17</v>
      </c>
      <c r="C196" s="7">
        <v>359</v>
      </c>
      <c r="D196" s="7">
        <v>1429</v>
      </c>
      <c r="E196" s="6"/>
      <c r="F196" s="7">
        <v>53</v>
      </c>
      <c r="G196" s="7">
        <v>162</v>
      </c>
      <c r="H196" s="7"/>
      <c r="I196" s="7"/>
      <c r="J196" s="7"/>
      <c r="K196" s="7"/>
      <c r="L196" s="7"/>
      <c r="M196" s="7"/>
      <c r="N196" s="7"/>
      <c r="O196" s="75">
        <v>257</v>
      </c>
      <c r="P196" s="59">
        <f t="shared" si="172"/>
        <v>2260</v>
      </c>
      <c r="Q196" s="5" t="str">
        <f t="shared" si="173"/>
        <v>SNP</v>
      </c>
      <c r="R196" s="9">
        <f t="shared" si="174"/>
        <v>0.1588495575221239</v>
      </c>
      <c r="S196" s="9">
        <f t="shared" si="169"/>
        <v>0.63230088495575221</v>
      </c>
      <c r="T196" s="8"/>
      <c r="U196" s="9">
        <f t="shared" si="171"/>
        <v>2.3451327433628318E-2</v>
      </c>
      <c r="V196" s="9">
        <f t="shared" si="171"/>
        <v>7.1681415929203546E-2</v>
      </c>
      <c r="W196" s="9">
        <f t="shared" si="171"/>
        <v>0</v>
      </c>
      <c r="X196" s="9">
        <f t="shared" si="171"/>
        <v>0</v>
      </c>
      <c r="Y196" s="9">
        <f t="shared" si="171"/>
        <v>0</v>
      </c>
      <c r="Z196" s="9">
        <f t="shared" si="171"/>
        <v>0</v>
      </c>
      <c r="AA196" s="9">
        <f t="shared" si="171"/>
        <v>0</v>
      </c>
      <c r="AB196" s="9">
        <f t="shared" si="171"/>
        <v>0</v>
      </c>
      <c r="AC196" s="9">
        <f t="shared" si="171"/>
        <v>0</v>
      </c>
      <c r="AD196" s="15">
        <f t="shared" si="171"/>
        <v>0.11371681415929204</v>
      </c>
    </row>
    <row r="197" spans="2:30" ht="15.6" x14ac:dyDescent="0.3">
      <c r="B197" s="5" t="s">
        <v>19</v>
      </c>
      <c r="C197" s="7">
        <v>562</v>
      </c>
      <c r="D197" s="7">
        <v>83</v>
      </c>
      <c r="E197" s="7">
        <v>26</v>
      </c>
      <c r="F197" s="6"/>
      <c r="G197" s="7">
        <v>895</v>
      </c>
      <c r="H197" s="7"/>
      <c r="I197" s="7"/>
      <c r="J197" s="7"/>
      <c r="K197" s="7"/>
      <c r="L197" s="7"/>
      <c r="M197" s="7"/>
      <c r="N197" s="7"/>
      <c r="O197" s="75">
        <v>511</v>
      </c>
      <c r="P197" s="59">
        <f t="shared" si="172"/>
        <v>2077</v>
      </c>
      <c r="Q197" s="5" t="str">
        <f t="shared" si="173"/>
        <v>Conservative</v>
      </c>
      <c r="R197" s="9">
        <f t="shared" si="174"/>
        <v>0.27058257101588828</v>
      </c>
      <c r="S197" s="9">
        <f t="shared" si="169"/>
        <v>3.9961482908040441E-2</v>
      </c>
      <c r="T197" s="9">
        <f t="shared" si="170"/>
        <v>1.2518054886856042E-2</v>
      </c>
      <c r="U197" s="8"/>
      <c r="V197" s="9">
        <f t="shared" si="171"/>
        <v>0.43090996629754452</v>
      </c>
      <c r="W197" s="9">
        <f t="shared" si="171"/>
        <v>0</v>
      </c>
      <c r="X197" s="9">
        <f t="shared" si="171"/>
        <v>0</v>
      </c>
      <c r="Y197" s="9">
        <f t="shared" si="171"/>
        <v>0</v>
      </c>
      <c r="Z197" s="9">
        <f t="shared" si="171"/>
        <v>0</v>
      </c>
      <c r="AA197" s="9">
        <f t="shared" si="171"/>
        <v>0</v>
      </c>
      <c r="AB197" s="9">
        <f t="shared" si="171"/>
        <v>0</v>
      </c>
      <c r="AC197" s="9">
        <f t="shared" si="171"/>
        <v>0</v>
      </c>
      <c r="AD197" s="15">
        <f t="shared" si="171"/>
        <v>0.24602792489167069</v>
      </c>
    </row>
    <row r="198" spans="2:30" ht="16.2" thickBot="1" x14ac:dyDescent="0.35">
      <c r="B198" s="5" t="s">
        <v>20</v>
      </c>
      <c r="C198" s="7">
        <v>711</v>
      </c>
      <c r="D198" s="7">
        <v>417</v>
      </c>
      <c r="E198" s="7">
        <v>114</v>
      </c>
      <c r="F198" s="7">
        <v>448</v>
      </c>
      <c r="G198" s="6"/>
      <c r="H198" s="7"/>
      <c r="I198" s="7"/>
      <c r="J198" s="7"/>
      <c r="K198" s="7"/>
      <c r="L198" s="7"/>
      <c r="M198" s="7"/>
      <c r="N198" s="7"/>
      <c r="O198" s="75">
        <v>207</v>
      </c>
      <c r="P198" s="59">
        <f t="shared" si="172"/>
        <v>1897</v>
      </c>
      <c r="Q198" s="5" t="str">
        <f t="shared" si="173"/>
        <v>Lib Dem</v>
      </c>
      <c r="R198" s="9">
        <f t="shared" si="174"/>
        <v>0.37480231945176595</v>
      </c>
      <c r="S198" s="9">
        <f t="shared" si="169"/>
        <v>0.21982076963626779</v>
      </c>
      <c r="T198" s="9">
        <f t="shared" si="170"/>
        <v>6.0094886663152346E-2</v>
      </c>
      <c r="U198" s="9">
        <f t="shared" si="171"/>
        <v>0.23616236162361623</v>
      </c>
      <c r="V198" s="8">
        <f t="shared" si="171"/>
        <v>0</v>
      </c>
      <c r="W198" s="9">
        <f t="shared" si="171"/>
        <v>0</v>
      </c>
      <c r="X198" s="9">
        <f t="shared" si="171"/>
        <v>0</v>
      </c>
      <c r="Y198" s="9">
        <f t="shared" si="171"/>
        <v>0</v>
      </c>
      <c r="Z198" s="9">
        <f t="shared" si="171"/>
        <v>0</v>
      </c>
      <c r="AA198" s="9">
        <f t="shared" si="171"/>
        <v>0</v>
      </c>
      <c r="AB198" s="9">
        <f t="shared" si="171"/>
        <v>0</v>
      </c>
      <c r="AC198" s="9">
        <f t="shared" si="171"/>
        <v>0</v>
      </c>
      <c r="AD198" s="15">
        <f t="shared" si="171"/>
        <v>0.10911966262519768</v>
      </c>
    </row>
    <row r="199" spans="2:30" ht="15.6" x14ac:dyDescent="0.3">
      <c r="B199" s="114" t="s">
        <v>166</v>
      </c>
      <c r="C199" s="80" t="s">
        <v>167</v>
      </c>
      <c r="D199" s="81" t="s">
        <v>168</v>
      </c>
      <c r="E199" s="81" t="s">
        <v>169</v>
      </c>
      <c r="F199" s="81" t="s">
        <v>170</v>
      </c>
      <c r="G199" s="81" t="s">
        <v>171</v>
      </c>
      <c r="H199" s="81" t="s">
        <v>172</v>
      </c>
      <c r="I199" s="81" t="s">
        <v>173</v>
      </c>
      <c r="J199" s="81" t="s">
        <v>174</v>
      </c>
      <c r="K199" s="81" t="s">
        <v>175</v>
      </c>
      <c r="L199" s="81" t="s">
        <v>176</v>
      </c>
      <c r="M199" s="81" t="s">
        <v>177</v>
      </c>
      <c r="N199" s="81" t="s">
        <v>178</v>
      </c>
      <c r="O199" s="81" t="s">
        <v>179</v>
      </c>
      <c r="P199" s="82" t="s">
        <v>180</v>
      </c>
      <c r="Q199" s="83" t="s">
        <v>167</v>
      </c>
      <c r="R199" s="81" t="s">
        <v>168</v>
      </c>
      <c r="S199" s="81" t="s">
        <v>169</v>
      </c>
      <c r="T199" s="81" t="s">
        <v>170</v>
      </c>
      <c r="U199" s="81" t="s">
        <v>171</v>
      </c>
      <c r="V199" s="81" t="s">
        <v>172</v>
      </c>
      <c r="W199" s="81" t="s">
        <v>173</v>
      </c>
      <c r="X199" s="81" t="s">
        <v>174</v>
      </c>
      <c r="Y199" s="81" t="s">
        <v>175</v>
      </c>
      <c r="Z199" s="81" t="s">
        <v>176</v>
      </c>
      <c r="AA199" s="81" t="s">
        <v>177</v>
      </c>
      <c r="AB199" s="81" t="s">
        <v>178</v>
      </c>
      <c r="AC199" s="81" t="s">
        <v>179</v>
      </c>
      <c r="AD199" s="82" t="s">
        <v>180</v>
      </c>
    </row>
    <row r="200" spans="2:30" ht="16.2" thickBot="1" x14ac:dyDescent="0.35">
      <c r="B200" s="115"/>
      <c r="C200" s="84" t="s">
        <v>34</v>
      </c>
      <c r="D200" s="85">
        <v>11788</v>
      </c>
      <c r="E200" s="85">
        <v>10296</v>
      </c>
      <c r="F200" s="85">
        <v>7516</v>
      </c>
      <c r="G200" s="85">
        <v>4015</v>
      </c>
      <c r="H200" s="85">
        <v>2427</v>
      </c>
      <c r="I200" s="85"/>
      <c r="J200" s="85"/>
      <c r="K200" s="85"/>
      <c r="L200" s="85"/>
      <c r="M200" s="85"/>
      <c r="N200" s="85"/>
      <c r="O200" s="85"/>
      <c r="P200" s="86"/>
      <c r="Q200" s="87" t="s">
        <v>181</v>
      </c>
      <c r="R200" s="88">
        <f>D200/$D200</f>
        <v>1</v>
      </c>
      <c r="S200" s="89">
        <f t="shared" ref="S200:AD200" si="175">E200/$D200</f>
        <v>0.87343060739735323</v>
      </c>
      <c r="T200" s="89">
        <f t="shared" si="175"/>
        <v>0.63759755683746178</v>
      </c>
      <c r="U200" s="89">
        <f t="shared" si="175"/>
        <v>0.34060061079063453</v>
      </c>
      <c r="V200" s="89">
        <f t="shared" si="175"/>
        <v>0.20588734306073975</v>
      </c>
      <c r="W200" s="89">
        <f t="shared" si="175"/>
        <v>0</v>
      </c>
      <c r="X200" s="89">
        <f t="shared" si="175"/>
        <v>0</v>
      </c>
      <c r="Y200" s="89">
        <f t="shared" si="175"/>
        <v>0</v>
      </c>
      <c r="Z200" s="89">
        <f t="shared" si="175"/>
        <v>0</v>
      </c>
      <c r="AA200" s="89">
        <f t="shared" si="175"/>
        <v>0</v>
      </c>
      <c r="AB200" s="89">
        <f t="shared" si="175"/>
        <v>0</v>
      </c>
      <c r="AC200" s="89">
        <f t="shared" si="175"/>
        <v>0</v>
      </c>
      <c r="AD200" s="90">
        <f t="shared" si="175"/>
        <v>0</v>
      </c>
    </row>
    <row r="201" spans="2:30" ht="14.4" thickBot="1" x14ac:dyDescent="0.3"/>
    <row r="202" spans="2:30" ht="18" thickBot="1" x14ac:dyDescent="0.35">
      <c r="B202" s="103" t="s">
        <v>358</v>
      </c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5"/>
    </row>
    <row r="203" spans="2:30" ht="18" thickBot="1" x14ac:dyDescent="0.35">
      <c r="B203" s="108" t="s">
        <v>32</v>
      </c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10"/>
      <c r="Q203" s="111" t="s">
        <v>33</v>
      </c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3"/>
    </row>
    <row r="204" spans="2:30" ht="16.2" thickBot="1" x14ac:dyDescent="0.35">
      <c r="B204" s="1"/>
      <c r="C204" s="2" t="str">
        <f>B205</f>
        <v>Labour</v>
      </c>
      <c r="D204" s="2" t="str">
        <f>B206</f>
        <v>SNP</v>
      </c>
      <c r="E204" s="2" t="str">
        <f>B207</f>
        <v>Conservative</v>
      </c>
      <c r="F204" s="2" t="str">
        <f>B208</f>
        <v>Green</v>
      </c>
      <c r="G204" s="2" t="str">
        <f>B209</f>
        <v>Lib Dem</v>
      </c>
      <c r="H204" s="2" t="str">
        <f>B210</f>
        <v>SSP</v>
      </c>
      <c r="I204" s="2" t="str">
        <f>B211</f>
        <v>Alba</v>
      </c>
      <c r="J204" s="2" t="str">
        <f>B212</f>
        <v>SFP</v>
      </c>
      <c r="K204" s="2"/>
      <c r="L204" s="2"/>
      <c r="M204" s="2"/>
      <c r="N204" s="2"/>
      <c r="O204" s="4" t="s">
        <v>31</v>
      </c>
      <c r="P204" s="57" t="s">
        <v>38</v>
      </c>
      <c r="Q204" s="58"/>
      <c r="R204" s="2" t="str">
        <f t="shared" ref="R204:AC204" si="176">C204</f>
        <v>Labour</v>
      </c>
      <c r="S204" s="2" t="str">
        <f t="shared" si="176"/>
        <v>SNP</v>
      </c>
      <c r="T204" s="2" t="str">
        <f t="shared" si="176"/>
        <v>Conservative</v>
      </c>
      <c r="U204" s="2" t="str">
        <f t="shared" si="176"/>
        <v>Green</v>
      </c>
      <c r="V204" s="2" t="str">
        <f t="shared" si="176"/>
        <v>Lib Dem</v>
      </c>
      <c r="W204" s="2" t="str">
        <f t="shared" si="176"/>
        <v>SSP</v>
      </c>
      <c r="X204" s="2" t="str">
        <f t="shared" si="176"/>
        <v>Alba</v>
      </c>
      <c r="Y204" s="2" t="str">
        <f t="shared" si="176"/>
        <v>SFP</v>
      </c>
      <c r="Z204" s="2">
        <f t="shared" si="176"/>
        <v>0</v>
      </c>
      <c r="AA204" s="2">
        <f t="shared" si="176"/>
        <v>0</v>
      </c>
      <c r="AB204" s="2">
        <f t="shared" si="176"/>
        <v>0</v>
      </c>
      <c r="AC204" s="2">
        <f t="shared" si="176"/>
        <v>0</v>
      </c>
      <c r="AD204" s="3" t="s">
        <v>31</v>
      </c>
    </row>
    <row r="205" spans="2:30" ht="15.6" x14ac:dyDescent="0.3">
      <c r="B205" s="70" t="s">
        <v>18</v>
      </c>
      <c r="C205" s="71"/>
      <c r="D205" s="72">
        <v>598</v>
      </c>
      <c r="E205" s="72">
        <v>547</v>
      </c>
      <c r="F205" s="72">
        <v>526</v>
      </c>
      <c r="G205" s="72">
        <v>776</v>
      </c>
      <c r="H205" s="72">
        <v>211</v>
      </c>
      <c r="I205" s="72">
        <v>76</v>
      </c>
      <c r="J205" s="72">
        <v>142</v>
      </c>
      <c r="K205" s="72"/>
      <c r="L205" s="72"/>
      <c r="M205" s="72"/>
      <c r="N205" s="72"/>
      <c r="O205" s="73">
        <v>1268</v>
      </c>
      <c r="P205" s="74">
        <f>SUM(C205:O205)</f>
        <v>4144</v>
      </c>
      <c r="Q205" s="70" t="str">
        <f>B205</f>
        <v>Labour</v>
      </c>
      <c r="R205" s="8"/>
      <c r="S205" s="9">
        <f t="shared" ref="S205:S212" si="177">D205/SUM($C205:$O205)</f>
        <v>0.14430501930501929</v>
      </c>
      <c r="T205" s="9">
        <f t="shared" ref="T205:T212" si="178">E205/SUM($C205:$O205)</f>
        <v>0.1319980694980695</v>
      </c>
      <c r="U205" s="9">
        <f t="shared" ref="U205:AD212" si="179">F205/SUM($C205:$O205)</f>
        <v>0.12693050193050193</v>
      </c>
      <c r="V205" s="9">
        <f t="shared" si="179"/>
        <v>0.18725868725868725</v>
      </c>
      <c r="W205" s="9">
        <f t="shared" si="179"/>
        <v>5.0916988416988419E-2</v>
      </c>
      <c r="X205" s="9">
        <f t="shared" si="179"/>
        <v>1.8339768339768341E-2</v>
      </c>
      <c r="Y205" s="9">
        <f t="shared" si="179"/>
        <v>3.4266409266409267E-2</v>
      </c>
      <c r="Z205" s="9">
        <f t="shared" si="179"/>
        <v>0</v>
      </c>
      <c r="AA205" s="9">
        <f t="shared" si="179"/>
        <v>0</v>
      </c>
      <c r="AB205" s="9">
        <f t="shared" si="179"/>
        <v>0</v>
      </c>
      <c r="AC205" s="9">
        <f t="shared" si="179"/>
        <v>0</v>
      </c>
      <c r="AD205" s="15">
        <f t="shared" si="179"/>
        <v>0.30598455598455598</v>
      </c>
    </row>
    <row r="206" spans="2:30" ht="15.6" x14ac:dyDescent="0.3">
      <c r="B206" s="5" t="s">
        <v>17</v>
      </c>
      <c r="C206" s="7">
        <v>804</v>
      </c>
      <c r="D206" s="6"/>
      <c r="E206" s="7">
        <v>49</v>
      </c>
      <c r="F206" s="7">
        <v>1470</v>
      </c>
      <c r="G206" s="7">
        <v>89</v>
      </c>
      <c r="H206" s="7">
        <v>133</v>
      </c>
      <c r="I206" s="7">
        <v>271</v>
      </c>
      <c r="J206" s="7">
        <v>55</v>
      </c>
      <c r="K206" s="7"/>
      <c r="L206" s="7"/>
      <c r="M206" s="7"/>
      <c r="N206" s="7"/>
      <c r="O206" s="75">
        <v>945</v>
      </c>
      <c r="P206" s="59">
        <f t="shared" ref="P206:P212" si="180">SUM(C206:O206)</f>
        <v>3816</v>
      </c>
      <c r="Q206" s="5" t="str">
        <f t="shared" ref="Q206:Q212" si="181">B206</f>
        <v>SNP</v>
      </c>
      <c r="R206" s="9">
        <f t="shared" ref="R206:R212" si="182">C206/SUM($C206:$O206)</f>
        <v>0.21069182389937108</v>
      </c>
      <c r="S206" s="8"/>
      <c r="T206" s="9">
        <f t="shared" si="178"/>
        <v>1.2840670859538784E-2</v>
      </c>
      <c r="U206" s="9">
        <f t="shared" si="179"/>
        <v>0.38522012578616355</v>
      </c>
      <c r="V206" s="9">
        <f t="shared" si="179"/>
        <v>2.3322851153039833E-2</v>
      </c>
      <c r="W206" s="9">
        <f t="shared" si="179"/>
        <v>3.4853249475890982E-2</v>
      </c>
      <c r="X206" s="9">
        <f t="shared" si="179"/>
        <v>7.1016771488469604E-2</v>
      </c>
      <c r="Y206" s="9">
        <f t="shared" si="179"/>
        <v>1.4412997903563941E-2</v>
      </c>
      <c r="Z206" s="9">
        <f t="shared" si="179"/>
        <v>0</v>
      </c>
      <c r="AA206" s="9">
        <f t="shared" si="179"/>
        <v>0</v>
      </c>
      <c r="AB206" s="9">
        <f t="shared" si="179"/>
        <v>0</v>
      </c>
      <c r="AC206" s="9">
        <f t="shared" si="179"/>
        <v>0</v>
      </c>
      <c r="AD206" s="15">
        <f t="shared" si="179"/>
        <v>0.24764150943396226</v>
      </c>
    </row>
    <row r="207" spans="2:30" ht="15.6" x14ac:dyDescent="0.3">
      <c r="B207" s="5" t="s">
        <v>19</v>
      </c>
      <c r="C207" s="7">
        <v>690</v>
      </c>
      <c r="D207" s="7">
        <v>54</v>
      </c>
      <c r="E207" s="6"/>
      <c r="F207" s="7">
        <v>56</v>
      </c>
      <c r="G207" s="7">
        <v>481</v>
      </c>
      <c r="H207" s="7">
        <v>53</v>
      </c>
      <c r="I207" s="7">
        <v>27</v>
      </c>
      <c r="J207" s="7">
        <v>142</v>
      </c>
      <c r="K207" s="7"/>
      <c r="L207" s="7"/>
      <c r="M207" s="7"/>
      <c r="N207" s="7"/>
      <c r="O207" s="75">
        <v>736</v>
      </c>
      <c r="P207" s="59">
        <f t="shared" si="180"/>
        <v>2239</v>
      </c>
      <c r="Q207" s="5" t="str">
        <f t="shared" si="181"/>
        <v>Conservative</v>
      </c>
      <c r="R207" s="9">
        <f t="shared" si="182"/>
        <v>0.30817329164805718</v>
      </c>
      <c r="S207" s="9">
        <f t="shared" si="177"/>
        <v>2.4117909781152299E-2</v>
      </c>
      <c r="T207" s="8"/>
      <c r="U207" s="9">
        <f t="shared" si="179"/>
        <v>2.5011165698972757E-2</v>
      </c>
      <c r="V207" s="9">
        <f t="shared" si="179"/>
        <v>0.21482804823581955</v>
      </c>
      <c r="W207" s="9">
        <f t="shared" si="179"/>
        <v>2.3671281822242072E-2</v>
      </c>
      <c r="X207" s="9">
        <f t="shared" si="179"/>
        <v>1.2058954890576149E-2</v>
      </c>
      <c r="Y207" s="9">
        <f t="shared" si="179"/>
        <v>6.3421170165252339E-2</v>
      </c>
      <c r="Z207" s="9">
        <f t="shared" si="179"/>
        <v>0</v>
      </c>
      <c r="AA207" s="9">
        <f t="shared" si="179"/>
        <v>0</v>
      </c>
      <c r="AB207" s="9">
        <f t="shared" si="179"/>
        <v>0</v>
      </c>
      <c r="AC207" s="9">
        <f t="shared" si="179"/>
        <v>0</v>
      </c>
      <c r="AD207" s="15">
        <f t="shared" si="179"/>
        <v>0.32871817775792767</v>
      </c>
    </row>
    <row r="208" spans="2:30" ht="15.6" x14ac:dyDescent="0.3">
      <c r="B208" s="5" t="s">
        <v>21</v>
      </c>
      <c r="C208" s="7">
        <v>239</v>
      </c>
      <c r="D208" s="7">
        <v>490</v>
      </c>
      <c r="E208" s="7">
        <v>17</v>
      </c>
      <c r="F208" s="6"/>
      <c r="G208" s="7">
        <v>94</v>
      </c>
      <c r="H208" s="7">
        <v>78</v>
      </c>
      <c r="I208" s="7">
        <v>12</v>
      </c>
      <c r="J208" s="7">
        <v>11</v>
      </c>
      <c r="K208" s="7"/>
      <c r="L208" s="7"/>
      <c r="M208" s="7"/>
      <c r="N208" s="7"/>
      <c r="O208" s="75">
        <v>82</v>
      </c>
      <c r="P208" s="59">
        <f t="shared" si="180"/>
        <v>1023</v>
      </c>
      <c r="Q208" s="5" t="str">
        <f t="shared" si="181"/>
        <v>Green</v>
      </c>
      <c r="R208" s="9">
        <f t="shared" si="182"/>
        <v>0.23362658846529813</v>
      </c>
      <c r="S208" s="9">
        <f t="shared" si="177"/>
        <v>0.47898338220918868</v>
      </c>
      <c r="T208" s="9">
        <f t="shared" si="178"/>
        <v>1.6617790811339198E-2</v>
      </c>
      <c r="U208" s="8"/>
      <c r="V208" s="9">
        <f t="shared" si="179"/>
        <v>9.1886608015640275E-2</v>
      </c>
      <c r="W208" s="9">
        <f t="shared" si="179"/>
        <v>7.6246334310850442E-2</v>
      </c>
      <c r="X208" s="9">
        <f t="shared" si="179"/>
        <v>1.1730205278592375E-2</v>
      </c>
      <c r="Y208" s="9">
        <f t="shared" si="179"/>
        <v>1.0752688172043012E-2</v>
      </c>
      <c r="Z208" s="9">
        <f t="shared" si="179"/>
        <v>0</v>
      </c>
      <c r="AA208" s="9">
        <f t="shared" si="179"/>
        <v>0</v>
      </c>
      <c r="AB208" s="9">
        <f t="shared" si="179"/>
        <v>0</v>
      </c>
      <c r="AC208" s="9">
        <f t="shared" si="179"/>
        <v>0</v>
      </c>
      <c r="AD208" s="15">
        <f t="shared" si="179"/>
        <v>8.0156402737047897E-2</v>
      </c>
    </row>
    <row r="209" spans="2:30" ht="15.6" x14ac:dyDescent="0.3">
      <c r="B209" s="5" t="s">
        <v>20</v>
      </c>
      <c r="C209" s="7">
        <v>190</v>
      </c>
      <c r="D209" s="7">
        <v>31</v>
      </c>
      <c r="E209" s="7">
        <v>83</v>
      </c>
      <c r="F209" s="7">
        <v>93</v>
      </c>
      <c r="G209" s="6"/>
      <c r="H209" s="7">
        <v>14</v>
      </c>
      <c r="I209" s="7">
        <v>7</v>
      </c>
      <c r="J209" s="7">
        <v>21</v>
      </c>
      <c r="K209" s="7"/>
      <c r="L209" s="7"/>
      <c r="M209" s="7"/>
      <c r="N209" s="7"/>
      <c r="O209" s="75">
        <v>68</v>
      </c>
      <c r="P209" s="59">
        <f t="shared" si="180"/>
        <v>507</v>
      </c>
      <c r="Q209" s="5" t="str">
        <f t="shared" si="181"/>
        <v>Lib Dem</v>
      </c>
      <c r="R209" s="9">
        <f t="shared" si="182"/>
        <v>0.37475345167652863</v>
      </c>
      <c r="S209" s="9">
        <f t="shared" si="177"/>
        <v>6.1143984220907298E-2</v>
      </c>
      <c r="T209" s="9">
        <f t="shared" si="178"/>
        <v>0.16370808678500987</v>
      </c>
      <c r="U209" s="9">
        <f t="shared" si="179"/>
        <v>0.18343195266272189</v>
      </c>
      <c r="V209" s="8">
        <f t="shared" si="179"/>
        <v>0</v>
      </c>
      <c r="W209" s="9">
        <f t="shared" si="179"/>
        <v>2.7613412228796843E-2</v>
      </c>
      <c r="X209" s="9">
        <f t="shared" si="179"/>
        <v>1.3806706114398421E-2</v>
      </c>
      <c r="Y209" s="9">
        <f t="shared" si="179"/>
        <v>4.142011834319527E-2</v>
      </c>
      <c r="Z209" s="9">
        <f t="shared" si="179"/>
        <v>0</v>
      </c>
      <c r="AA209" s="9">
        <f t="shared" si="179"/>
        <v>0</v>
      </c>
      <c r="AB209" s="9">
        <f t="shared" si="179"/>
        <v>0</v>
      </c>
      <c r="AC209" s="9">
        <f t="shared" si="179"/>
        <v>0</v>
      </c>
      <c r="AD209" s="15">
        <f t="shared" si="179"/>
        <v>0.13412228796844181</v>
      </c>
    </row>
    <row r="210" spans="2:30" ht="15.6" x14ac:dyDescent="0.3">
      <c r="B210" s="5" t="s">
        <v>353</v>
      </c>
      <c r="C210" s="7">
        <v>65</v>
      </c>
      <c r="D210" s="7">
        <v>60</v>
      </c>
      <c r="E210" s="7">
        <v>15</v>
      </c>
      <c r="F210" s="7">
        <v>64</v>
      </c>
      <c r="G210" s="7">
        <v>18</v>
      </c>
      <c r="H210" s="6"/>
      <c r="I210" s="7">
        <v>22</v>
      </c>
      <c r="J210" s="7">
        <v>4</v>
      </c>
      <c r="K210" s="7"/>
      <c r="L210" s="7"/>
      <c r="M210" s="7"/>
      <c r="N210" s="7"/>
      <c r="O210" s="75">
        <v>47</v>
      </c>
      <c r="P210" s="59">
        <f t="shared" si="180"/>
        <v>295</v>
      </c>
      <c r="Q210" s="5" t="str">
        <f t="shared" si="181"/>
        <v>SSP</v>
      </c>
      <c r="R210" s="9">
        <f t="shared" si="182"/>
        <v>0.22033898305084745</v>
      </c>
      <c r="S210" s="9">
        <f t="shared" si="177"/>
        <v>0.20338983050847459</v>
      </c>
      <c r="T210" s="9">
        <f t="shared" si="178"/>
        <v>5.0847457627118647E-2</v>
      </c>
      <c r="U210" s="9">
        <f t="shared" si="179"/>
        <v>0.21694915254237288</v>
      </c>
      <c r="V210" s="9">
        <f t="shared" si="179"/>
        <v>6.1016949152542375E-2</v>
      </c>
      <c r="W210" s="8">
        <f t="shared" si="179"/>
        <v>0</v>
      </c>
      <c r="X210" s="9">
        <f t="shared" si="179"/>
        <v>7.4576271186440682E-2</v>
      </c>
      <c r="Y210" s="9">
        <f t="shared" si="179"/>
        <v>1.3559322033898305E-2</v>
      </c>
      <c r="Z210" s="9">
        <f t="shared" si="179"/>
        <v>0</v>
      </c>
      <c r="AA210" s="9">
        <f t="shared" si="179"/>
        <v>0</v>
      </c>
      <c r="AB210" s="9">
        <f t="shared" si="179"/>
        <v>0</v>
      </c>
      <c r="AC210" s="9">
        <f t="shared" si="179"/>
        <v>0</v>
      </c>
      <c r="AD210" s="15">
        <f t="shared" si="179"/>
        <v>0.15932203389830507</v>
      </c>
    </row>
    <row r="211" spans="2:30" ht="15.6" x14ac:dyDescent="0.3">
      <c r="B211" s="5" t="s">
        <v>189</v>
      </c>
      <c r="C211" s="7">
        <v>40</v>
      </c>
      <c r="D211" s="7">
        <v>63</v>
      </c>
      <c r="E211" s="7">
        <v>12</v>
      </c>
      <c r="F211" s="7">
        <v>19</v>
      </c>
      <c r="G211" s="7">
        <v>5</v>
      </c>
      <c r="H211" s="7">
        <v>38</v>
      </c>
      <c r="I211" s="6"/>
      <c r="J211" s="7">
        <v>8</v>
      </c>
      <c r="K211" s="7"/>
      <c r="L211" s="7"/>
      <c r="M211" s="7"/>
      <c r="N211" s="7"/>
      <c r="O211" s="75">
        <v>37</v>
      </c>
      <c r="P211" s="59">
        <f t="shared" si="180"/>
        <v>222</v>
      </c>
      <c r="Q211" s="5" t="str">
        <f t="shared" si="181"/>
        <v>Alba</v>
      </c>
      <c r="R211" s="9">
        <f t="shared" si="182"/>
        <v>0.18018018018018017</v>
      </c>
      <c r="S211" s="9">
        <f t="shared" si="177"/>
        <v>0.28378378378378377</v>
      </c>
      <c r="T211" s="9">
        <f t="shared" si="178"/>
        <v>5.4054054054054057E-2</v>
      </c>
      <c r="U211" s="9">
        <f t="shared" si="179"/>
        <v>8.5585585585585586E-2</v>
      </c>
      <c r="V211" s="9">
        <f t="shared" si="179"/>
        <v>2.2522522522522521E-2</v>
      </c>
      <c r="W211" s="9">
        <f t="shared" si="179"/>
        <v>0.17117117117117117</v>
      </c>
      <c r="X211" s="8">
        <f t="shared" si="179"/>
        <v>0</v>
      </c>
      <c r="Y211" s="9">
        <f t="shared" si="179"/>
        <v>3.6036036036036036E-2</v>
      </c>
      <c r="Z211" s="9">
        <f t="shared" si="179"/>
        <v>0</v>
      </c>
      <c r="AA211" s="9">
        <f t="shared" si="179"/>
        <v>0</v>
      </c>
      <c r="AB211" s="9">
        <f t="shared" si="179"/>
        <v>0</v>
      </c>
      <c r="AC211" s="9">
        <f t="shared" si="179"/>
        <v>0</v>
      </c>
      <c r="AD211" s="15">
        <f t="shared" si="179"/>
        <v>0.16666666666666666</v>
      </c>
    </row>
    <row r="212" spans="2:30" ht="16.2" thickBot="1" x14ac:dyDescent="0.35">
      <c r="B212" s="5" t="s">
        <v>357</v>
      </c>
      <c r="C212" s="7">
        <v>39</v>
      </c>
      <c r="D212" s="7">
        <v>18</v>
      </c>
      <c r="E212" s="7">
        <v>45</v>
      </c>
      <c r="F212" s="7">
        <v>12</v>
      </c>
      <c r="G212" s="7">
        <v>11</v>
      </c>
      <c r="H212" s="7">
        <v>8</v>
      </c>
      <c r="I212" s="7">
        <v>11</v>
      </c>
      <c r="J212" s="6"/>
      <c r="K212" s="7"/>
      <c r="L212" s="7"/>
      <c r="M212" s="7"/>
      <c r="N212" s="7"/>
      <c r="O212" s="91">
        <v>43</v>
      </c>
      <c r="P212" s="92">
        <f t="shared" si="180"/>
        <v>187</v>
      </c>
      <c r="Q212" s="93" t="str">
        <f t="shared" si="181"/>
        <v>SFP</v>
      </c>
      <c r="R212" s="9">
        <f t="shared" si="182"/>
        <v>0.20855614973262032</v>
      </c>
      <c r="S212" s="9">
        <f t="shared" si="177"/>
        <v>9.6256684491978606E-2</v>
      </c>
      <c r="T212" s="9">
        <f t="shared" si="178"/>
        <v>0.24064171122994651</v>
      </c>
      <c r="U212" s="9">
        <f t="shared" si="179"/>
        <v>6.4171122994652413E-2</v>
      </c>
      <c r="V212" s="9">
        <f t="shared" si="179"/>
        <v>5.8823529411764705E-2</v>
      </c>
      <c r="W212" s="9">
        <f t="shared" si="179"/>
        <v>4.2780748663101602E-2</v>
      </c>
      <c r="X212" s="9">
        <f t="shared" si="179"/>
        <v>5.8823529411764705E-2</v>
      </c>
      <c r="Y212" s="8"/>
      <c r="Z212" s="9">
        <f t="shared" si="179"/>
        <v>0</v>
      </c>
      <c r="AA212" s="9">
        <f t="shared" si="179"/>
        <v>0</v>
      </c>
      <c r="AB212" s="9">
        <f t="shared" si="179"/>
        <v>0</v>
      </c>
      <c r="AC212" s="9">
        <f t="shared" si="179"/>
        <v>0</v>
      </c>
      <c r="AD212" s="15">
        <f t="shared" si="179"/>
        <v>0.22994652406417113</v>
      </c>
    </row>
    <row r="213" spans="2:30" ht="15.6" x14ac:dyDescent="0.3">
      <c r="B213" s="114" t="s">
        <v>166</v>
      </c>
      <c r="C213" s="80" t="s">
        <v>167</v>
      </c>
      <c r="D213" s="81" t="s">
        <v>168</v>
      </c>
      <c r="E213" s="81" t="s">
        <v>169</v>
      </c>
      <c r="F213" s="81" t="s">
        <v>170</v>
      </c>
      <c r="G213" s="81" t="s">
        <v>171</v>
      </c>
      <c r="H213" s="81" t="s">
        <v>172</v>
      </c>
      <c r="I213" s="81" t="s">
        <v>173</v>
      </c>
      <c r="J213" s="81" t="s">
        <v>174</v>
      </c>
      <c r="K213" s="81" t="s">
        <v>175</v>
      </c>
      <c r="L213" s="81" t="s">
        <v>176</v>
      </c>
      <c r="M213" s="81" t="s">
        <v>177</v>
      </c>
      <c r="N213" s="81" t="s">
        <v>178</v>
      </c>
      <c r="O213" s="81" t="s">
        <v>179</v>
      </c>
      <c r="P213" s="82" t="s">
        <v>180</v>
      </c>
      <c r="Q213" s="83" t="s">
        <v>167</v>
      </c>
      <c r="R213" s="81" t="s">
        <v>168</v>
      </c>
      <c r="S213" s="81" t="s">
        <v>169</v>
      </c>
      <c r="T213" s="81" t="s">
        <v>170</v>
      </c>
      <c r="U213" s="81" t="s">
        <v>171</v>
      </c>
      <c r="V213" s="81" t="s">
        <v>172</v>
      </c>
      <c r="W213" s="81" t="s">
        <v>173</v>
      </c>
      <c r="X213" s="81" t="s">
        <v>174</v>
      </c>
      <c r="Y213" s="81" t="s">
        <v>175</v>
      </c>
      <c r="Z213" s="81" t="s">
        <v>176</v>
      </c>
      <c r="AA213" s="81" t="s">
        <v>177</v>
      </c>
      <c r="AB213" s="81" t="s">
        <v>178</v>
      </c>
      <c r="AC213" s="81" t="s">
        <v>179</v>
      </c>
      <c r="AD213" s="82" t="s">
        <v>180</v>
      </c>
    </row>
    <row r="214" spans="2:30" ht="16.2" thickBot="1" x14ac:dyDescent="0.35">
      <c r="B214" s="115"/>
      <c r="C214" s="84" t="s">
        <v>34</v>
      </c>
      <c r="D214" s="85">
        <v>12433</v>
      </c>
      <c r="E214" s="85">
        <v>10889</v>
      </c>
      <c r="F214" s="85">
        <v>8148</v>
      </c>
      <c r="G214" s="85">
        <v>4445</v>
      </c>
      <c r="H214" s="85">
        <v>2290</v>
      </c>
      <c r="I214" s="85">
        <v>1585</v>
      </c>
      <c r="J214" s="85">
        <v>1183</v>
      </c>
      <c r="K214" s="85">
        <v>1018</v>
      </c>
      <c r="L214" s="85">
        <v>967</v>
      </c>
      <c r="M214" s="85">
        <v>926</v>
      </c>
      <c r="N214" s="85"/>
      <c r="O214" s="85"/>
      <c r="P214" s="86"/>
      <c r="Q214" s="87" t="s">
        <v>181</v>
      </c>
      <c r="R214" s="88">
        <f>D214/$D214</f>
        <v>1</v>
      </c>
      <c r="S214" s="89">
        <f t="shared" ref="S214:AD214" si="183">E214/$D214</f>
        <v>0.87581436499638055</v>
      </c>
      <c r="T214" s="89">
        <f t="shared" si="183"/>
        <v>0.65535269042065469</v>
      </c>
      <c r="U214" s="89">
        <f t="shared" si="183"/>
        <v>0.35751628729992763</v>
      </c>
      <c r="V214" s="89">
        <f t="shared" si="183"/>
        <v>0.18418724362583447</v>
      </c>
      <c r="W214" s="89">
        <f t="shared" si="183"/>
        <v>0.12748331054451861</v>
      </c>
      <c r="X214" s="89">
        <f t="shared" si="183"/>
        <v>9.5150004021555531E-2</v>
      </c>
      <c r="Y214" s="89">
        <f t="shared" si="183"/>
        <v>8.1878870747205013E-2</v>
      </c>
      <c r="Z214" s="89">
        <f t="shared" si="183"/>
        <v>7.77768840987694E-2</v>
      </c>
      <c r="AA214" s="89">
        <f t="shared" si="183"/>
        <v>7.4479208557870186E-2</v>
      </c>
      <c r="AB214" s="89">
        <f t="shared" si="183"/>
        <v>0</v>
      </c>
      <c r="AC214" s="89">
        <f t="shared" si="183"/>
        <v>0</v>
      </c>
      <c r="AD214" s="90">
        <f t="shared" si="183"/>
        <v>0</v>
      </c>
    </row>
    <row r="215" spans="2:30" ht="14.4" thickBot="1" x14ac:dyDescent="0.3"/>
    <row r="216" spans="2:30" ht="18" thickBot="1" x14ac:dyDescent="0.35">
      <c r="B216" s="103" t="s">
        <v>377</v>
      </c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5"/>
    </row>
    <row r="217" spans="2:30" ht="18" thickBot="1" x14ac:dyDescent="0.35">
      <c r="B217" s="108" t="s">
        <v>32</v>
      </c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10"/>
      <c r="Q217" s="111" t="s">
        <v>33</v>
      </c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3"/>
    </row>
    <row r="218" spans="2:30" ht="16.2" thickBot="1" x14ac:dyDescent="0.35">
      <c r="B218" s="1"/>
      <c r="C218" s="2" t="str">
        <f>B219</f>
        <v>SNP</v>
      </c>
      <c r="D218" s="2" t="str">
        <f>B220</f>
        <v>Labour</v>
      </c>
      <c r="E218" s="2" t="str">
        <f>B221</f>
        <v>Green</v>
      </c>
      <c r="F218" s="2" t="str">
        <f>B222</f>
        <v>Conservative</v>
      </c>
      <c r="G218" s="2" t="str">
        <f>B223</f>
        <v>Lib Dem</v>
      </c>
      <c r="H218" s="2" t="str">
        <f>B224</f>
        <v>Independent</v>
      </c>
      <c r="I218" s="2" t="str">
        <f>B225</f>
        <v>Alba</v>
      </c>
      <c r="J218" s="2"/>
      <c r="K218" s="2"/>
      <c r="L218" s="2"/>
      <c r="M218" s="2"/>
      <c r="N218" s="2"/>
      <c r="O218" s="4" t="s">
        <v>31</v>
      </c>
      <c r="P218" s="57" t="s">
        <v>38</v>
      </c>
      <c r="Q218" s="58"/>
      <c r="R218" s="2" t="str">
        <f t="shared" ref="R218:AC218" si="184">C218</f>
        <v>SNP</v>
      </c>
      <c r="S218" s="2" t="str">
        <f t="shared" si="184"/>
        <v>Labour</v>
      </c>
      <c r="T218" s="2" t="str">
        <f t="shared" si="184"/>
        <v>Green</v>
      </c>
      <c r="U218" s="2" t="str">
        <f t="shared" si="184"/>
        <v>Conservative</v>
      </c>
      <c r="V218" s="2" t="str">
        <f t="shared" si="184"/>
        <v>Lib Dem</v>
      </c>
      <c r="W218" s="2" t="str">
        <f t="shared" si="184"/>
        <v>Independent</v>
      </c>
      <c r="X218" s="2" t="str">
        <f t="shared" si="184"/>
        <v>Alba</v>
      </c>
      <c r="Y218" s="2">
        <f t="shared" si="184"/>
        <v>0</v>
      </c>
      <c r="Z218" s="2">
        <f t="shared" si="184"/>
        <v>0</v>
      </c>
      <c r="AA218" s="2">
        <f t="shared" si="184"/>
        <v>0</v>
      </c>
      <c r="AB218" s="2">
        <f t="shared" si="184"/>
        <v>0</v>
      </c>
      <c r="AC218" s="2">
        <f t="shared" si="184"/>
        <v>0</v>
      </c>
      <c r="AD218" s="3" t="s">
        <v>31</v>
      </c>
    </row>
    <row r="219" spans="2:30" ht="15.6" x14ac:dyDescent="0.3">
      <c r="B219" s="70" t="s">
        <v>17</v>
      </c>
      <c r="C219" s="71"/>
      <c r="D219" s="72">
        <v>746</v>
      </c>
      <c r="E219" s="72">
        <v>1919</v>
      </c>
      <c r="F219" s="72">
        <v>93</v>
      </c>
      <c r="G219" s="72">
        <v>112</v>
      </c>
      <c r="H219" s="72">
        <v>141</v>
      </c>
      <c r="I219" s="72">
        <v>238</v>
      </c>
      <c r="J219" s="72"/>
      <c r="K219" s="72"/>
      <c r="L219" s="72"/>
      <c r="M219" s="72"/>
      <c r="N219" s="72"/>
      <c r="O219" s="73">
        <v>933</v>
      </c>
      <c r="P219" s="74">
        <f>SUM(C219:O219)</f>
        <v>4182</v>
      </c>
      <c r="Q219" s="70" t="str">
        <f>B219</f>
        <v>SNP</v>
      </c>
      <c r="R219" s="8"/>
      <c r="S219" s="9">
        <f t="shared" ref="S219:S225" si="185">D219/SUM($C219:$O219)</f>
        <v>0.17838354854136776</v>
      </c>
      <c r="T219" s="9">
        <f t="shared" ref="T219:T225" si="186">E219/SUM($C219:$O219)</f>
        <v>0.45887135341941654</v>
      </c>
      <c r="U219" s="9">
        <f t="shared" ref="U219:AD225" si="187">F219/SUM($C219:$O219)</f>
        <v>2.2238163558106171E-2</v>
      </c>
      <c r="V219" s="9">
        <f t="shared" si="187"/>
        <v>2.6781444285031087E-2</v>
      </c>
      <c r="W219" s="9">
        <f t="shared" si="187"/>
        <v>3.3715925394548062E-2</v>
      </c>
      <c r="X219" s="9">
        <f t="shared" si="187"/>
        <v>5.6910569105691054E-2</v>
      </c>
      <c r="Y219" s="9">
        <f t="shared" si="187"/>
        <v>0</v>
      </c>
      <c r="Z219" s="9">
        <f t="shared" si="187"/>
        <v>0</v>
      </c>
      <c r="AA219" s="9">
        <f t="shared" si="187"/>
        <v>0</v>
      </c>
      <c r="AB219" s="9">
        <f t="shared" si="187"/>
        <v>0</v>
      </c>
      <c r="AC219" s="9">
        <f t="shared" si="187"/>
        <v>0</v>
      </c>
      <c r="AD219" s="15">
        <f t="shared" si="187"/>
        <v>0.22309899569583932</v>
      </c>
    </row>
    <row r="220" spans="2:30" ht="15.6" x14ac:dyDescent="0.3">
      <c r="B220" s="5" t="s">
        <v>18</v>
      </c>
      <c r="C220" s="7">
        <v>379</v>
      </c>
      <c r="D220" s="6"/>
      <c r="E220" s="7">
        <v>505</v>
      </c>
      <c r="F220" s="7">
        <v>311</v>
      </c>
      <c r="G220" s="7">
        <v>568</v>
      </c>
      <c r="H220" s="7">
        <v>138</v>
      </c>
      <c r="I220" s="7">
        <v>41</v>
      </c>
      <c r="J220" s="7"/>
      <c r="K220" s="7"/>
      <c r="L220" s="7"/>
      <c r="M220" s="7"/>
      <c r="N220" s="7"/>
      <c r="O220" s="75">
        <v>735</v>
      </c>
      <c r="P220" s="59">
        <f t="shared" ref="P220:P225" si="188">SUM(C220:O220)</f>
        <v>2677</v>
      </c>
      <c r="Q220" s="5" t="str">
        <f t="shared" ref="Q220:Q225" si="189">B220</f>
        <v>Labour</v>
      </c>
      <c r="R220" s="9">
        <f t="shared" ref="R220:R225" si="190">C220/SUM($C220:$O220)</f>
        <v>0.14157639148300336</v>
      </c>
      <c r="S220" s="8"/>
      <c r="T220" s="9">
        <f t="shared" si="186"/>
        <v>0.1886440044826298</v>
      </c>
      <c r="U220" s="9">
        <f t="shared" si="187"/>
        <v>0.11617482256257004</v>
      </c>
      <c r="V220" s="9">
        <f t="shared" si="187"/>
        <v>0.21217781098244304</v>
      </c>
      <c r="W220" s="9">
        <f t="shared" si="187"/>
        <v>5.1550242809114681E-2</v>
      </c>
      <c r="X220" s="9">
        <f t="shared" si="187"/>
        <v>1.5315651849084797E-2</v>
      </c>
      <c r="Y220" s="9">
        <f t="shared" si="187"/>
        <v>0</v>
      </c>
      <c r="Z220" s="9">
        <f t="shared" si="187"/>
        <v>0</v>
      </c>
      <c r="AA220" s="9">
        <f t="shared" si="187"/>
        <v>0</v>
      </c>
      <c r="AB220" s="9">
        <f t="shared" si="187"/>
        <v>0</v>
      </c>
      <c r="AC220" s="9">
        <f t="shared" si="187"/>
        <v>0</v>
      </c>
      <c r="AD220" s="15">
        <f t="shared" si="187"/>
        <v>0.2745610758311543</v>
      </c>
    </row>
    <row r="221" spans="2:30" ht="15.6" x14ac:dyDescent="0.3">
      <c r="B221" s="5" t="s">
        <v>21</v>
      </c>
      <c r="C221" s="7">
        <v>977</v>
      </c>
      <c r="D221" s="7">
        <v>447</v>
      </c>
      <c r="E221" s="6"/>
      <c r="F221" s="7">
        <v>19</v>
      </c>
      <c r="G221" s="7">
        <v>177</v>
      </c>
      <c r="H221" s="7">
        <v>31</v>
      </c>
      <c r="I221" s="7">
        <v>19</v>
      </c>
      <c r="J221" s="7"/>
      <c r="K221" s="7"/>
      <c r="L221" s="7"/>
      <c r="M221" s="7"/>
      <c r="N221" s="7"/>
      <c r="O221" s="75">
        <v>138</v>
      </c>
      <c r="P221" s="59">
        <f t="shared" si="188"/>
        <v>1808</v>
      </c>
      <c r="Q221" s="5" t="str">
        <f t="shared" si="189"/>
        <v>Green</v>
      </c>
      <c r="R221" s="9">
        <f t="shared" si="190"/>
        <v>0.54037610619469023</v>
      </c>
      <c r="S221" s="9">
        <f t="shared" si="185"/>
        <v>0.24723451327433629</v>
      </c>
      <c r="T221" s="8"/>
      <c r="U221" s="9">
        <f t="shared" si="187"/>
        <v>1.0508849557522125E-2</v>
      </c>
      <c r="V221" s="9">
        <f t="shared" si="187"/>
        <v>9.7898230088495575E-2</v>
      </c>
      <c r="W221" s="9">
        <f t="shared" si="187"/>
        <v>1.7146017699115043E-2</v>
      </c>
      <c r="X221" s="9">
        <f t="shared" si="187"/>
        <v>1.0508849557522125E-2</v>
      </c>
      <c r="Y221" s="9">
        <f t="shared" si="187"/>
        <v>0</v>
      </c>
      <c r="Z221" s="9">
        <f t="shared" si="187"/>
        <v>0</v>
      </c>
      <c r="AA221" s="9">
        <f t="shared" si="187"/>
        <v>0</v>
      </c>
      <c r="AB221" s="9">
        <f t="shared" si="187"/>
        <v>0</v>
      </c>
      <c r="AC221" s="9">
        <f t="shared" si="187"/>
        <v>0</v>
      </c>
      <c r="AD221" s="15">
        <f t="shared" si="187"/>
        <v>7.6327433628318578E-2</v>
      </c>
    </row>
    <row r="222" spans="2:30" ht="15.6" x14ac:dyDescent="0.3">
      <c r="B222" s="5" t="s">
        <v>19</v>
      </c>
      <c r="C222" s="7">
        <v>44</v>
      </c>
      <c r="D222" s="7">
        <v>452</v>
      </c>
      <c r="E222" s="7">
        <v>64</v>
      </c>
      <c r="F222" s="6"/>
      <c r="G222" s="7">
        <v>353</v>
      </c>
      <c r="H222" s="7">
        <v>213</v>
      </c>
      <c r="I222" s="7">
        <v>21</v>
      </c>
      <c r="J222" s="7"/>
      <c r="K222" s="7"/>
      <c r="L222" s="7"/>
      <c r="M222" s="7"/>
      <c r="N222" s="7"/>
      <c r="O222" s="75">
        <v>565</v>
      </c>
      <c r="P222" s="59">
        <f t="shared" si="188"/>
        <v>1712</v>
      </c>
      <c r="Q222" s="5" t="str">
        <f t="shared" si="189"/>
        <v>Conservative</v>
      </c>
      <c r="R222" s="9">
        <f t="shared" si="190"/>
        <v>2.5700934579439252E-2</v>
      </c>
      <c r="S222" s="9">
        <f t="shared" si="185"/>
        <v>0.26401869158878505</v>
      </c>
      <c r="T222" s="9">
        <f t="shared" si="186"/>
        <v>3.7383177570093455E-2</v>
      </c>
      <c r="U222" s="8"/>
      <c r="V222" s="9">
        <f t="shared" si="187"/>
        <v>0.20619158878504673</v>
      </c>
      <c r="W222" s="9">
        <f t="shared" si="187"/>
        <v>0.1244158878504673</v>
      </c>
      <c r="X222" s="9">
        <f t="shared" si="187"/>
        <v>1.2266355140186916E-2</v>
      </c>
      <c r="Y222" s="9">
        <f t="shared" si="187"/>
        <v>0</v>
      </c>
      <c r="Z222" s="9">
        <f t="shared" si="187"/>
        <v>0</v>
      </c>
      <c r="AA222" s="9">
        <f t="shared" si="187"/>
        <v>0</v>
      </c>
      <c r="AB222" s="9">
        <f t="shared" si="187"/>
        <v>0</v>
      </c>
      <c r="AC222" s="9">
        <f t="shared" si="187"/>
        <v>0</v>
      </c>
      <c r="AD222" s="15">
        <f t="shared" si="187"/>
        <v>0.3300233644859813</v>
      </c>
    </row>
    <row r="223" spans="2:30" ht="15.6" x14ac:dyDescent="0.3">
      <c r="B223" s="5" t="s">
        <v>20</v>
      </c>
      <c r="C223" s="7">
        <v>25</v>
      </c>
      <c r="D223" s="7">
        <v>151</v>
      </c>
      <c r="E223" s="7">
        <v>85</v>
      </c>
      <c r="F223" s="7">
        <v>72</v>
      </c>
      <c r="G223" s="6"/>
      <c r="H223" s="7">
        <v>62</v>
      </c>
      <c r="I223" s="7">
        <v>10</v>
      </c>
      <c r="J223" s="7"/>
      <c r="K223" s="7"/>
      <c r="L223" s="7"/>
      <c r="M223" s="7"/>
      <c r="N223" s="7"/>
      <c r="O223" s="75">
        <v>75</v>
      </c>
      <c r="P223" s="59">
        <f t="shared" si="188"/>
        <v>480</v>
      </c>
      <c r="Q223" s="5" t="str">
        <f t="shared" si="189"/>
        <v>Lib Dem</v>
      </c>
      <c r="R223" s="9">
        <f t="shared" si="190"/>
        <v>5.2083333333333336E-2</v>
      </c>
      <c r="S223" s="9">
        <f t="shared" si="185"/>
        <v>0.31458333333333333</v>
      </c>
      <c r="T223" s="9">
        <f t="shared" si="186"/>
        <v>0.17708333333333334</v>
      </c>
      <c r="U223" s="9">
        <f t="shared" si="187"/>
        <v>0.15</v>
      </c>
      <c r="V223" s="8">
        <f t="shared" si="187"/>
        <v>0</v>
      </c>
      <c r="W223" s="9">
        <f t="shared" si="187"/>
        <v>0.12916666666666668</v>
      </c>
      <c r="X223" s="9">
        <f t="shared" si="187"/>
        <v>2.0833333333333332E-2</v>
      </c>
      <c r="Y223" s="9">
        <f t="shared" si="187"/>
        <v>0</v>
      </c>
      <c r="Z223" s="9">
        <f t="shared" si="187"/>
        <v>0</v>
      </c>
      <c r="AA223" s="9">
        <f t="shared" si="187"/>
        <v>0</v>
      </c>
      <c r="AB223" s="9">
        <f t="shared" si="187"/>
        <v>0</v>
      </c>
      <c r="AC223" s="9">
        <f t="shared" si="187"/>
        <v>0</v>
      </c>
      <c r="AD223" s="15">
        <f t="shared" si="187"/>
        <v>0.15625</v>
      </c>
    </row>
    <row r="224" spans="2:30" ht="15.6" x14ac:dyDescent="0.3">
      <c r="B224" s="5" t="s">
        <v>50</v>
      </c>
      <c r="C224" s="7">
        <v>15</v>
      </c>
      <c r="D224" s="7">
        <v>50</v>
      </c>
      <c r="E224" s="7">
        <v>22</v>
      </c>
      <c r="F224" s="7">
        <v>25</v>
      </c>
      <c r="G224" s="7">
        <v>25</v>
      </c>
      <c r="H224" s="6"/>
      <c r="I224" s="7">
        <v>8</v>
      </c>
      <c r="J224" s="7"/>
      <c r="K224" s="7"/>
      <c r="L224" s="7"/>
      <c r="M224" s="7"/>
      <c r="N224" s="7"/>
      <c r="O224" s="75">
        <v>37</v>
      </c>
      <c r="P224" s="59">
        <f t="shared" si="188"/>
        <v>182</v>
      </c>
      <c r="Q224" s="5" t="str">
        <f t="shared" si="189"/>
        <v>Independent</v>
      </c>
      <c r="R224" s="9">
        <f t="shared" si="190"/>
        <v>8.2417582417582416E-2</v>
      </c>
      <c r="S224" s="9">
        <f t="shared" si="185"/>
        <v>0.27472527472527475</v>
      </c>
      <c r="T224" s="9">
        <f t="shared" si="186"/>
        <v>0.12087912087912088</v>
      </c>
      <c r="U224" s="9">
        <f t="shared" si="187"/>
        <v>0.13736263736263737</v>
      </c>
      <c r="V224" s="9">
        <f t="shared" si="187"/>
        <v>0.13736263736263737</v>
      </c>
      <c r="W224" s="8">
        <f t="shared" si="187"/>
        <v>0</v>
      </c>
      <c r="X224" s="9">
        <f t="shared" si="187"/>
        <v>4.3956043956043959E-2</v>
      </c>
      <c r="Y224" s="9">
        <f t="shared" si="187"/>
        <v>0</v>
      </c>
      <c r="Z224" s="9">
        <f t="shared" si="187"/>
        <v>0</v>
      </c>
      <c r="AA224" s="9">
        <f t="shared" si="187"/>
        <v>0</v>
      </c>
      <c r="AB224" s="9">
        <f t="shared" si="187"/>
        <v>0</v>
      </c>
      <c r="AC224" s="9">
        <f t="shared" si="187"/>
        <v>0</v>
      </c>
      <c r="AD224" s="15">
        <f t="shared" si="187"/>
        <v>0.2032967032967033</v>
      </c>
    </row>
    <row r="225" spans="2:30" ht="16.2" thickBot="1" x14ac:dyDescent="0.35">
      <c r="B225" s="5" t="s">
        <v>189</v>
      </c>
      <c r="C225" s="7">
        <v>44</v>
      </c>
      <c r="D225" s="7">
        <v>26</v>
      </c>
      <c r="E225" s="7">
        <v>8</v>
      </c>
      <c r="F225" s="7">
        <v>14</v>
      </c>
      <c r="G225" s="7">
        <v>6</v>
      </c>
      <c r="H225" s="7">
        <v>24</v>
      </c>
      <c r="I225" s="6"/>
      <c r="J225" s="7"/>
      <c r="K225" s="7"/>
      <c r="L225" s="7"/>
      <c r="M225" s="7"/>
      <c r="N225" s="7"/>
      <c r="O225" s="75">
        <v>20</v>
      </c>
      <c r="P225" s="59">
        <f t="shared" si="188"/>
        <v>142</v>
      </c>
      <c r="Q225" s="5" t="str">
        <f t="shared" si="189"/>
        <v>Alba</v>
      </c>
      <c r="R225" s="9">
        <f t="shared" si="190"/>
        <v>0.30985915492957744</v>
      </c>
      <c r="S225" s="9">
        <f t="shared" si="185"/>
        <v>0.18309859154929578</v>
      </c>
      <c r="T225" s="9">
        <f t="shared" si="186"/>
        <v>5.6338028169014086E-2</v>
      </c>
      <c r="U225" s="9">
        <f t="shared" si="187"/>
        <v>9.8591549295774641E-2</v>
      </c>
      <c r="V225" s="9">
        <f t="shared" si="187"/>
        <v>4.2253521126760563E-2</v>
      </c>
      <c r="W225" s="9">
        <f t="shared" si="187"/>
        <v>0.16901408450704225</v>
      </c>
      <c r="X225" s="8">
        <f t="shared" si="187"/>
        <v>0</v>
      </c>
      <c r="Y225" s="9">
        <f t="shared" si="187"/>
        <v>0</v>
      </c>
      <c r="Z225" s="9">
        <f t="shared" si="187"/>
        <v>0</v>
      </c>
      <c r="AA225" s="9">
        <f t="shared" si="187"/>
        <v>0</v>
      </c>
      <c r="AB225" s="9">
        <f t="shared" si="187"/>
        <v>0</v>
      </c>
      <c r="AC225" s="9">
        <f t="shared" si="187"/>
        <v>0</v>
      </c>
      <c r="AD225" s="15">
        <f t="shared" si="187"/>
        <v>0.14084507042253522</v>
      </c>
    </row>
    <row r="226" spans="2:30" ht="15.6" x14ac:dyDescent="0.3">
      <c r="B226" s="114" t="s">
        <v>166</v>
      </c>
      <c r="C226" s="80" t="s">
        <v>167</v>
      </c>
      <c r="D226" s="81" t="s">
        <v>168</v>
      </c>
      <c r="E226" s="81" t="s">
        <v>169</v>
      </c>
      <c r="F226" s="81" t="s">
        <v>170</v>
      </c>
      <c r="G226" s="81" t="s">
        <v>171</v>
      </c>
      <c r="H226" s="81" t="s">
        <v>172</v>
      </c>
      <c r="I226" s="81" t="s">
        <v>173</v>
      </c>
      <c r="J226" s="81" t="s">
        <v>174</v>
      </c>
      <c r="K226" s="81" t="s">
        <v>175</v>
      </c>
      <c r="L226" s="81" t="s">
        <v>176</v>
      </c>
      <c r="M226" s="81" t="s">
        <v>177</v>
      </c>
      <c r="N226" s="81" t="s">
        <v>178</v>
      </c>
      <c r="O226" s="81" t="s">
        <v>179</v>
      </c>
      <c r="P226" s="82" t="s">
        <v>180</v>
      </c>
      <c r="Q226" s="83" t="s">
        <v>167</v>
      </c>
      <c r="R226" s="81" t="s">
        <v>168</v>
      </c>
      <c r="S226" s="81" t="s">
        <v>169</v>
      </c>
      <c r="T226" s="81" t="s">
        <v>170</v>
      </c>
      <c r="U226" s="81" t="s">
        <v>171</v>
      </c>
      <c r="V226" s="81" t="s">
        <v>172</v>
      </c>
      <c r="W226" s="81" t="s">
        <v>173</v>
      </c>
      <c r="X226" s="81" t="s">
        <v>174</v>
      </c>
      <c r="Y226" s="81" t="s">
        <v>175</v>
      </c>
      <c r="Z226" s="81" t="s">
        <v>176</v>
      </c>
      <c r="AA226" s="81" t="s">
        <v>177</v>
      </c>
      <c r="AB226" s="81" t="s">
        <v>178</v>
      </c>
      <c r="AC226" s="81" t="s">
        <v>179</v>
      </c>
      <c r="AD226" s="82" t="s">
        <v>180</v>
      </c>
    </row>
    <row r="227" spans="2:30" ht="16.2" thickBot="1" x14ac:dyDescent="0.35">
      <c r="B227" s="115"/>
      <c r="C227" s="84" t="s">
        <v>34</v>
      </c>
      <c r="D227" s="85">
        <v>11183</v>
      </c>
      <c r="E227" s="85">
        <v>9984</v>
      </c>
      <c r="F227" s="85">
        <v>7839</v>
      </c>
      <c r="G227" s="85">
        <v>4244</v>
      </c>
      <c r="H227" s="85">
        <v>2520</v>
      </c>
      <c r="I227" s="85">
        <v>1732</v>
      </c>
      <c r="J227" s="85">
        <v>1319</v>
      </c>
      <c r="K227" s="85">
        <v>1188</v>
      </c>
      <c r="L227" s="85">
        <v>1101</v>
      </c>
      <c r="M227" s="85"/>
      <c r="N227" s="85"/>
      <c r="O227" s="85"/>
      <c r="P227" s="86"/>
      <c r="Q227" s="87" t="s">
        <v>181</v>
      </c>
      <c r="R227" s="88">
        <f>D227/$D227</f>
        <v>1</v>
      </c>
      <c r="S227" s="89">
        <f t="shared" ref="S227:AD227" si="191">E227/$D227</f>
        <v>0.89278368952874898</v>
      </c>
      <c r="T227" s="89">
        <f t="shared" si="191"/>
        <v>0.70097469373155685</v>
      </c>
      <c r="U227" s="89">
        <f t="shared" si="191"/>
        <v>0.37950460520432799</v>
      </c>
      <c r="V227" s="89">
        <f t="shared" si="191"/>
        <v>0.2253420370204775</v>
      </c>
      <c r="W227" s="89">
        <f t="shared" si="191"/>
        <v>0.15487793972994723</v>
      </c>
      <c r="X227" s="89">
        <f t="shared" si="191"/>
        <v>0.11794688366270231</v>
      </c>
      <c r="Y227" s="89">
        <f t="shared" si="191"/>
        <v>0.10623267459536796</v>
      </c>
      <c r="Z227" s="89">
        <f t="shared" si="191"/>
        <v>9.8453009031565772E-2</v>
      </c>
      <c r="AA227" s="89">
        <f t="shared" si="191"/>
        <v>0</v>
      </c>
      <c r="AB227" s="89">
        <f t="shared" si="191"/>
        <v>0</v>
      </c>
      <c r="AC227" s="89">
        <f t="shared" si="191"/>
        <v>0</v>
      </c>
      <c r="AD227" s="90">
        <f t="shared" si="191"/>
        <v>0</v>
      </c>
    </row>
  </sheetData>
  <mergeCells count="68">
    <mergeCell ref="B226:B227"/>
    <mergeCell ref="B216:AD216"/>
    <mergeCell ref="B203:P203"/>
    <mergeCell ref="Q203:AD203"/>
    <mergeCell ref="B213:B214"/>
    <mergeCell ref="B202:AD202"/>
    <mergeCell ref="B217:P217"/>
    <mergeCell ref="Q217:AD217"/>
    <mergeCell ref="B25:B26"/>
    <mergeCell ref="B146:B147"/>
    <mergeCell ref="B131:AD131"/>
    <mergeCell ref="B119:P119"/>
    <mergeCell ref="Q119:AD119"/>
    <mergeCell ref="B128:B129"/>
    <mergeCell ref="B28:AD28"/>
    <mergeCell ref="B42:P42"/>
    <mergeCell ref="Q42:AD42"/>
    <mergeCell ref="B41:AD41"/>
    <mergeCell ref="Q55:AD55"/>
    <mergeCell ref="B54:AD54"/>
    <mergeCell ref="B29:P29"/>
    <mergeCell ref="B2:AD2"/>
    <mergeCell ref="B16:P16"/>
    <mergeCell ref="Q16:AD16"/>
    <mergeCell ref="B15:AD15"/>
    <mergeCell ref="B12:B13"/>
    <mergeCell ref="B3:P3"/>
    <mergeCell ref="Q3:AD3"/>
    <mergeCell ref="Q29:AD29"/>
    <mergeCell ref="B69:P69"/>
    <mergeCell ref="Q69:AD69"/>
    <mergeCell ref="B68:AD68"/>
    <mergeCell ref="B94:P94"/>
    <mergeCell ref="Q94:AD94"/>
    <mergeCell ref="B81:P81"/>
    <mergeCell ref="Q81:AD81"/>
    <mergeCell ref="B90:B91"/>
    <mergeCell ref="B80:AD80"/>
    <mergeCell ref="B38:B39"/>
    <mergeCell ref="B51:B52"/>
    <mergeCell ref="B65:B66"/>
    <mergeCell ref="B77:B78"/>
    <mergeCell ref="B55:P55"/>
    <mergeCell ref="B93:AD93"/>
    <mergeCell ref="B106:P106"/>
    <mergeCell ref="Q106:AD106"/>
    <mergeCell ref="B115:B116"/>
    <mergeCell ref="B105:AD105"/>
    <mergeCell ref="B149:AD149"/>
    <mergeCell ref="B118:AD118"/>
    <mergeCell ref="B132:P132"/>
    <mergeCell ref="Q132:AD132"/>
    <mergeCell ref="B102:B103"/>
    <mergeCell ref="B192:P192"/>
    <mergeCell ref="Q192:AD192"/>
    <mergeCell ref="B199:B200"/>
    <mergeCell ref="B191:AD191"/>
    <mergeCell ref="B150:P150"/>
    <mergeCell ref="Q150:AD150"/>
    <mergeCell ref="B163:B164"/>
    <mergeCell ref="B166:AD166"/>
    <mergeCell ref="B181:P181"/>
    <mergeCell ref="Q181:AD181"/>
    <mergeCell ref="B188:B189"/>
    <mergeCell ref="B180:AD180"/>
    <mergeCell ref="B167:P167"/>
    <mergeCell ref="Q167:AD167"/>
    <mergeCell ref="B177:B178"/>
  </mergeCells>
  <conditionalFormatting sqref="C5:N5">
    <cfRule type="top10" dxfId="3037" priority="2821" bottom="1" rank="1"/>
    <cfRule type="top10" dxfId="3036" priority="2822" rank="1"/>
  </conditionalFormatting>
  <conditionalFormatting sqref="C6:N6">
    <cfRule type="top10" dxfId="3035" priority="2819" bottom="1" rank="1"/>
    <cfRule type="top10" dxfId="3034" priority="2820" rank="1"/>
  </conditionalFormatting>
  <conditionalFormatting sqref="C7:N7">
    <cfRule type="top10" dxfId="3033" priority="2817" bottom="1" rank="1"/>
    <cfRule type="top10" dxfId="3032" priority="2818" rank="1"/>
  </conditionalFormatting>
  <conditionalFormatting sqref="C8:N8">
    <cfRule type="top10" dxfId="3031" priority="2815" bottom="1" rank="1"/>
    <cfRule type="top10" dxfId="3030" priority="2816" rank="1"/>
  </conditionalFormatting>
  <conditionalFormatting sqref="C9:N9">
    <cfRule type="top10" dxfId="3029" priority="2813" bottom="1" rank="1"/>
    <cfRule type="top10" dxfId="3028" priority="2814" rank="1"/>
  </conditionalFormatting>
  <conditionalFormatting sqref="C10:N10">
    <cfRule type="top10" dxfId="3027" priority="2811" bottom="1" rank="1"/>
    <cfRule type="top10" dxfId="3026" priority="2812" rank="1"/>
  </conditionalFormatting>
  <conditionalFormatting sqref="C11:N11">
    <cfRule type="top10" dxfId="3025" priority="2809" bottom="1" rank="1"/>
    <cfRule type="top10" dxfId="3024" priority="2810" rank="1"/>
  </conditionalFormatting>
  <conditionalFormatting sqref="C4:I4">
    <cfRule type="containsText" dxfId="3023" priority="2777" operator="containsText" text="Family">
      <formula>NOT(ISERROR(SEARCH("Family",C4)))</formula>
    </cfRule>
    <cfRule type="containsText" dxfId="3022" priority="2792" operator="containsText" text="Alba">
      <formula>NOT(ISERROR(SEARCH("Alba",C4)))</formula>
    </cfRule>
    <cfRule type="containsText" dxfId="3021" priority="2793" operator="containsText" text="Ind">
      <formula>NOT(ISERROR(SEARCH("Ind",C4)))</formula>
    </cfRule>
    <cfRule type="containsText" dxfId="3020" priority="2794" operator="containsText" text="Lib Dem">
      <formula>NOT(ISERROR(SEARCH("Lib Dem",C4)))</formula>
    </cfRule>
    <cfRule type="containsText" dxfId="3019" priority="2795" operator="containsText" text="Green">
      <formula>NOT(ISERROR(SEARCH("Green",C4)))</formula>
    </cfRule>
    <cfRule type="containsText" dxfId="3018" priority="2796" operator="containsText" text="Conservative">
      <formula>NOT(ISERROR(SEARCH("Conservative",C4)))</formula>
    </cfRule>
    <cfRule type="containsText" dxfId="3017" priority="2797" operator="containsText" text="SNP">
      <formula>NOT(ISERROR(SEARCH("SNP",C4)))</formula>
    </cfRule>
    <cfRule type="containsText" dxfId="3016" priority="2798" operator="containsText" text="Labour">
      <formula>NOT(ISERROR(SEARCH("Labour",C4)))</formula>
    </cfRule>
  </conditionalFormatting>
  <conditionalFormatting sqref="B5">
    <cfRule type="containsText" dxfId="3015" priority="2769" operator="containsText" text="Family">
      <formula>NOT(ISERROR(SEARCH("Family",B5)))</formula>
    </cfRule>
    <cfRule type="containsText" dxfId="3014" priority="2770" operator="containsText" text="Alba">
      <formula>NOT(ISERROR(SEARCH("Alba",B5)))</formula>
    </cfRule>
    <cfRule type="containsText" dxfId="3013" priority="2771" operator="containsText" text="Ind">
      <formula>NOT(ISERROR(SEARCH("Ind",B5)))</formula>
    </cfRule>
    <cfRule type="containsText" dxfId="3012" priority="2772" operator="containsText" text="Lib Dem">
      <formula>NOT(ISERROR(SEARCH("Lib Dem",B5)))</formula>
    </cfRule>
    <cfRule type="containsText" dxfId="3011" priority="2773" operator="containsText" text="Green">
      <formula>NOT(ISERROR(SEARCH("Green",B5)))</formula>
    </cfRule>
    <cfRule type="containsText" dxfId="3010" priority="2774" operator="containsText" text="Conservative">
      <formula>NOT(ISERROR(SEARCH("Conservative",B5)))</formula>
    </cfRule>
    <cfRule type="containsText" dxfId="3009" priority="2775" operator="containsText" text="SNP">
      <formula>NOT(ISERROR(SEARCH("SNP",B5)))</formula>
    </cfRule>
    <cfRule type="containsText" dxfId="3008" priority="2776" operator="containsText" text="Labour">
      <formula>NOT(ISERROR(SEARCH("Labour",B5)))</formula>
    </cfRule>
  </conditionalFormatting>
  <conditionalFormatting sqref="B6">
    <cfRule type="containsText" dxfId="3007" priority="2761" operator="containsText" text="Family">
      <formula>NOT(ISERROR(SEARCH("Family",B6)))</formula>
    </cfRule>
    <cfRule type="containsText" dxfId="3006" priority="2762" operator="containsText" text="Alba">
      <formula>NOT(ISERROR(SEARCH("Alba",B6)))</formula>
    </cfRule>
    <cfRule type="containsText" dxfId="3005" priority="2763" operator="containsText" text="Ind">
      <formula>NOT(ISERROR(SEARCH("Ind",B6)))</formula>
    </cfRule>
    <cfRule type="containsText" dxfId="3004" priority="2764" operator="containsText" text="Lib Dem">
      <formula>NOT(ISERROR(SEARCH("Lib Dem",B6)))</formula>
    </cfRule>
    <cfRule type="containsText" dxfId="3003" priority="2765" operator="containsText" text="Green">
      <formula>NOT(ISERROR(SEARCH("Green",B6)))</formula>
    </cfRule>
    <cfRule type="containsText" dxfId="3002" priority="2766" operator="containsText" text="Conservative">
      <formula>NOT(ISERROR(SEARCH("Conservative",B6)))</formula>
    </cfRule>
    <cfRule type="containsText" dxfId="3001" priority="2767" operator="containsText" text="SNP">
      <formula>NOT(ISERROR(SEARCH("SNP",B6)))</formula>
    </cfRule>
    <cfRule type="containsText" dxfId="3000" priority="2768" operator="containsText" text="Labour">
      <formula>NOT(ISERROR(SEARCH("Labour",B6)))</formula>
    </cfRule>
  </conditionalFormatting>
  <conditionalFormatting sqref="B7">
    <cfRule type="containsText" dxfId="2999" priority="2753" operator="containsText" text="Family">
      <formula>NOT(ISERROR(SEARCH("Family",B7)))</formula>
    </cfRule>
    <cfRule type="containsText" dxfId="2998" priority="2754" operator="containsText" text="Alba">
      <formula>NOT(ISERROR(SEARCH("Alba",B7)))</formula>
    </cfRule>
    <cfRule type="containsText" dxfId="2997" priority="2755" operator="containsText" text="Ind">
      <formula>NOT(ISERROR(SEARCH("Ind",B7)))</formula>
    </cfRule>
    <cfRule type="containsText" dxfId="2996" priority="2756" operator="containsText" text="Lib Dem">
      <formula>NOT(ISERROR(SEARCH("Lib Dem",B7)))</formula>
    </cfRule>
    <cfRule type="containsText" dxfId="2995" priority="2757" operator="containsText" text="Green">
      <formula>NOT(ISERROR(SEARCH("Green",B7)))</formula>
    </cfRule>
    <cfRule type="containsText" dxfId="2994" priority="2758" operator="containsText" text="Conservative">
      <formula>NOT(ISERROR(SEARCH("Conservative",B7)))</formula>
    </cfRule>
    <cfRule type="containsText" dxfId="2993" priority="2759" operator="containsText" text="SNP">
      <formula>NOT(ISERROR(SEARCH("SNP",B7)))</formula>
    </cfRule>
    <cfRule type="containsText" dxfId="2992" priority="2760" operator="containsText" text="Labour">
      <formula>NOT(ISERROR(SEARCH("Labour",B7)))</formula>
    </cfRule>
  </conditionalFormatting>
  <conditionalFormatting sqref="B8">
    <cfRule type="containsText" dxfId="2991" priority="2745" operator="containsText" text="Family">
      <formula>NOT(ISERROR(SEARCH("Family",B8)))</formula>
    </cfRule>
    <cfRule type="containsText" dxfId="2990" priority="2746" operator="containsText" text="Alba">
      <formula>NOT(ISERROR(SEARCH("Alba",B8)))</formula>
    </cfRule>
    <cfRule type="containsText" dxfId="2989" priority="2747" operator="containsText" text="Ind">
      <formula>NOT(ISERROR(SEARCH("Ind",B8)))</formula>
    </cfRule>
    <cfRule type="containsText" dxfId="2988" priority="2748" operator="containsText" text="Lib Dem">
      <formula>NOT(ISERROR(SEARCH("Lib Dem",B8)))</formula>
    </cfRule>
    <cfRule type="containsText" dxfId="2987" priority="2749" operator="containsText" text="Green">
      <formula>NOT(ISERROR(SEARCH("Green",B8)))</formula>
    </cfRule>
    <cfRule type="containsText" dxfId="2986" priority="2750" operator="containsText" text="Conservative">
      <formula>NOT(ISERROR(SEARCH("Conservative",B8)))</formula>
    </cfRule>
    <cfRule type="containsText" dxfId="2985" priority="2751" operator="containsText" text="SNP">
      <formula>NOT(ISERROR(SEARCH("SNP",B8)))</formula>
    </cfRule>
    <cfRule type="containsText" dxfId="2984" priority="2752" operator="containsText" text="Labour">
      <formula>NOT(ISERROR(SEARCH("Labour",B8)))</formula>
    </cfRule>
  </conditionalFormatting>
  <conditionalFormatting sqref="B9">
    <cfRule type="containsText" dxfId="2983" priority="2737" operator="containsText" text="Family">
      <formula>NOT(ISERROR(SEARCH("Family",B9)))</formula>
    </cfRule>
    <cfRule type="containsText" dxfId="2982" priority="2738" operator="containsText" text="Alba">
      <formula>NOT(ISERROR(SEARCH("Alba",B9)))</formula>
    </cfRule>
    <cfRule type="containsText" dxfId="2981" priority="2739" operator="containsText" text="Ind">
      <formula>NOT(ISERROR(SEARCH("Ind",B9)))</formula>
    </cfRule>
    <cfRule type="containsText" dxfId="2980" priority="2740" operator="containsText" text="Lib Dem">
      <formula>NOT(ISERROR(SEARCH("Lib Dem",B9)))</formula>
    </cfRule>
    <cfRule type="containsText" dxfId="2979" priority="2741" operator="containsText" text="Green">
      <formula>NOT(ISERROR(SEARCH("Green",B9)))</formula>
    </cfRule>
    <cfRule type="containsText" dxfId="2978" priority="2742" operator="containsText" text="Conservative">
      <formula>NOT(ISERROR(SEARCH("Conservative",B9)))</formula>
    </cfRule>
    <cfRule type="containsText" dxfId="2977" priority="2743" operator="containsText" text="SNP">
      <formula>NOT(ISERROR(SEARCH("SNP",B9)))</formula>
    </cfRule>
    <cfRule type="containsText" dxfId="2976" priority="2744" operator="containsText" text="Labour">
      <formula>NOT(ISERROR(SEARCH("Labour",B9)))</formula>
    </cfRule>
  </conditionalFormatting>
  <conditionalFormatting sqref="B10">
    <cfRule type="containsText" dxfId="2975" priority="2729" operator="containsText" text="Family">
      <formula>NOT(ISERROR(SEARCH("Family",B10)))</formula>
    </cfRule>
    <cfRule type="containsText" dxfId="2974" priority="2730" operator="containsText" text="Alba">
      <formula>NOT(ISERROR(SEARCH("Alba",B10)))</formula>
    </cfRule>
    <cfRule type="containsText" dxfId="2973" priority="2731" operator="containsText" text="Ind">
      <formula>NOT(ISERROR(SEARCH("Ind",B10)))</formula>
    </cfRule>
    <cfRule type="containsText" dxfId="2972" priority="2732" operator="containsText" text="Lib Dem">
      <formula>NOT(ISERROR(SEARCH("Lib Dem",B10)))</formula>
    </cfRule>
    <cfRule type="containsText" dxfId="2971" priority="2733" operator="containsText" text="Green">
      <formula>NOT(ISERROR(SEARCH("Green",B10)))</formula>
    </cfRule>
    <cfRule type="containsText" dxfId="2970" priority="2734" operator="containsText" text="Conservative">
      <formula>NOT(ISERROR(SEARCH("Conservative",B10)))</formula>
    </cfRule>
    <cfRule type="containsText" dxfId="2969" priority="2735" operator="containsText" text="SNP">
      <formula>NOT(ISERROR(SEARCH("SNP",B10)))</formula>
    </cfRule>
    <cfRule type="containsText" dxfId="2968" priority="2736" operator="containsText" text="Labour">
      <formula>NOT(ISERROR(SEARCH("Labour",B10)))</formula>
    </cfRule>
  </conditionalFormatting>
  <conditionalFormatting sqref="B11">
    <cfRule type="containsText" dxfId="2967" priority="2721" operator="containsText" text="Family">
      <formula>NOT(ISERROR(SEARCH("Family",B11)))</formula>
    </cfRule>
    <cfRule type="containsText" dxfId="2966" priority="2722" operator="containsText" text="Alba">
      <formula>NOT(ISERROR(SEARCH("Alba",B11)))</formula>
    </cfRule>
    <cfRule type="containsText" dxfId="2965" priority="2723" operator="containsText" text="Ind">
      <formula>NOT(ISERROR(SEARCH("Ind",B11)))</formula>
    </cfRule>
    <cfRule type="containsText" dxfId="2964" priority="2724" operator="containsText" text="Lib Dem">
      <formula>NOT(ISERROR(SEARCH("Lib Dem",B11)))</formula>
    </cfRule>
    <cfRule type="containsText" dxfId="2963" priority="2725" operator="containsText" text="Green">
      <formula>NOT(ISERROR(SEARCH("Green",B11)))</formula>
    </cfRule>
    <cfRule type="containsText" dxfId="2962" priority="2726" operator="containsText" text="Conservative">
      <formula>NOT(ISERROR(SEARCH("Conservative",B11)))</formula>
    </cfRule>
    <cfRule type="containsText" dxfId="2961" priority="2727" operator="containsText" text="SNP">
      <formula>NOT(ISERROR(SEARCH("SNP",B11)))</formula>
    </cfRule>
    <cfRule type="containsText" dxfId="2960" priority="2728" operator="containsText" text="Labour">
      <formula>NOT(ISERROR(SEARCH("Labour",B11)))</formula>
    </cfRule>
  </conditionalFormatting>
  <conditionalFormatting sqref="R4:X4">
    <cfRule type="containsText" dxfId="2959" priority="2713" operator="containsText" text="Family">
      <formula>NOT(ISERROR(SEARCH("Family",R4)))</formula>
    </cfRule>
    <cfRule type="containsText" dxfId="2958" priority="2714" operator="containsText" text="Alba">
      <formula>NOT(ISERROR(SEARCH("Alba",R4)))</formula>
    </cfRule>
    <cfRule type="containsText" dxfId="2957" priority="2715" operator="containsText" text="Ind">
      <formula>NOT(ISERROR(SEARCH("Ind",R4)))</formula>
    </cfRule>
    <cfRule type="containsText" dxfId="2956" priority="2716" operator="containsText" text="Lib Dem">
      <formula>NOT(ISERROR(SEARCH("Lib Dem",R4)))</formula>
    </cfRule>
    <cfRule type="containsText" dxfId="2955" priority="2717" operator="containsText" text="Green">
      <formula>NOT(ISERROR(SEARCH("Green",R4)))</formula>
    </cfRule>
    <cfRule type="containsText" dxfId="2954" priority="2718" operator="containsText" text="Conservative">
      <formula>NOT(ISERROR(SEARCH("Conservative",R4)))</formula>
    </cfRule>
    <cfRule type="containsText" dxfId="2953" priority="2719" operator="containsText" text="SNP">
      <formula>NOT(ISERROR(SEARCH("SNP",R4)))</formula>
    </cfRule>
    <cfRule type="containsText" dxfId="2952" priority="2720" operator="containsText" text="Labour">
      <formula>NOT(ISERROR(SEARCH("Labour",R4)))</formula>
    </cfRule>
  </conditionalFormatting>
  <conditionalFormatting sqref="Q5">
    <cfRule type="containsText" dxfId="2951" priority="2705" operator="containsText" text="Family">
      <formula>NOT(ISERROR(SEARCH("Family",Q5)))</formula>
    </cfRule>
    <cfRule type="containsText" dxfId="2950" priority="2706" operator="containsText" text="Alba">
      <formula>NOT(ISERROR(SEARCH("Alba",Q5)))</formula>
    </cfRule>
    <cfRule type="containsText" dxfId="2949" priority="2707" operator="containsText" text="Ind">
      <formula>NOT(ISERROR(SEARCH("Ind",Q5)))</formula>
    </cfRule>
    <cfRule type="containsText" dxfId="2948" priority="2708" operator="containsText" text="Lib Dem">
      <formula>NOT(ISERROR(SEARCH("Lib Dem",Q5)))</formula>
    </cfRule>
    <cfRule type="containsText" dxfId="2947" priority="2709" operator="containsText" text="Green">
      <formula>NOT(ISERROR(SEARCH("Green",Q5)))</formula>
    </cfRule>
    <cfRule type="containsText" dxfId="2946" priority="2710" operator="containsText" text="Conservative">
      <formula>NOT(ISERROR(SEARCH("Conservative",Q5)))</formula>
    </cfRule>
    <cfRule type="containsText" dxfId="2945" priority="2711" operator="containsText" text="SNP">
      <formula>NOT(ISERROR(SEARCH("SNP",Q5)))</formula>
    </cfRule>
    <cfRule type="containsText" dxfId="2944" priority="2712" operator="containsText" text="Labour">
      <formula>NOT(ISERROR(SEARCH("Labour",Q5)))</formula>
    </cfRule>
  </conditionalFormatting>
  <conditionalFormatting sqref="Q6">
    <cfRule type="containsText" dxfId="2943" priority="2697" operator="containsText" text="Family">
      <formula>NOT(ISERROR(SEARCH("Family",Q6)))</formula>
    </cfRule>
    <cfRule type="containsText" dxfId="2942" priority="2698" operator="containsText" text="Alba">
      <formula>NOT(ISERROR(SEARCH("Alba",Q6)))</formula>
    </cfRule>
    <cfRule type="containsText" dxfId="2941" priority="2699" operator="containsText" text="Ind">
      <formula>NOT(ISERROR(SEARCH("Ind",Q6)))</formula>
    </cfRule>
    <cfRule type="containsText" dxfId="2940" priority="2700" operator="containsText" text="Lib Dem">
      <formula>NOT(ISERROR(SEARCH("Lib Dem",Q6)))</formula>
    </cfRule>
    <cfRule type="containsText" dxfId="2939" priority="2701" operator="containsText" text="Green">
      <formula>NOT(ISERROR(SEARCH("Green",Q6)))</formula>
    </cfRule>
    <cfRule type="containsText" dxfId="2938" priority="2702" operator="containsText" text="Conservative">
      <formula>NOT(ISERROR(SEARCH("Conservative",Q6)))</formula>
    </cfRule>
    <cfRule type="containsText" dxfId="2937" priority="2703" operator="containsText" text="SNP">
      <formula>NOT(ISERROR(SEARCH("SNP",Q6)))</formula>
    </cfRule>
    <cfRule type="containsText" dxfId="2936" priority="2704" operator="containsText" text="Labour">
      <formula>NOT(ISERROR(SEARCH("Labour",Q6)))</formula>
    </cfRule>
  </conditionalFormatting>
  <conditionalFormatting sqref="Q7">
    <cfRule type="containsText" dxfId="2935" priority="2689" operator="containsText" text="Family">
      <formula>NOT(ISERROR(SEARCH("Family",Q7)))</formula>
    </cfRule>
    <cfRule type="containsText" dxfId="2934" priority="2690" operator="containsText" text="Alba">
      <formula>NOT(ISERROR(SEARCH("Alba",Q7)))</formula>
    </cfRule>
    <cfRule type="containsText" dxfId="2933" priority="2691" operator="containsText" text="Ind">
      <formula>NOT(ISERROR(SEARCH("Ind",Q7)))</formula>
    </cfRule>
    <cfRule type="containsText" dxfId="2932" priority="2692" operator="containsText" text="Lib Dem">
      <formula>NOT(ISERROR(SEARCH("Lib Dem",Q7)))</formula>
    </cfRule>
    <cfRule type="containsText" dxfId="2931" priority="2693" operator="containsText" text="Green">
      <formula>NOT(ISERROR(SEARCH("Green",Q7)))</formula>
    </cfRule>
    <cfRule type="containsText" dxfId="2930" priority="2694" operator="containsText" text="Conservative">
      <formula>NOT(ISERROR(SEARCH("Conservative",Q7)))</formula>
    </cfRule>
    <cfRule type="containsText" dxfId="2929" priority="2695" operator="containsText" text="SNP">
      <formula>NOT(ISERROR(SEARCH("SNP",Q7)))</formula>
    </cfRule>
    <cfRule type="containsText" dxfId="2928" priority="2696" operator="containsText" text="Labour">
      <formula>NOT(ISERROR(SEARCH("Labour",Q7)))</formula>
    </cfRule>
  </conditionalFormatting>
  <conditionalFormatting sqref="Q8">
    <cfRule type="containsText" dxfId="2927" priority="2681" operator="containsText" text="Family">
      <formula>NOT(ISERROR(SEARCH("Family",Q8)))</formula>
    </cfRule>
    <cfRule type="containsText" dxfId="2926" priority="2682" operator="containsText" text="Alba">
      <formula>NOT(ISERROR(SEARCH("Alba",Q8)))</formula>
    </cfRule>
    <cfRule type="containsText" dxfId="2925" priority="2683" operator="containsText" text="Ind">
      <formula>NOT(ISERROR(SEARCH("Ind",Q8)))</formula>
    </cfRule>
    <cfRule type="containsText" dxfId="2924" priority="2684" operator="containsText" text="Lib Dem">
      <formula>NOT(ISERROR(SEARCH("Lib Dem",Q8)))</formula>
    </cfRule>
    <cfRule type="containsText" dxfId="2923" priority="2685" operator="containsText" text="Green">
      <formula>NOT(ISERROR(SEARCH("Green",Q8)))</formula>
    </cfRule>
    <cfRule type="containsText" dxfId="2922" priority="2686" operator="containsText" text="Conservative">
      <formula>NOT(ISERROR(SEARCH("Conservative",Q8)))</formula>
    </cfRule>
    <cfRule type="containsText" dxfId="2921" priority="2687" operator="containsText" text="SNP">
      <formula>NOT(ISERROR(SEARCH("SNP",Q8)))</formula>
    </cfRule>
    <cfRule type="containsText" dxfId="2920" priority="2688" operator="containsText" text="Labour">
      <formula>NOT(ISERROR(SEARCH("Labour",Q8)))</formula>
    </cfRule>
  </conditionalFormatting>
  <conditionalFormatting sqref="Q9">
    <cfRule type="containsText" dxfId="2919" priority="2673" operator="containsText" text="Family">
      <formula>NOT(ISERROR(SEARCH("Family",Q9)))</formula>
    </cfRule>
    <cfRule type="containsText" dxfId="2918" priority="2674" operator="containsText" text="Alba">
      <formula>NOT(ISERROR(SEARCH("Alba",Q9)))</formula>
    </cfRule>
    <cfRule type="containsText" dxfId="2917" priority="2675" operator="containsText" text="Ind">
      <formula>NOT(ISERROR(SEARCH("Ind",Q9)))</formula>
    </cfRule>
    <cfRule type="containsText" dxfId="2916" priority="2676" operator="containsText" text="Lib Dem">
      <formula>NOT(ISERROR(SEARCH("Lib Dem",Q9)))</formula>
    </cfRule>
    <cfRule type="containsText" dxfId="2915" priority="2677" operator="containsText" text="Green">
      <formula>NOT(ISERROR(SEARCH("Green",Q9)))</formula>
    </cfRule>
    <cfRule type="containsText" dxfId="2914" priority="2678" operator="containsText" text="Conservative">
      <formula>NOT(ISERROR(SEARCH("Conservative",Q9)))</formula>
    </cfRule>
    <cfRule type="containsText" dxfId="2913" priority="2679" operator="containsText" text="SNP">
      <formula>NOT(ISERROR(SEARCH("SNP",Q9)))</formula>
    </cfRule>
    <cfRule type="containsText" dxfId="2912" priority="2680" operator="containsText" text="Labour">
      <formula>NOT(ISERROR(SEARCH("Labour",Q9)))</formula>
    </cfRule>
  </conditionalFormatting>
  <conditionalFormatting sqref="Q10">
    <cfRule type="containsText" dxfId="2911" priority="2665" operator="containsText" text="Family">
      <formula>NOT(ISERROR(SEARCH("Family",Q10)))</formula>
    </cfRule>
    <cfRule type="containsText" dxfId="2910" priority="2666" operator="containsText" text="Alba">
      <formula>NOT(ISERROR(SEARCH("Alba",Q10)))</formula>
    </cfRule>
    <cfRule type="containsText" dxfId="2909" priority="2667" operator="containsText" text="Ind">
      <formula>NOT(ISERROR(SEARCH("Ind",Q10)))</formula>
    </cfRule>
    <cfRule type="containsText" dxfId="2908" priority="2668" operator="containsText" text="Lib Dem">
      <formula>NOT(ISERROR(SEARCH("Lib Dem",Q10)))</formula>
    </cfRule>
    <cfRule type="containsText" dxfId="2907" priority="2669" operator="containsText" text="Green">
      <formula>NOT(ISERROR(SEARCH("Green",Q10)))</formula>
    </cfRule>
    <cfRule type="containsText" dxfId="2906" priority="2670" operator="containsText" text="Conservative">
      <formula>NOT(ISERROR(SEARCH("Conservative",Q10)))</formula>
    </cfRule>
    <cfRule type="containsText" dxfId="2905" priority="2671" operator="containsText" text="SNP">
      <formula>NOT(ISERROR(SEARCH("SNP",Q10)))</formula>
    </cfRule>
    <cfRule type="containsText" dxfId="2904" priority="2672" operator="containsText" text="Labour">
      <formula>NOT(ISERROR(SEARCH("Labour",Q10)))</formula>
    </cfRule>
  </conditionalFormatting>
  <conditionalFormatting sqref="Q11">
    <cfRule type="containsText" dxfId="2903" priority="2657" operator="containsText" text="Family">
      <formula>NOT(ISERROR(SEARCH("Family",Q11)))</formula>
    </cfRule>
    <cfRule type="containsText" dxfId="2902" priority="2658" operator="containsText" text="Alba">
      <formula>NOT(ISERROR(SEARCH("Alba",Q11)))</formula>
    </cfRule>
    <cfRule type="containsText" dxfId="2901" priority="2659" operator="containsText" text="Ind">
      <formula>NOT(ISERROR(SEARCH("Ind",Q11)))</formula>
    </cfRule>
    <cfRule type="containsText" dxfId="2900" priority="2660" operator="containsText" text="Lib Dem">
      <formula>NOT(ISERROR(SEARCH("Lib Dem",Q11)))</formula>
    </cfRule>
    <cfRule type="containsText" dxfId="2899" priority="2661" operator="containsText" text="Green">
      <formula>NOT(ISERROR(SEARCH("Green",Q11)))</formula>
    </cfRule>
    <cfRule type="containsText" dxfId="2898" priority="2662" operator="containsText" text="Conservative">
      <formula>NOT(ISERROR(SEARCH("Conservative",Q11)))</formula>
    </cfRule>
    <cfRule type="containsText" dxfId="2897" priority="2663" operator="containsText" text="SNP">
      <formula>NOT(ISERROR(SEARCH("SNP",Q11)))</formula>
    </cfRule>
    <cfRule type="containsText" dxfId="2896" priority="2664" operator="containsText" text="Labour">
      <formula>NOT(ISERROR(SEARCH("Labour",Q11)))</formula>
    </cfRule>
  </conditionalFormatting>
  <conditionalFormatting sqref="C18:N18">
    <cfRule type="top10" dxfId="2895" priority="2655" bottom="1" rank="1"/>
    <cfRule type="top10" dxfId="2894" priority="2656" rank="1"/>
  </conditionalFormatting>
  <conditionalFormatting sqref="C19:N19">
    <cfRule type="top10" dxfId="2893" priority="2653" bottom="1" rank="1"/>
    <cfRule type="top10" dxfId="2892" priority="2654" rank="1"/>
  </conditionalFormatting>
  <conditionalFormatting sqref="C20:N20">
    <cfRule type="top10" dxfId="2891" priority="2651" bottom="1" rank="1"/>
    <cfRule type="top10" dxfId="2890" priority="2652" rank="1"/>
  </conditionalFormatting>
  <conditionalFormatting sqref="C21:N21">
    <cfRule type="top10" dxfId="2889" priority="2649" bottom="1" rank="1"/>
    <cfRule type="top10" dxfId="2888" priority="2650" rank="1"/>
  </conditionalFormatting>
  <conditionalFormatting sqref="C22:N22">
    <cfRule type="top10" dxfId="2887" priority="2647" bottom="1" rank="1"/>
    <cfRule type="top10" dxfId="2886" priority="2648" rank="1"/>
  </conditionalFormatting>
  <conditionalFormatting sqref="C23:N23">
    <cfRule type="top10" dxfId="2885" priority="2645" bottom="1" rank="1"/>
    <cfRule type="top10" dxfId="2884" priority="2646" rank="1"/>
  </conditionalFormatting>
  <conditionalFormatting sqref="C24:N24">
    <cfRule type="top10" dxfId="2883" priority="2643" bottom="1" rank="1"/>
    <cfRule type="top10" dxfId="2882" priority="2644" rank="1"/>
  </conditionalFormatting>
  <conditionalFormatting sqref="C17:I17">
    <cfRule type="containsText" dxfId="2881" priority="2611" operator="containsText" text="Family">
      <formula>NOT(ISERROR(SEARCH("Family",C17)))</formula>
    </cfRule>
    <cfRule type="containsText" dxfId="2880" priority="2626" operator="containsText" text="Alba">
      <formula>NOT(ISERROR(SEARCH("Alba",C17)))</formula>
    </cfRule>
    <cfRule type="containsText" dxfId="2879" priority="2627" operator="containsText" text="Ind">
      <formula>NOT(ISERROR(SEARCH("Ind",C17)))</formula>
    </cfRule>
    <cfRule type="containsText" dxfId="2878" priority="2628" operator="containsText" text="Lib Dem">
      <formula>NOT(ISERROR(SEARCH("Lib Dem",C17)))</formula>
    </cfRule>
    <cfRule type="containsText" dxfId="2877" priority="2629" operator="containsText" text="Green">
      <formula>NOT(ISERROR(SEARCH("Green",C17)))</formula>
    </cfRule>
    <cfRule type="containsText" dxfId="2876" priority="2630" operator="containsText" text="Conservative">
      <formula>NOT(ISERROR(SEARCH("Conservative",C17)))</formula>
    </cfRule>
    <cfRule type="containsText" dxfId="2875" priority="2631" operator="containsText" text="SNP">
      <formula>NOT(ISERROR(SEARCH("SNP",C17)))</formula>
    </cfRule>
    <cfRule type="containsText" dxfId="2874" priority="2632" operator="containsText" text="Labour">
      <formula>NOT(ISERROR(SEARCH("Labour",C17)))</formula>
    </cfRule>
  </conditionalFormatting>
  <conditionalFormatting sqref="B18">
    <cfRule type="containsText" dxfId="2873" priority="2603" operator="containsText" text="Family">
      <formula>NOT(ISERROR(SEARCH("Family",B18)))</formula>
    </cfRule>
    <cfRule type="containsText" dxfId="2872" priority="2604" operator="containsText" text="Alba">
      <formula>NOT(ISERROR(SEARCH("Alba",B18)))</formula>
    </cfRule>
    <cfRule type="containsText" dxfId="2871" priority="2605" operator="containsText" text="Ind">
      <formula>NOT(ISERROR(SEARCH("Ind",B18)))</formula>
    </cfRule>
    <cfRule type="containsText" dxfId="2870" priority="2606" operator="containsText" text="Lib Dem">
      <formula>NOT(ISERROR(SEARCH("Lib Dem",B18)))</formula>
    </cfRule>
    <cfRule type="containsText" dxfId="2869" priority="2607" operator="containsText" text="Green">
      <formula>NOT(ISERROR(SEARCH("Green",B18)))</formula>
    </cfRule>
    <cfRule type="containsText" dxfId="2868" priority="2608" operator="containsText" text="Conservative">
      <formula>NOT(ISERROR(SEARCH("Conservative",B18)))</formula>
    </cfRule>
    <cfRule type="containsText" dxfId="2867" priority="2609" operator="containsText" text="SNP">
      <formula>NOT(ISERROR(SEARCH("SNP",B18)))</formula>
    </cfRule>
    <cfRule type="containsText" dxfId="2866" priority="2610" operator="containsText" text="Labour">
      <formula>NOT(ISERROR(SEARCH("Labour",B18)))</formula>
    </cfRule>
  </conditionalFormatting>
  <conditionalFormatting sqref="B19">
    <cfRule type="containsText" dxfId="2865" priority="2595" operator="containsText" text="Family">
      <formula>NOT(ISERROR(SEARCH("Family",B19)))</formula>
    </cfRule>
    <cfRule type="containsText" dxfId="2864" priority="2596" operator="containsText" text="Alba">
      <formula>NOT(ISERROR(SEARCH("Alba",B19)))</formula>
    </cfRule>
    <cfRule type="containsText" dxfId="2863" priority="2597" operator="containsText" text="Ind">
      <formula>NOT(ISERROR(SEARCH("Ind",B19)))</formula>
    </cfRule>
    <cfRule type="containsText" dxfId="2862" priority="2598" operator="containsText" text="Lib Dem">
      <formula>NOT(ISERROR(SEARCH("Lib Dem",B19)))</formula>
    </cfRule>
    <cfRule type="containsText" dxfId="2861" priority="2599" operator="containsText" text="Green">
      <formula>NOT(ISERROR(SEARCH("Green",B19)))</formula>
    </cfRule>
    <cfRule type="containsText" dxfId="2860" priority="2600" operator="containsText" text="Conservative">
      <formula>NOT(ISERROR(SEARCH("Conservative",B19)))</formula>
    </cfRule>
    <cfRule type="containsText" dxfId="2859" priority="2601" operator="containsText" text="SNP">
      <formula>NOT(ISERROR(SEARCH("SNP",B19)))</formula>
    </cfRule>
    <cfRule type="containsText" dxfId="2858" priority="2602" operator="containsText" text="Labour">
      <formula>NOT(ISERROR(SEARCH("Labour",B19)))</formula>
    </cfRule>
  </conditionalFormatting>
  <conditionalFormatting sqref="B20">
    <cfRule type="containsText" dxfId="2857" priority="2587" operator="containsText" text="Family">
      <formula>NOT(ISERROR(SEARCH("Family",B20)))</formula>
    </cfRule>
    <cfRule type="containsText" dxfId="2856" priority="2588" operator="containsText" text="Alba">
      <formula>NOT(ISERROR(SEARCH("Alba",B20)))</formula>
    </cfRule>
    <cfRule type="containsText" dxfId="2855" priority="2589" operator="containsText" text="Ind">
      <formula>NOT(ISERROR(SEARCH("Ind",B20)))</formula>
    </cfRule>
    <cfRule type="containsText" dxfId="2854" priority="2590" operator="containsText" text="Lib Dem">
      <formula>NOT(ISERROR(SEARCH("Lib Dem",B20)))</formula>
    </cfRule>
    <cfRule type="containsText" dxfId="2853" priority="2591" operator="containsText" text="Green">
      <formula>NOT(ISERROR(SEARCH("Green",B20)))</formula>
    </cfRule>
    <cfRule type="containsText" dxfId="2852" priority="2592" operator="containsText" text="Conservative">
      <formula>NOT(ISERROR(SEARCH("Conservative",B20)))</formula>
    </cfRule>
    <cfRule type="containsText" dxfId="2851" priority="2593" operator="containsText" text="SNP">
      <formula>NOT(ISERROR(SEARCH("SNP",B20)))</formula>
    </cfRule>
    <cfRule type="containsText" dxfId="2850" priority="2594" operator="containsText" text="Labour">
      <formula>NOT(ISERROR(SEARCH("Labour",B20)))</formula>
    </cfRule>
  </conditionalFormatting>
  <conditionalFormatting sqref="B21">
    <cfRule type="containsText" dxfId="2849" priority="2579" operator="containsText" text="Family">
      <formula>NOT(ISERROR(SEARCH("Family",B21)))</formula>
    </cfRule>
    <cfRule type="containsText" dxfId="2848" priority="2580" operator="containsText" text="Alba">
      <formula>NOT(ISERROR(SEARCH("Alba",B21)))</formula>
    </cfRule>
    <cfRule type="containsText" dxfId="2847" priority="2581" operator="containsText" text="Ind">
      <formula>NOT(ISERROR(SEARCH("Ind",B21)))</formula>
    </cfRule>
    <cfRule type="containsText" dxfId="2846" priority="2582" operator="containsText" text="Lib Dem">
      <formula>NOT(ISERROR(SEARCH("Lib Dem",B21)))</formula>
    </cfRule>
    <cfRule type="containsText" dxfId="2845" priority="2583" operator="containsText" text="Green">
      <formula>NOT(ISERROR(SEARCH("Green",B21)))</formula>
    </cfRule>
    <cfRule type="containsText" dxfId="2844" priority="2584" operator="containsText" text="Conservative">
      <formula>NOT(ISERROR(SEARCH("Conservative",B21)))</formula>
    </cfRule>
    <cfRule type="containsText" dxfId="2843" priority="2585" operator="containsText" text="SNP">
      <formula>NOT(ISERROR(SEARCH("SNP",B21)))</formula>
    </cfRule>
    <cfRule type="containsText" dxfId="2842" priority="2586" operator="containsText" text="Labour">
      <formula>NOT(ISERROR(SEARCH("Labour",B21)))</formula>
    </cfRule>
  </conditionalFormatting>
  <conditionalFormatting sqref="B22">
    <cfRule type="containsText" dxfId="2841" priority="2571" operator="containsText" text="Family">
      <formula>NOT(ISERROR(SEARCH("Family",B22)))</formula>
    </cfRule>
    <cfRule type="containsText" dxfId="2840" priority="2572" operator="containsText" text="Alba">
      <formula>NOT(ISERROR(SEARCH("Alba",B22)))</formula>
    </cfRule>
    <cfRule type="containsText" dxfId="2839" priority="2573" operator="containsText" text="Ind">
      <formula>NOT(ISERROR(SEARCH("Ind",B22)))</formula>
    </cfRule>
    <cfRule type="containsText" dxfId="2838" priority="2574" operator="containsText" text="Lib Dem">
      <formula>NOT(ISERROR(SEARCH("Lib Dem",B22)))</formula>
    </cfRule>
    <cfRule type="containsText" dxfId="2837" priority="2575" operator="containsText" text="Green">
      <formula>NOT(ISERROR(SEARCH("Green",B22)))</formula>
    </cfRule>
    <cfRule type="containsText" dxfId="2836" priority="2576" operator="containsText" text="Conservative">
      <formula>NOT(ISERROR(SEARCH("Conservative",B22)))</formula>
    </cfRule>
    <cfRule type="containsText" dxfId="2835" priority="2577" operator="containsText" text="SNP">
      <formula>NOT(ISERROR(SEARCH("SNP",B22)))</formula>
    </cfRule>
    <cfRule type="containsText" dxfId="2834" priority="2578" operator="containsText" text="Labour">
      <formula>NOT(ISERROR(SEARCH("Labour",B22)))</formula>
    </cfRule>
  </conditionalFormatting>
  <conditionalFormatting sqref="B23">
    <cfRule type="containsText" dxfId="2833" priority="2563" operator="containsText" text="Family">
      <formula>NOT(ISERROR(SEARCH("Family",B23)))</formula>
    </cfRule>
    <cfRule type="containsText" dxfId="2832" priority="2564" operator="containsText" text="Alba">
      <formula>NOT(ISERROR(SEARCH("Alba",B23)))</formula>
    </cfRule>
    <cfRule type="containsText" dxfId="2831" priority="2565" operator="containsText" text="Ind">
      <formula>NOT(ISERROR(SEARCH("Ind",B23)))</formula>
    </cfRule>
    <cfRule type="containsText" dxfId="2830" priority="2566" operator="containsText" text="Lib Dem">
      <formula>NOT(ISERROR(SEARCH("Lib Dem",B23)))</formula>
    </cfRule>
    <cfRule type="containsText" dxfId="2829" priority="2567" operator="containsText" text="Green">
      <formula>NOT(ISERROR(SEARCH("Green",B23)))</formula>
    </cfRule>
    <cfRule type="containsText" dxfId="2828" priority="2568" operator="containsText" text="Conservative">
      <formula>NOT(ISERROR(SEARCH("Conservative",B23)))</formula>
    </cfRule>
    <cfRule type="containsText" dxfId="2827" priority="2569" operator="containsText" text="SNP">
      <formula>NOT(ISERROR(SEARCH("SNP",B23)))</formula>
    </cfRule>
    <cfRule type="containsText" dxfId="2826" priority="2570" operator="containsText" text="Labour">
      <formula>NOT(ISERROR(SEARCH("Labour",B23)))</formula>
    </cfRule>
  </conditionalFormatting>
  <conditionalFormatting sqref="B24">
    <cfRule type="containsText" dxfId="2825" priority="2555" operator="containsText" text="Family">
      <formula>NOT(ISERROR(SEARCH("Family",B24)))</formula>
    </cfRule>
    <cfRule type="containsText" dxfId="2824" priority="2556" operator="containsText" text="Alba">
      <formula>NOT(ISERROR(SEARCH("Alba",B24)))</formula>
    </cfRule>
    <cfRule type="containsText" dxfId="2823" priority="2557" operator="containsText" text="Ind">
      <formula>NOT(ISERROR(SEARCH("Ind",B24)))</formula>
    </cfRule>
    <cfRule type="containsText" dxfId="2822" priority="2558" operator="containsText" text="Lib Dem">
      <formula>NOT(ISERROR(SEARCH("Lib Dem",B24)))</formula>
    </cfRule>
    <cfRule type="containsText" dxfId="2821" priority="2559" operator="containsText" text="Green">
      <formula>NOT(ISERROR(SEARCH("Green",B24)))</formula>
    </cfRule>
    <cfRule type="containsText" dxfId="2820" priority="2560" operator="containsText" text="Conservative">
      <formula>NOT(ISERROR(SEARCH("Conservative",B24)))</formula>
    </cfRule>
    <cfRule type="containsText" dxfId="2819" priority="2561" operator="containsText" text="SNP">
      <formula>NOT(ISERROR(SEARCH("SNP",B24)))</formula>
    </cfRule>
    <cfRule type="containsText" dxfId="2818" priority="2562" operator="containsText" text="Labour">
      <formula>NOT(ISERROR(SEARCH("Labour",B24)))</formula>
    </cfRule>
  </conditionalFormatting>
  <conditionalFormatting sqref="R17:X17">
    <cfRule type="containsText" dxfId="2817" priority="2547" operator="containsText" text="Family">
      <formula>NOT(ISERROR(SEARCH("Family",R17)))</formula>
    </cfRule>
    <cfRule type="containsText" dxfId="2816" priority="2548" operator="containsText" text="Alba">
      <formula>NOT(ISERROR(SEARCH("Alba",R17)))</formula>
    </cfRule>
    <cfRule type="containsText" dxfId="2815" priority="2549" operator="containsText" text="Ind">
      <formula>NOT(ISERROR(SEARCH("Ind",R17)))</formula>
    </cfRule>
    <cfRule type="containsText" dxfId="2814" priority="2550" operator="containsText" text="Lib Dem">
      <formula>NOT(ISERROR(SEARCH("Lib Dem",R17)))</formula>
    </cfRule>
    <cfRule type="containsText" dxfId="2813" priority="2551" operator="containsText" text="Green">
      <formula>NOT(ISERROR(SEARCH("Green",R17)))</formula>
    </cfRule>
    <cfRule type="containsText" dxfId="2812" priority="2552" operator="containsText" text="Conservative">
      <formula>NOT(ISERROR(SEARCH("Conservative",R17)))</formula>
    </cfRule>
    <cfRule type="containsText" dxfId="2811" priority="2553" operator="containsText" text="SNP">
      <formula>NOT(ISERROR(SEARCH("SNP",R17)))</formula>
    </cfRule>
    <cfRule type="containsText" dxfId="2810" priority="2554" operator="containsText" text="Labour">
      <formula>NOT(ISERROR(SEARCH("Labour",R17)))</formula>
    </cfRule>
  </conditionalFormatting>
  <conditionalFormatting sqref="Q18">
    <cfRule type="containsText" dxfId="2809" priority="2539" operator="containsText" text="Family">
      <formula>NOT(ISERROR(SEARCH("Family",Q18)))</formula>
    </cfRule>
    <cfRule type="containsText" dxfId="2808" priority="2540" operator="containsText" text="Alba">
      <formula>NOT(ISERROR(SEARCH("Alba",Q18)))</formula>
    </cfRule>
    <cfRule type="containsText" dxfId="2807" priority="2541" operator="containsText" text="Ind">
      <formula>NOT(ISERROR(SEARCH("Ind",Q18)))</formula>
    </cfRule>
    <cfRule type="containsText" dxfId="2806" priority="2542" operator="containsText" text="Lib Dem">
      <formula>NOT(ISERROR(SEARCH("Lib Dem",Q18)))</formula>
    </cfRule>
    <cfRule type="containsText" dxfId="2805" priority="2543" operator="containsText" text="Green">
      <formula>NOT(ISERROR(SEARCH("Green",Q18)))</formula>
    </cfRule>
    <cfRule type="containsText" dxfId="2804" priority="2544" operator="containsText" text="Conservative">
      <formula>NOT(ISERROR(SEARCH("Conservative",Q18)))</formula>
    </cfRule>
    <cfRule type="containsText" dxfId="2803" priority="2545" operator="containsText" text="SNP">
      <formula>NOT(ISERROR(SEARCH("SNP",Q18)))</formula>
    </cfRule>
    <cfRule type="containsText" dxfId="2802" priority="2546" operator="containsText" text="Labour">
      <formula>NOT(ISERROR(SEARCH("Labour",Q18)))</formula>
    </cfRule>
  </conditionalFormatting>
  <conditionalFormatting sqref="Q19">
    <cfRule type="containsText" dxfId="2801" priority="2531" operator="containsText" text="Family">
      <formula>NOT(ISERROR(SEARCH("Family",Q19)))</formula>
    </cfRule>
    <cfRule type="containsText" dxfId="2800" priority="2532" operator="containsText" text="Alba">
      <formula>NOT(ISERROR(SEARCH("Alba",Q19)))</formula>
    </cfRule>
    <cfRule type="containsText" dxfId="2799" priority="2533" operator="containsText" text="Ind">
      <formula>NOT(ISERROR(SEARCH("Ind",Q19)))</formula>
    </cfRule>
    <cfRule type="containsText" dxfId="2798" priority="2534" operator="containsText" text="Lib Dem">
      <formula>NOT(ISERROR(SEARCH("Lib Dem",Q19)))</formula>
    </cfRule>
    <cfRule type="containsText" dxfId="2797" priority="2535" operator="containsText" text="Green">
      <formula>NOT(ISERROR(SEARCH("Green",Q19)))</formula>
    </cfRule>
    <cfRule type="containsText" dxfId="2796" priority="2536" operator="containsText" text="Conservative">
      <formula>NOT(ISERROR(SEARCH("Conservative",Q19)))</formula>
    </cfRule>
    <cfRule type="containsText" dxfId="2795" priority="2537" operator="containsText" text="SNP">
      <formula>NOT(ISERROR(SEARCH("SNP",Q19)))</formula>
    </cfRule>
    <cfRule type="containsText" dxfId="2794" priority="2538" operator="containsText" text="Labour">
      <formula>NOT(ISERROR(SEARCH("Labour",Q19)))</formula>
    </cfRule>
  </conditionalFormatting>
  <conditionalFormatting sqref="Q20">
    <cfRule type="containsText" dxfId="2793" priority="2523" operator="containsText" text="Family">
      <formula>NOT(ISERROR(SEARCH("Family",Q20)))</formula>
    </cfRule>
    <cfRule type="containsText" dxfId="2792" priority="2524" operator="containsText" text="Alba">
      <formula>NOT(ISERROR(SEARCH("Alba",Q20)))</formula>
    </cfRule>
    <cfRule type="containsText" dxfId="2791" priority="2525" operator="containsText" text="Ind">
      <formula>NOT(ISERROR(SEARCH("Ind",Q20)))</formula>
    </cfRule>
    <cfRule type="containsText" dxfId="2790" priority="2526" operator="containsText" text="Lib Dem">
      <formula>NOT(ISERROR(SEARCH("Lib Dem",Q20)))</formula>
    </cfRule>
    <cfRule type="containsText" dxfId="2789" priority="2527" operator="containsText" text="Green">
      <formula>NOT(ISERROR(SEARCH("Green",Q20)))</formula>
    </cfRule>
    <cfRule type="containsText" dxfId="2788" priority="2528" operator="containsText" text="Conservative">
      <formula>NOT(ISERROR(SEARCH("Conservative",Q20)))</formula>
    </cfRule>
    <cfRule type="containsText" dxfId="2787" priority="2529" operator="containsText" text="SNP">
      <formula>NOT(ISERROR(SEARCH("SNP",Q20)))</formula>
    </cfRule>
    <cfRule type="containsText" dxfId="2786" priority="2530" operator="containsText" text="Labour">
      <formula>NOT(ISERROR(SEARCH("Labour",Q20)))</formula>
    </cfRule>
  </conditionalFormatting>
  <conditionalFormatting sqref="Q21">
    <cfRule type="containsText" dxfId="2785" priority="2515" operator="containsText" text="Family">
      <formula>NOT(ISERROR(SEARCH("Family",Q21)))</formula>
    </cfRule>
    <cfRule type="containsText" dxfId="2784" priority="2516" operator="containsText" text="Alba">
      <formula>NOT(ISERROR(SEARCH("Alba",Q21)))</formula>
    </cfRule>
    <cfRule type="containsText" dxfId="2783" priority="2517" operator="containsText" text="Ind">
      <formula>NOT(ISERROR(SEARCH("Ind",Q21)))</formula>
    </cfRule>
    <cfRule type="containsText" dxfId="2782" priority="2518" operator="containsText" text="Lib Dem">
      <formula>NOT(ISERROR(SEARCH("Lib Dem",Q21)))</formula>
    </cfRule>
    <cfRule type="containsText" dxfId="2781" priority="2519" operator="containsText" text="Green">
      <formula>NOT(ISERROR(SEARCH("Green",Q21)))</formula>
    </cfRule>
    <cfRule type="containsText" dxfId="2780" priority="2520" operator="containsText" text="Conservative">
      <formula>NOT(ISERROR(SEARCH("Conservative",Q21)))</formula>
    </cfRule>
    <cfRule type="containsText" dxfId="2779" priority="2521" operator="containsText" text="SNP">
      <formula>NOT(ISERROR(SEARCH("SNP",Q21)))</formula>
    </cfRule>
    <cfRule type="containsText" dxfId="2778" priority="2522" operator="containsText" text="Labour">
      <formula>NOT(ISERROR(SEARCH("Labour",Q21)))</formula>
    </cfRule>
  </conditionalFormatting>
  <conditionalFormatting sqref="Q22">
    <cfRule type="containsText" dxfId="2777" priority="2507" operator="containsText" text="Family">
      <formula>NOT(ISERROR(SEARCH("Family",Q22)))</formula>
    </cfRule>
    <cfRule type="containsText" dxfId="2776" priority="2508" operator="containsText" text="Alba">
      <formula>NOT(ISERROR(SEARCH("Alba",Q22)))</formula>
    </cfRule>
    <cfRule type="containsText" dxfId="2775" priority="2509" operator="containsText" text="Ind">
      <formula>NOT(ISERROR(SEARCH("Ind",Q22)))</formula>
    </cfRule>
    <cfRule type="containsText" dxfId="2774" priority="2510" operator="containsText" text="Lib Dem">
      <formula>NOT(ISERROR(SEARCH("Lib Dem",Q22)))</formula>
    </cfRule>
    <cfRule type="containsText" dxfId="2773" priority="2511" operator="containsText" text="Green">
      <formula>NOT(ISERROR(SEARCH("Green",Q22)))</formula>
    </cfRule>
    <cfRule type="containsText" dxfId="2772" priority="2512" operator="containsText" text="Conservative">
      <formula>NOT(ISERROR(SEARCH("Conservative",Q22)))</formula>
    </cfRule>
    <cfRule type="containsText" dxfId="2771" priority="2513" operator="containsText" text="SNP">
      <formula>NOT(ISERROR(SEARCH("SNP",Q22)))</formula>
    </cfRule>
    <cfRule type="containsText" dxfId="2770" priority="2514" operator="containsText" text="Labour">
      <formula>NOT(ISERROR(SEARCH("Labour",Q22)))</formula>
    </cfRule>
  </conditionalFormatting>
  <conditionalFormatting sqref="Q23">
    <cfRule type="containsText" dxfId="2769" priority="2499" operator="containsText" text="Family">
      <formula>NOT(ISERROR(SEARCH("Family",Q23)))</formula>
    </cfRule>
    <cfRule type="containsText" dxfId="2768" priority="2500" operator="containsText" text="Alba">
      <formula>NOT(ISERROR(SEARCH("Alba",Q23)))</formula>
    </cfRule>
    <cfRule type="containsText" dxfId="2767" priority="2501" operator="containsText" text="Ind">
      <formula>NOT(ISERROR(SEARCH("Ind",Q23)))</formula>
    </cfRule>
    <cfRule type="containsText" dxfId="2766" priority="2502" operator="containsText" text="Lib Dem">
      <formula>NOT(ISERROR(SEARCH("Lib Dem",Q23)))</formula>
    </cfRule>
    <cfRule type="containsText" dxfId="2765" priority="2503" operator="containsText" text="Green">
      <formula>NOT(ISERROR(SEARCH("Green",Q23)))</formula>
    </cfRule>
    <cfRule type="containsText" dxfId="2764" priority="2504" operator="containsText" text="Conservative">
      <formula>NOT(ISERROR(SEARCH("Conservative",Q23)))</formula>
    </cfRule>
    <cfRule type="containsText" dxfId="2763" priority="2505" operator="containsText" text="SNP">
      <formula>NOT(ISERROR(SEARCH("SNP",Q23)))</formula>
    </cfRule>
    <cfRule type="containsText" dxfId="2762" priority="2506" operator="containsText" text="Labour">
      <formula>NOT(ISERROR(SEARCH("Labour",Q23)))</formula>
    </cfRule>
  </conditionalFormatting>
  <conditionalFormatting sqref="Q24">
    <cfRule type="containsText" dxfId="2761" priority="2491" operator="containsText" text="Family">
      <formula>NOT(ISERROR(SEARCH("Family",Q24)))</formula>
    </cfRule>
    <cfRule type="containsText" dxfId="2760" priority="2492" operator="containsText" text="Alba">
      <formula>NOT(ISERROR(SEARCH("Alba",Q24)))</formula>
    </cfRule>
    <cfRule type="containsText" dxfId="2759" priority="2493" operator="containsText" text="Ind">
      <formula>NOT(ISERROR(SEARCH("Ind",Q24)))</formula>
    </cfRule>
    <cfRule type="containsText" dxfId="2758" priority="2494" operator="containsText" text="Lib Dem">
      <formula>NOT(ISERROR(SEARCH("Lib Dem",Q24)))</formula>
    </cfRule>
    <cfRule type="containsText" dxfId="2757" priority="2495" operator="containsText" text="Green">
      <formula>NOT(ISERROR(SEARCH("Green",Q24)))</formula>
    </cfRule>
    <cfRule type="containsText" dxfId="2756" priority="2496" operator="containsText" text="Conservative">
      <formula>NOT(ISERROR(SEARCH("Conservative",Q24)))</formula>
    </cfRule>
    <cfRule type="containsText" dxfId="2755" priority="2497" operator="containsText" text="SNP">
      <formula>NOT(ISERROR(SEARCH("SNP",Q24)))</formula>
    </cfRule>
    <cfRule type="containsText" dxfId="2754" priority="2498" operator="containsText" text="Labour">
      <formula>NOT(ISERROR(SEARCH("Labour",Q24)))</formula>
    </cfRule>
  </conditionalFormatting>
  <conditionalFormatting sqref="C31:N31">
    <cfRule type="top10" dxfId="2753" priority="2489" bottom="1" rank="1"/>
    <cfRule type="top10" dxfId="2752" priority="2490" rank="1"/>
  </conditionalFormatting>
  <conditionalFormatting sqref="C32:N32">
    <cfRule type="top10" dxfId="2751" priority="2487" bottom="1" rank="1"/>
    <cfRule type="top10" dxfId="2750" priority="2488" rank="1"/>
  </conditionalFormatting>
  <conditionalFormatting sqref="C33:N33">
    <cfRule type="top10" dxfId="2749" priority="2485" bottom="1" rank="1"/>
    <cfRule type="top10" dxfId="2748" priority="2486" rank="1"/>
  </conditionalFormatting>
  <conditionalFormatting sqref="C34:N34">
    <cfRule type="top10" dxfId="2747" priority="2483" bottom="1" rank="1"/>
    <cfRule type="top10" dxfId="2746" priority="2484" rank="1"/>
  </conditionalFormatting>
  <conditionalFormatting sqref="C35:N35">
    <cfRule type="top10" dxfId="2745" priority="2481" bottom="1" rank="1"/>
    <cfRule type="top10" dxfId="2744" priority="2482" rank="1"/>
  </conditionalFormatting>
  <conditionalFormatting sqref="C36:N36">
    <cfRule type="top10" dxfId="2743" priority="2479" bottom="1" rank="1"/>
    <cfRule type="top10" dxfId="2742" priority="2480" rank="1"/>
  </conditionalFormatting>
  <conditionalFormatting sqref="C37:N37">
    <cfRule type="top10" dxfId="2741" priority="2477" bottom="1" rank="1"/>
    <cfRule type="top10" dxfId="2740" priority="2478" rank="1"/>
  </conditionalFormatting>
  <conditionalFormatting sqref="C30:I30">
    <cfRule type="containsText" dxfId="2739" priority="2445" operator="containsText" text="Family">
      <formula>NOT(ISERROR(SEARCH("Family",C30)))</formula>
    </cfRule>
    <cfRule type="containsText" dxfId="2738" priority="2460" operator="containsText" text="Alba">
      <formula>NOT(ISERROR(SEARCH("Alba",C30)))</formula>
    </cfRule>
    <cfRule type="containsText" dxfId="2737" priority="2461" operator="containsText" text="Ind">
      <formula>NOT(ISERROR(SEARCH("Ind",C30)))</formula>
    </cfRule>
    <cfRule type="containsText" dxfId="2736" priority="2462" operator="containsText" text="Lib Dem">
      <formula>NOT(ISERROR(SEARCH("Lib Dem",C30)))</formula>
    </cfRule>
    <cfRule type="containsText" dxfId="2735" priority="2463" operator="containsText" text="Green">
      <formula>NOT(ISERROR(SEARCH("Green",C30)))</formula>
    </cfRule>
    <cfRule type="containsText" dxfId="2734" priority="2464" operator="containsText" text="Conservative">
      <formula>NOT(ISERROR(SEARCH("Conservative",C30)))</formula>
    </cfRule>
    <cfRule type="containsText" dxfId="2733" priority="2465" operator="containsText" text="SNP">
      <formula>NOT(ISERROR(SEARCH("SNP",C30)))</formula>
    </cfRule>
    <cfRule type="containsText" dxfId="2732" priority="2466" operator="containsText" text="Labour">
      <formula>NOT(ISERROR(SEARCH("Labour",C30)))</formula>
    </cfRule>
  </conditionalFormatting>
  <conditionalFormatting sqref="B31">
    <cfRule type="containsText" dxfId="2731" priority="2437" operator="containsText" text="Family">
      <formula>NOT(ISERROR(SEARCH("Family",B31)))</formula>
    </cfRule>
    <cfRule type="containsText" dxfId="2730" priority="2438" operator="containsText" text="Alba">
      <formula>NOT(ISERROR(SEARCH("Alba",B31)))</formula>
    </cfRule>
    <cfRule type="containsText" dxfId="2729" priority="2439" operator="containsText" text="Ind">
      <formula>NOT(ISERROR(SEARCH("Ind",B31)))</formula>
    </cfRule>
    <cfRule type="containsText" dxfId="2728" priority="2440" operator="containsText" text="Lib Dem">
      <formula>NOT(ISERROR(SEARCH("Lib Dem",B31)))</formula>
    </cfRule>
    <cfRule type="containsText" dxfId="2727" priority="2441" operator="containsText" text="Green">
      <formula>NOT(ISERROR(SEARCH("Green",B31)))</formula>
    </cfRule>
    <cfRule type="containsText" dxfId="2726" priority="2442" operator="containsText" text="Conservative">
      <formula>NOT(ISERROR(SEARCH("Conservative",B31)))</formula>
    </cfRule>
    <cfRule type="containsText" dxfId="2725" priority="2443" operator="containsText" text="SNP">
      <formula>NOT(ISERROR(SEARCH("SNP",B31)))</formula>
    </cfRule>
    <cfRule type="containsText" dxfId="2724" priority="2444" operator="containsText" text="Labour">
      <formula>NOT(ISERROR(SEARCH("Labour",B31)))</formula>
    </cfRule>
  </conditionalFormatting>
  <conditionalFormatting sqref="B32">
    <cfRule type="containsText" dxfId="2723" priority="2429" operator="containsText" text="Family">
      <formula>NOT(ISERROR(SEARCH("Family",B32)))</formula>
    </cfRule>
    <cfRule type="containsText" dxfId="2722" priority="2430" operator="containsText" text="Alba">
      <formula>NOT(ISERROR(SEARCH("Alba",B32)))</formula>
    </cfRule>
    <cfRule type="containsText" dxfId="2721" priority="2431" operator="containsText" text="Ind">
      <formula>NOT(ISERROR(SEARCH("Ind",B32)))</formula>
    </cfRule>
    <cfRule type="containsText" dxfId="2720" priority="2432" operator="containsText" text="Lib Dem">
      <formula>NOT(ISERROR(SEARCH("Lib Dem",B32)))</formula>
    </cfRule>
    <cfRule type="containsText" dxfId="2719" priority="2433" operator="containsText" text="Green">
      <formula>NOT(ISERROR(SEARCH("Green",B32)))</formula>
    </cfRule>
    <cfRule type="containsText" dxfId="2718" priority="2434" operator="containsText" text="Conservative">
      <formula>NOT(ISERROR(SEARCH("Conservative",B32)))</formula>
    </cfRule>
    <cfRule type="containsText" dxfId="2717" priority="2435" operator="containsText" text="SNP">
      <formula>NOT(ISERROR(SEARCH("SNP",B32)))</formula>
    </cfRule>
    <cfRule type="containsText" dxfId="2716" priority="2436" operator="containsText" text="Labour">
      <formula>NOT(ISERROR(SEARCH("Labour",B32)))</formula>
    </cfRule>
  </conditionalFormatting>
  <conditionalFormatting sqref="B33">
    <cfRule type="containsText" dxfId="2715" priority="2421" operator="containsText" text="Family">
      <formula>NOT(ISERROR(SEARCH("Family",B33)))</formula>
    </cfRule>
    <cfRule type="containsText" dxfId="2714" priority="2422" operator="containsText" text="Alba">
      <formula>NOT(ISERROR(SEARCH("Alba",B33)))</formula>
    </cfRule>
    <cfRule type="containsText" dxfId="2713" priority="2423" operator="containsText" text="Ind">
      <formula>NOT(ISERROR(SEARCH("Ind",B33)))</formula>
    </cfRule>
    <cfRule type="containsText" dxfId="2712" priority="2424" operator="containsText" text="Lib Dem">
      <formula>NOT(ISERROR(SEARCH("Lib Dem",B33)))</formula>
    </cfRule>
    <cfRule type="containsText" dxfId="2711" priority="2425" operator="containsText" text="Green">
      <formula>NOT(ISERROR(SEARCH("Green",B33)))</formula>
    </cfRule>
    <cfRule type="containsText" dxfId="2710" priority="2426" operator="containsText" text="Conservative">
      <formula>NOT(ISERROR(SEARCH("Conservative",B33)))</formula>
    </cfRule>
    <cfRule type="containsText" dxfId="2709" priority="2427" operator="containsText" text="SNP">
      <formula>NOT(ISERROR(SEARCH("SNP",B33)))</formula>
    </cfRule>
    <cfRule type="containsText" dxfId="2708" priority="2428" operator="containsText" text="Labour">
      <formula>NOT(ISERROR(SEARCH("Labour",B33)))</formula>
    </cfRule>
  </conditionalFormatting>
  <conditionalFormatting sqref="B34">
    <cfRule type="containsText" dxfId="2707" priority="2413" operator="containsText" text="Family">
      <formula>NOT(ISERROR(SEARCH("Family",B34)))</formula>
    </cfRule>
    <cfRule type="containsText" dxfId="2706" priority="2414" operator="containsText" text="Alba">
      <formula>NOT(ISERROR(SEARCH("Alba",B34)))</formula>
    </cfRule>
    <cfRule type="containsText" dxfId="2705" priority="2415" operator="containsText" text="Ind">
      <formula>NOT(ISERROR(SEARCH("Ind",B34)))</formula>
    </cfRule>
    <cfRule type="containsText" dxfId="2704" priority="2416" operator="containsText" text="Lib Dem">
      <formula>NOT(ISERROR(SEARCH("Lib Dem",B34)))</formula>
    </cfRule>
    <cfRule type="containsText" dxfId="2703" priority="2417" operator="containsText" text="Green">
      <formula>NOT(ISERROR(SEARCH("Green",B34)))</formula>
    </cfRule>
    <cfRule type="containsText" dxfId="2702" priority="2418" operator="containsText" text="Conservative">
      <formula>NOT(ISERROR(SEARCH("Conservative",B34)))</formula>
    </cfRule>
    <cfRule type="containsText" dxfId="2701" priority="2419" operator="containsText" text="SNP">
      <formula>NOT(ISERROR(SEARCH("SNP",B34)))</formula>
    </cfRule>
    <cfRule type="containsText" dxfId="2700" priority="2420" operator="containsText" text="Labour">
      <formula>NOT(ISERROR(SEARCH("Labour",B34)))</formula>
    </cfRule>
  </conditionalFormatting>
  <conditionalFormatting sqref="B35">
    <cfRule type="containsText" dxfId="2699" priority="2405" operator="containsText" text="Family">
      <formula>NOT(ISERROR(SEARCH("Family",B35)))</formula>
    </cfRule>
    <cfRule type="containsText" dxfId="2698" priority="2406" operator="containsText" text="Alba">
      <formula>NOT(ISERROR(SEARCH("Alba",B35)))</formula>
    </cfRule>
    <cfRule type="containsText" dxfId="2697" priority="2407" operator="containsText" text="Ind">
      <formula>NOT(ISERROR(SEARCH("Ind",B35)))</formula>
    </cfRule>
    <cfRule type="containsText" dxfId="2696" priority="2408" operator="containsText" text="Lib Dem">
      <formula>NOT(ISERROR(SEARCH("Lib Dem",B35)))</formula>
    </cfRule>
    <cfRule type="containsText" dxfId="2695" priority="2409" operator="containsText" text="Green">
      <formula>NOT(ISERROR(SEARCH("Green",B35)))</formula>
    </cfRule>
    <cfRule type="containsText" dxfId="2694" priority="2410" operator="containsText" text="Conservative">
      <formula>NOT(ISERROR(SEARCH("Conservative",B35)))</formula>
    </cfRule>
    <cfRule type="containsText" dxfId="2693" priority="2411" operator="containsText" text="SNP">
      <formula>NOT(ISERROR(SEARCH("SNP",B35)))</formula>
    </cfRule>
    <cfRule type="containsText" dxfId="2692" priority="2412" operator="containsText" text="Labour">
      <formula>NOT(ISERROR(SEARCH("Labour",B35)))</formula>
    </cfRule>
  </conditionalFormatting>
  <conditionalFormatting sqref="B36">
    <cfRule type="containsText" dxfId="2691" priority="2397" operator="containsText" text="Family">
      <formula>NOT(ISERROR(SEARCH("Family",B36)))</formula>
    </cfRule>
    <cfRule type="containsText" dxfId="2690" priority="2398" operator="containsText" text="Alba">
      <formula>NOT(ISERROR(SEARCH("Alba",B36)))</formula>
    </cfRule>
    <cfRule type="containsText" dxfId="2689" priority="2399" operator="containsText" text="Ind">
      <formula>NOT(ISERROR(SEARCH("Ind",B36)))</formula>
    </cfRule>
    <cfRule type="containsText" dxfId="2688" priority="2400" operator="containsText" text="Lib Dem">
      <formula>NOT(ISERROR(SEARCH("Lib Dem",B36)))</formula>
    </cfRule>
    <cfRule type="containsText" dxfId="2687" priority="2401" operator="containsText" text="Green">
      <formula>NOT(ISERROR(SEARCH("Green",B36)))</formula>
    </cfRule>
    <cfRule type="containsText" dxfId="2686" priority="2402" operator="containsText" text="Conservative">
      <formula>NOT(ISERROR(SEARCH("Conservative",B36)))</formula>
    </cfRule>
    <cfRule type="containsText" dxfId="2685" priority="2403" operator="containsText" text="SNP">
      <formula>NOT(ISERROR(SEARCH("SNP",B36)))</formula>
    </cfRule>
    <cfRule type="containsText" dxfId="2684" priority="2404" operator="containsText" text="Labour">
      <formula>NOT(ISERROR(SEARCH("Labour",B36)))</formula>
    </cfRule>
  </conditionalFormatting>
  <conditionalFormatting sqref="B37">
    <cfRule type="containsText" dxfId="2683" priority="2389" operator="containsText" text="Family">
      <formula>NOT(ISERROR(SEARCH("Family",B37)))</formula>
    </cfRule>
    <cfRule type="containsText" dxfId="2682" priority="2390" operator="containsText" text="Alba">
      <formula>NOT(ISERROR(SEARCH("Alba",B37)))</formula>
    </cfRule>
    <cfRule type="containsText" dxfId="2681" priority="2391" operator="containsText" text="Ind">
      <formula>NOT(ISERROR(SEARCH("Ind",B37)))</formula>
    </cfRule>
    <cfRule type="containsText" dxfId="2680" priority="2392" operator="containsText" text="Lib Dem">
      <formula>NOT(ISERROR(SEARCH("Lib Dem",B37)))</formula>
    </cfRule>
    <cfRule type="containsText" dxfId="2679" priority="2393" operator="containsText" text="Green">
      <formula>NOT(ISERROR(SEARCH("Green",B37)))</formula>
    </cfRule>
    <cfRule type="containsText" dxfId="2678" priority="2394" operator="containsText" text="Conservative">
      <formula>NOT(ISERROR(SEARCH("Conservative",B37)))</formula>
    </cfRule>
    <cfRule type="containsText" dxfId="2677" priority="2395" operator="containsText" text="SNP">
      <formula>NOT(ISERROR(SEARCH("SNP",B37)))</formula>
    </cfRule>
    <cfRule type="containsText" dxfId="2676" priority="2396" operator="containsText" text="Labour">
      <formula>NOT(ISERROR(SEARCH("Labour",B37)))</formula>
    </cfRule>
  </conditionalFormatting>
  <conditionalFormatting sqref="R30:X30">
    <cfRule type="containsText" dxfId="2675" priority="2381" operator="containsText" text="Family">
      <formula>NOT(ISERROR(SEARCH("Family",R30)))</formula>
    </cfRule>
    <cfRule type="containsText" dxfId="2674" priority="2382" operator="containsText" text="Alba">
      <formula>NOT(ISERROR(SEARCH("Alba",R30)))</formula>
    </cfRule>
    <cfRule type="containsText" dxfId="2673" priority="2383" operator="containsText" text="Ind">
      <formula>NOT(ISERROR(SEARCH("Ind",R30)))</formula>
    </cfRule>
    <cfRule type="containsText" dxfId="2672" priority="2384" operator="containsText" text="Lib Dem">
      <formula>NOT(ISERROR(SEARCH("Lib Dem",R30)))</formula>
    </cfRule>
    <cfRule type="containsText" dxfId="2671" priority="2385" operator="containsText" text="Green">
      <formula>NOT(ISERROR(SEARCH("Green",R30)))</formula>
    </cfRule>
    <cfRule type="containsText" dxfId="2670" priority="2386" operator="containsText" text="Conservative">
      <formula>NOT(ISERROR(SEARCH("Conservative",R30)))</formula>
    </cfRule>
    <cfRule type="containsText" dxfId="2669" priority="2387" operator="containsText" text="SNP">
      <formula>NOT(ISERROR(SEARCH("SNP",R30)))</formula>
    </cfRule>
    <cfRule type="containsText" dxfId="2668" priority="2388" operator="containsText" text="Labour">
      <formula>NOT(ISERROR(SEARCH("Labour",R30)))</formula>
    </cfRule>
  </conditionalFormatting>
  <conditionalFormatting sqref="Q31">
    <cfRule type="containsText" dxfId="2667" priority="2373" operator="containsText" text="Family">
      <formula>NOT(ISERROR(SEARCH("Family",Q31)))</formula>
    </cfRule>
    <cfRule type="containsText" dxfId="2666" priority="2374" operator="containsText" text="Alba">
      <formula>NOT(ISERROR(SEARCH("Alba",Q31)))</formula>
    </cfRule>
    <cfRule type="containsText" dxfId="2665" priority="2375" operator="containsText" text="Ind">
      <formula>NOT(ISERROR(SEARCH("Ind",Q31)))</formula>
    </cfRule>
    <cfRule type="containsText" dxfId="2664" priority="2376" operator="containsText" text="Lib Dem">
      <formula>NOT(ISERROR(SEARCH("Lib Dem",Q31)))</formula>
    </cfRule>
    <cfRule type="containsText" dxfId="2663" priority="2377" operator="containsText" text="Green">
      <formula>NOT(ISERROR(SEARCH("Green",Q31)))</formula>
    </cfRule>
    <cfRule type="containsText" dxfId="2662" priority="2378" operator="containsText" text="Conservative">
      <formula>NOT(ISERROR(SEARCH("Conservative",Q31)))</formula>
    </cfRule>
    <cfRule type="containsText" dxfId="2661" priority="2379" operator="containsText" text="SNP">
      <formula>NOT(ISERROR(SEARCH("SNP",Q31)))</formula>
    </cfRule>
    <cfRule type="containsText" dxfId="2660" priority="2380" operator="containsText" text="Labour">
      <formula>NOT(ISERROR(SEARCH("Labour",Q31)))</formula>
    </cfRule>
  </conditionalFormatting>
  <conditionalFormatting sqref="Q32">
    <cfRule type="containsText" dxfId="2659" priority="2365" operator="containsText" text="Family">
      <formula>NOT(ISERROR(SEARCH("Family",Q32)))</formula>
    </cfRule>
    <cfRule type="containsText" dxfId="2658" priority="2366" operator="containsText" text="Alba">
      <formula>NOT(ISERROR(SEARCH("Alba",Q32)))</formula>
    </cfRule>
    <cfRule type="containsText" dxfId="2657" priority="2367" operator="containsText" text="Ind">
      <formula>NOT(ISERROR(SEARCH("Ind",Q32)))</formula>
    </cfRule>
    <cfRule type="containsText" dxfId="2656" priority="2368" operator="containsText" text="Lib Dem">
      <formula>NOT(ISERROR(SEARCH("Lib Dem",Q32)))</formula>
    </cfRule>
    <cfRule type="containsText" dxfId="2655" priority="2369" operator="containsText" text="Green">
      <formula>NOT(ISERROR(SEARCH("Green",Q32)))</formula>
    </cfRule>
    <cfRule type="containsText" dxfId="2654" priority="2370" operator="containsText" text="Conservative">
      <formula>NOT(ISERROR(SEARCH("Conservative",Q32)))</formula>
    </cfRule>
    <cfRule type="containsText" dxfId="2653" priority="2371" operator="containsText" text="SNP">
      <formula>NOT(ISERROR(SEARCH("SNP",Q32)))</formula>
    </cfRule>
    <cfRule type="containsText" dxfId="2652" priority="2372" operator="containsText" text="Labour">
      <formula>NOT(ISERROR(SEARCH("Labour",Q32)))</formula>
    </cfRule>
  </conditionalFormatting>
  <conditionalFormatting sqref="Q33">
    <cfRule type="containsText" dxfId="2651" priority="2357" operator="containsText" text="Family">
      <formula>NOT(ISERROR(SEARCH("Family",Q33)))</formula>
    </cfRule>
    <cfRule type="containsText" dxfId="2650" priority="2358" operator="containsText" text="Alba">
      <formula>NOT(ISERROR(SEARCH("Alba",Q33)))</formula>
    </cfRule>
    <cfRule type="containsText" dxfId="2649" priority="2359" operator="containsText" text="Ind">
      <formula>NOT(ISERROR(SEARCH("Ind",Q33)))</formula>
    </cfRule>
    <cfRule type="containsText" dxfId="2648" priority="2360" operator="containsText" text="Lib Dem">
      <formula>NOT(ISERROR(SEARCH("Lib Dem",Q33)))</formula>
    </cfRule>
    <cfRule type="containsText" dxfId="2647" priority="2361" operator="containsText" text="Green">
      <formula>NOT(ISERROR(SEARCH("Green",Q33)))</formula>
    </cfRule>
    <cfRule type="containsText" dxfId="2646" priority="2362" operator="containsText" text="Conservative">
      <formula>NOT(ISERROR(SEARCH("Conservative",Q33)))</formula>
    </cfRule>
    <cfRule type="containsText" dxfId="2645" priority="2363" operator="containsText" text="SNP">
      <formula>NOT(ISERROR(SEARCH("SNP",Q33)))</formula>
    </cfRule>
    <cfRule type="containsText" dxfId="2644" priority="2364" operator="containsText" text="Labour">
      <formula>NOT(ISERROR(SEARCH("Labour",Q33)))</formula>
    </cfRule>
  </conditionalFormatting>
  <conditionalFormatting sqref="Q34">
    <cfRule type="containsText" dxfId="2643" priority="2349" operator="containsText" text="Family">
      <formula>NOT(ISERROR(SEARCH("Family",Q34)))</formula>
    </cfRule>
    <cfRule type="containsText" dxfId="2642" priority="2350" operator="containsText" text="Alba">
      <formula>NOT(ISERROR(SEARCH("Alba",Q34)))</formula>
    </cfRule>
    <cfRule type="containsText" dxfId="2641" priority="2351" operator="containsText" text="Ind">
      <formula>NOT(ISERROR(SEARCH("Ind",Q34)))</formula>
    </cfRule>
    <cfRule type="containsText" dxfId="2640" priority="2352" operator="containsText" text="Lib Dem">
      <formula>NOT(ISERROR(SEARCH("Lib Dem",Q34)))</formula>
    </cfRule>
    <cfRule type="containsText" dxfId="2639" priority="2353" operator="containsText" text="Green">
      <formula>NOT(ISERROR(SEARCH("Green",Q34)))</formula>
    </cfRule>
    <cfRule type="containsText" dxfId="2638" priority="2354" operator="containsText" text="Conservative">
      <formula>NOT(ISERROR(SEARCH("Conservative",Q34)))</formula>
    </cfRule>
    <cfRule type="containsText" dxfId="2637" priority="2355" operator="containsText" text="SNP">
      <formula>NOT(ISERROR(SEARCH("SNP",Q34)))</formula>
    </cfRule>
    <cfRule type="containsText" dxfId="2636" priority="2356" operator="containsText" text="Labour">
      <formula>NOT(ISERROR(SEARCH("Labour",Q34)))</formula>
    </cfRule>
  </conditionalFormatting>
  <conditionalFormatting sqref="Q35">
    <cfRule type="containsText" dxfId="2635" priority="2341" operator="containsText" text="Family">
      <formula>NOT(ISERROR(SEARCH("Family",Q35)))</formula>
    </cfRule>
    <cfRule type="containsText" dxfId="2634" priority="2342" operator="containsText" text="Alba">
      <formula>NOT(ISERROR(SEARCH("Alba",Q35)))</formula>
    </cfRule>
    <cfRule type="containsText" dxfId="2633" priority="2343" operator="containsText" text="Ind">
      <formula>NOT(ISERROR(SEARCH("Ind",Q35)))</formula>
    </cfRule>
    <cfRule type="containsText" dxfId="2632" priority="2344" operator="containsText" text="Lib Dem">
      <formula>NOT(ISERROR(SEARCH("Lib Dem",Q35)))</formula>
    </cfRule>
    <cfRule type="containsText" dxfId="2631" priority="2345" operator="containsText" text="Green">
      <formula>NOT(ISERROR(SEARCH("Green",Q35)))</formula>
    </cfRule>
    <cfRule type="containsText" dxfId="2630" priority="2346" operator="containsText" text="Conservative">
      <formula>NOT(ISERROR(SEARCH("Conservative",Q35)))</formula>
    </cfRule>
    <cfRule type="containsText" dxfId="2629" priority="2347" operator="containsText" text="SNP">
      <formula>NOT(ISERROR(SEARCH("SNP",Q35)))</formula>
    </cfRule>
    <cfRule type="containsText" dxfId="2628" priority="2348" operator="containsText" text="Labour">
      <formula>NOT(ISERROR(SEARCH("Labour",Q35)))</formula>
    </cfRule>
  </conditionalFormatting>
  <conditionalFormatting sqref="Q36">
    <cfRule type="containsText" dxfId="2627" priority="2333" operator="containsText" text="Family">
      <formula>NOT(ISERROR(SEARCH("Family",Q36)))</formula>
    </cfRule>
    <cfRule type="containsText" dxfId="2626" priority="2334" operator="containsText" text="Alba">
      <formula>NOT(ISERROR(SEARCH("Alba",Q36)))</formula>
    </cfRule>
    <cfRule type="containsText" dxfId="2625" priority="2335" operator="containsText" text="Ind">
      <formula>NOT(ISERROR(SEARCH("Ind",Q36)))</formula>
    </cfRule>
    <cfRule type="containsText" dxfId="2624" priority="2336" operator="containsText" text="Lib Dem">
      <formula>NOT(ISERROR(SEARCH("Lib Dem",Q36)))</formula>
    </cfRule>
    <cfRule type="containsText" dxfId="2623" priority="2337" operator="containsText" text="Green">
      <formula>NOT(ISERROR(SEARCH("Green",Q36)))</formula>
    </cfRule>
    <cfRule type="containsText" dxfId="2622" priority="2338" operator="containsText" text="Conservative">
      <formula>NOT(ISERROR(SEARCH("Conservative",Q36)))</formula>
    </cfRule>
    <cfRule type="containsText" dxfId="2621" priority="2339" operator="containsText" text="SNP">
      <formula>NOT(ISERROR(SEARCH("SNP",Q36)))</formula>
    </cfRule>
    <cfRule type="containsText" dxfId="2620" priority="2340" operator="containsText" text="Labour">
      <formula>NOT(ISERROR(SEARCH("Labour",Q36)))</formula>
    </cfRule>
  </conditionalFormatting>
  <conditionalFormatting sqref="Q37">
    <cfRule type="containsText" dxfId="2619" priority="2325" operator="containsText" text="Family">
      <formula>NOT(ISERROR(SEARCH("Family",Q37)))</formula>
    </cfRule>
    <cfRule type="containsText" dxfId="2618" priority="2326" operator="containsText" text="Alba">
      <formula>NOT(ISERROR(SEARCH("Alba",Q37)))</formula>
    </cfRule>
    <cfRule type="containsText" dxfId="2617" priority="2327" operator="containsText" text="Ind">
      <formula>NOT(ISERROR(SEARCH("Ind",Q37)))</formula>
    </cfRule>
    <cfRule type="containsText" dxfId="2616" priority="2328" operator="containsText" text="Lib Dem">
      <formula>NOT(ISERROR(SEARCH("Lib Dem",Q37)))</formula>
    </cfRule>
    <cfRule type="containsText" dxfId="2615" priority="2329" operator="containsText" text="Green">
      <formula>NOT(ISERROR(SEARCH("Green",Q37)))</formula>
    </cfRule>
    <cfRule type="containsText" dxfId="2614" priority="2330" operator="containsText" text="Conservative">
      <formula>NOT(ISERROR(SEARCH("Conservative",Q37)))</formula>
    </cfRule>
    <cfRule type="containsText" dxfId="2613" priority="2331" operator="containsText" text="SNP">
      <formula>NOT(ISERROR(SEARCH("SNP",Q37)))</formula>
    </cfRule>
    <cfRule type="containsText" dxfId="2612" priority="2332" operator="containsText" text="Labour">
      <formula>NOT(ISERROR(SEARCH("Labour",Q37)))</formula>
    </cfRule>
  </conditionalFormatting>
  <conditionalFormatting sqref="C44:N44">
    <cfRule type="top10" dxfId="2611" priority="2323" bottom="1" rank="1"/>
    <cfRule type="top10" dxfId="2610" priority="2324" rank="1"/>
  </conditionalFormatting>
  <conditionalFormatting sqref="C45:N45">
    <cfRule type="top10" dxfId="2609" priority="2321" bottom="1" rank="1"/>
    <cfRule type="top10" dxfId="2608" priority="2322" rank="1"/>
  </conditionalFormatting>
  <conditionalFormatting sqref="C46:N46">
    <cfRule type="top10" dxfId="2607" priority="2319" bottom="1" rank="1"/>
    <cfRule type="top10" dxfId="2606" priority="2320" rank="1"/>
  </conditionalFormatting>
  <conditionalFormatting sqref="C47:N47">
    <cfRule type="top10" dxfId="2605" priority="2317" bottom="1" rank="1"/>
    <cfRule type="top10" dxfId="2604" priority="2318" rank="1"/>
  </conditionalFormatting>
  <conditionalFormatting sqref="C48:N48">
    <cfRule type="top10" dxfId="2603" priority="2315" bottom="1" rank="1"/>
    <cfRule type="top10" dxfId="2602" priority="2316" rank="1"/>
  </conditionalFormatting>
  <conditionalFormatting sqref="C49:N49">
    <cfRule type="top10" dxfId="2601" priority="2313" bottom="1" rank="1"/>
    <cfRule type="top10" dxfId="2600" priority="2314" rank="1"/>
  </conditionalFormatting>
  <conditionalFormatting sqref="C50:N50">
    <cfRule type="top10" dxfId="2599" priority="2311" bottom="1" rank="1"/>
    <cfRule type="top10" dxfId="2598" priority="2312" rank="1"/>
  </conditionalFormatting>
  <conditionalFormatting sqref="C43:I43">
    <cfRule type="containsText" dxfId="2597" priority="2279" operator="containsText" text="Family">
      <formula>NOT(ISERROR(SEARCH("Family",C43)))</formula>
    </cfRule>
    <cfRule type="containsText" dxfId="2596" priority="2294" operator="containsText" text="Alba">
      <formula>NOT(ISERROR(SEARCH("Alba",C43)))</formula>
    </cfRule>
    <cfRule type="containsText" dxfId="2595" priority="2295" operator="containsText" text="Ind">
      <formula>NOT(ISERROR(SEARCH("Ind",C43)))</formula>
    </cfRule>
    <cfRule type="containsText" dxfId="2594" priority="2296" operator="containsText" text="Lib Dem">
      <formula>NOT(ISERROR(SEARCH("Lib Dem",C43)))</formula>
    </cfRule>
    <cfRule type="containsText" dxfId="2593" priority="2297" operator="containsText" text="Green">
      <formula>NOT(ISERROR(SEARCH("Green",C43)))</formula>
    </cfRule>
    <cfRule type="containsText" dxfId="2592" priority="2298" operator="containsText" text="Conservative">
      <formula>NOT(ISERROR(SEARCH("Conservative",C43)))</formula>
    </cfRule>
    <cfRule type="containsText" dxfId="2591" priority="2299" operator="containsText" text="SNP">
      <formula>NOT(ISERROR(SEARCH("SNP",C43)))</formula>
    </cfRule>
    <cfRule type="containsText" dxfId="2590" priority="2300" operator="containsText" text="Labour">
      <formula>NOT(ISERROR(SEARCH("Labour",C43)))</formula>
    </cfRule>
  </conditionalFormatting>
  <conditionalFormatting sqref="B44">
    <cfRule type="containsText" dxfId="2589" priority="2271" operator="containsText" text="Family">
      <formula>NOT(ISERROR(SEARCH("Family",B44)))</formula>
    </cfRule>
    <cfRule type="containsText" dxfId="2588" priority="2272" operator="containsText" text="Alba">
      <formula>NOT(ISERROR(SEARCH("Alba",B44)))</formula>
    </cfRule>
    <cfRule type="containsText" dxfId="2587" priority="2273" operator="containsText" text="Ind">
      <formula>NOT(ISERROR(SEARCH("Ind",B44)))</formula>
    </cfRule>
    <cfRule type="containsText" dxfId="2586" priority="2274" operator="containsText" text="Lib Dem">
      <formula>NOT(ISERROR(SEARCH("Lib Dem",B44)))</formula>
    </cfRule>
    <cfRule type="containsText" dxfId="2585" priority="2275" operator="containsText" text="Green">
      <formula>NOT(ISERROR(SEARCH("Green",B44)))</formula>
    </cfRule>
    <cfRule type="containsText" dxfId="2584" priority="2276" operator="containsText" text="Conservative">
      <formula>NOT(ISERROR(SEARCH("Conservative",B44)))</formula>
    </cfRule>
    <cfRule type="containsText" dxfId="2583" priority="2277" operator="containsText" text="SNP">
      <formula>NOT(ISERROR(SEARCH("SNP",B44)))</formula>
    </cfRule>
    <cfRule type="containsText" dxfId="2582" priority="2278" operator="containsText" text="Labour">
      <formula>NOT(ISERROR(SEARCH("Labour",B44)))</formula>
    </cfRule>
  </conditionalFormatting>
  <conditionalFormatting sqref="B45">
    <cfRule type="containsText" dxfId="2581" priority="2263" operator="containsText" text="Family">
      <formula>NOT(ISERROR(SEARCH("Family",B45)))</formula>
    </cfRule>
    <cfRule type="containsText" dxfId="2580" priority="2264" operator="containsText" text="Alba">
      <formula>NOT(ISERROR(SEARCH("Alba",B45)))</formula>
    </cfRule>
    <cfRule type="containsText" dxfId="2579" priority="2265" operator="containsText" text="Ind">
      <formula>NOT(ISERROR(SEARCH("Ind",B45)))</formula>
    </cfRule>
    <cfRule type="containsText" dxfId="2578" priority="2266" operator="containsText" text="Lib Dem">
      <formula>NOT(ISERROR(SEARCH("Lib Dem",B45)))</formula>
    </cfRule>
    <cfRule type="containsText" dxfId="2577" priority="2267" operator="containsText" text="Green">
      <formula>NOT(ISERROR(SEARCH("Green",B45)))</formula>
    </cfRule>
    <cfRule type="containsText" dxfId="2576" priority="2268" operator="containsText" text="Conservative">
      <formula>NOT(ISERROR(SEARCH("Conservative",B45)))</formula>
    </cfRule>
    <cfRule type="containsText" dxfId="2575" priority="2269" operator="containsText" text="SNP">
      <formula>NOT(ISERROR(SEARCH("SNP",B45)))</formula>
    </cfRule>
    <cfRule type="containsText" dxfId="2574" priority="2270" operator="containsText" text="Labour">
      <formula>NOT(ISERROR(SEARCH("Labour",B45)))</formula>
    </cfRule>
  </conditionalFormatting>
  <conditionalFormatting sqref="B46">
    <cfRule type="containsText" dxfId="2573" priority="2255" operator="containsText" text="Family">
      <formula>NOT(ISERROR(SEARCH("Family",B46)))</formula>
    </cfRule>
    <cfRule type="containsText" dxfId="2572" priority="2256" operator="containsText" text="Alba">
      <formula>NOT(ISERROR(SEARCH("Alba",B46)))</formula>
    </cfRule>
    <cfRule type="containsText" dxfId="2571" priority="2257" operator="containsText" text="Ind">
      <formula>NOT(ISERROR(SEARCH("Ind",B46)))</formula>
    </cfRule>
    <cfRule type="containsText" dxfId="2570" priority="2258" operator="containsText" text="Lib Dem">
      <formula>NOT(ISERROR(SEARCH("Lib Dem",B46)))</formula>
    </cfRule>
    <cfRule type="containsText" dxfId="2569" priority="2259" operator="containsText" text="Green">
      <formula>NOT(ISERROR(SEARCH("Green",B46)))</formula>
    </cfRule>
    <cfRule type="containsText" dxfId="2568" priority="2260" operator="containsText" text="Conservative">
      <formula>NOT(ISERROR(SEARCH("Conservative",B46)))</formula>
    </cfRule>
    <cfRule type="containsText" dxfId="2567" priority="2261" operator="containsText" text="SNP">
      <formula>NOT(ISERROR(SEARCH("SNP",B46)))</formula>
    </cfRule>
    <cfRule type="containsText" dxfId="2566" priority="2262" operator="containsText" text="Labour">
      <formula>NOT(ISERROR(SEARCH("Labour",B46)))</formula>
    </cfRule>
  </conditionalFormatting>
  <conditionalFormatting sqref="B47">
    <cfRule type="containsText" dxfId="2565" priority="2247" operator="containsText" text="Family">
      <formula>NOT(ISERROR(SEARCH("Family",B47)))</formula>
    </cfRule>
    <cfRule type="containsText" dxfId="2564" priority="2248" operator="containsText" text="Alba">
      <formula>NOT(ISERROR(SEARCH("Alba",B47)))</formula>
    </cfRule>
    <cfRule type="containsText" dxfId="2563" priority="2249" operator="containsText" text="Ind">
      <formula>NOT(ISERROR(SEARCH("Ind",B47)))</formula>
    </cfRule>
    <cfRule type="containsText" dxfId="2562" priority="2250" operator="containsText" text="Lib Dem">
      <formula>NOT(ISERROR(SEARCH("Lib Dem",B47)))</formula>
    </cfRule>
    <cfRule type="containsText" dxfId="2561" priority="2251" operator="containsText" text="Green">
      <formula>NOT(ISERROR(SEARCH("Green",B47)))</formula>
    </cfRule>
    <cfRule type="containsText" dxfId="2560" priority="2252" operator="containsText" text="Conservative">
      <formula>NOT(ISERROR(SEARCH("Conservative",B47)))</formula>
    </cfRule>
    <cfRule type="containsText" dxfId="2559" priority="2253" operator="containsText" text="SNP">
      <formula>NOT(ISERROR(SEARCH("SNP",B47)))</formula>
    </cfRule>
    <cfRule type="containsText" dxfId="2558" priority="2254" operator="containsText" text="Labour">
      <formula>NOT(ISERROR(SEARCH("Labour",B47)))</formula>
    </cfRule>
  </conditionalFormatting>
  <conditionalFormatting sqref="B48">
    <cfRule type="containsText" dxfId="2557" priority="2239" operator="containsText" text="Family">
      <formula>NOT(ISERROR(SEARCH("Family",B48)))</formula>
    </cfRule>
    <cfRule type="containsText" dxfId="2556" priority="2240" operator="containsText" text="Alba">
      <formula>NOT(ISERROR(SEARCH("Alba",B48)))</formula>
    </cfRule>
    <cfRule type="containsText" dxfId="2555" priority="2241" operator="containsText" text="Ind">
      <formula>NOT(ISERROR(SEARCH("Ind",B48)))</formula>
    </cfRule>
    <cfRule type="containsText" dxfId="2554" priority="2242" operator="containsText" text="Lib Dem">
      <formula>NOT(ISERROR(SEARCH("Lib Dem",B48)))</formula>
    </cfRule>
    <cfRule type="containsText" dxfId="2553" priority="2243" operator="containsText" text="Green">
      <formula>NOT(ISERROR(SEARCH("Green",B48)))</formula>
    </cfRule>
    <cfRule type="containsText" dxfId="2552" priority="2244" operator="containsText" text="Conservative">
      <formula>NOT(ISERROR(SEARCH("Conservative",B48)))</formula>
    </cfRule>
    <cfRule type="containsText" dxfId="2551" priority="2245" operator="containsText" text="SNP">
      <formula>NOT(ISERROR(SEARCH("SNP",B48)))</formula>
    </cfRule>
    <cfRule type="containsText" dxfId="2550" priority="2246" operator="containsText" text="Labour">
      <formula>NOT(ISERROR(SEARCH("Labour",B48)))</formula>
    </cfRule>
  </conditionalFormatting>
  <conditionalFormatting sqref="B49">
    <cfRule type="containsText" dxfId="2549" priority="2231" operator="containsText" text="Family">
      <formula>NOT(ISERROR(SEARCH("Family",B49)))</formula>
    </cfRule>
    <cfRule type="containsText" dxfId="2548" priority="2232" operator="containsText" text="Alba">
      <formula>NOT(ISERROR(SEARCH("Alba",B49)))</formula>
    </cfRule>
    <cfRule type="containsText" dxfId="2547" priority="2233" operator="containsText" text="Ind">
      <formula>NOT(ISERROR(SEARCH("Ind",B49)))</formula>
    </cfRule>
    <cfRule type="containsText" dxfId="2546" priority="2234" operator="containsText" text="Lib Dem">
      <formula>NOT(ISERROR(SEARCH("Lib Dem",B49)))</formula>
    </cfRule>
    <cfRule type="containsText" dxfId="2545" priority="2235" operator="containsText" text="Green">
      <formula>NOT(ISERROR(SEARCH("Green",B49)))</formula>
    </cfRule>
    <cfRule type="containsText" dxfId="2544" priority="2236" operator="containsText" text="Conservative">
      <formula>NOT(ISERROR(SEARCH("Conservative",B49)))</formula>
    </cfRule>
    <cfRule type="containsText" dxfId="2543" priority="2237" operator="containsText" text="SNP">
      <formula>NOT(ISERROR(SEARCH("SNP",B49)))</formula>
    </cfRule>
    <cfRule type="containsText" dxfId="2542" priority="2238" operator="containsText" text="Labour">
      <formula>NOT(ISERROR(SEARCH("Labour",B49)))</formula>
    </cfRule>
  </conditionalFormatting>
  <conditionalFormatting sqref="B50">
    <cfRule type="containsText" dxfId="2541" priority="2223" operator="containsText" text="Family">
      <formula>NOT(ISERROR(SEARCH("Family",B50)))</formula>
    </cfRule>
    <cfRule type="containsText" dxfId="2540" priority="2224" operator="containsText" text="Alba">
      <formula>NOT(ISERROR(SEARCH("Alba",B50)))</formula>
    </cfRule>
    <cfRule type="containsText" dxfId="2539" priority="2225" operator="containsText" text="Ind">
      <formula>NOT(ISERROR(SEARCH("Ind",B50)))</formula>
    </cfRule>
    <cfRule type="containsText" dxfId="2538" priority="2226" operator="containsText" text="Lib Dem">
      <formula>NOT(ISERROR(SEARCH("Lib Dem",B50)))</formula>
    </cfRule>
    <cfRule type="containsText" dxfId="2537" priority="2227" operator="containsText" text="Green">
      <formula>NOT(ISERROR(SEARCH("Green",B50)))</formula>
    </cfRule>
    <cfRule type="containsText" dxfId="2536" priority="2228" operator="containsText" text="Conservative">
      <formula>NOT(ISERROR(SEARCH("Conservative",B50)))</formula>
    </cfRule>
    <cfRule type="containsText" dxfId="2535" priority="2229" operator="containsText" text="SNP">
      <formula>NOT(ISERROR(SEARCH("SNP",B50)))</formula>
    </cfRule>
    <cfRule type="containsText" dxfId="2534" priority="2230" operator="containsText" text="Labour">
      <formula>NOT(ISERROR(SEARCH("Labour",B50)))</formula>
    </cfRule>
  </conditionalFormatting>
  <conditionalFormatting sqref="R43:X43">
    <cfRule type="containsText" dxfId="2533" priority="2215" operator="containsText" text="Family">
      <formula>NOT(ISERROR(SEARCH("Family",R43)))</formula>
    </cfRule>
    <cfRule type="containsText" dxfId="2532" priority="2216" operator="containsText" text="Alba">
      <formula>NOT(ISERROR(SEARCH("Alba",R43)))</formula>
    </cfRule>
    <cfRule type="containsText" dxfId="2531" priority="2217" operator="containsText" text="Ind">
      <formula>NOT(ISERROR(SEARCH("Ind",R43)))</formula>
    </cfRule>
    <cfRule type="containsText" dxfId="2530" priority="2218" operator="containsText" text="Lib Dem">
      <formula>NOT(ISERROR(SEARCH("Lib Dem",R43)))</formula>
    </cfRule>
    <cfRule type="containsText" dxfId="2529" priority="2219" operator="containsText" text="Green">
      <formula>NOT(ISERROR(SEARCH("Green",R43)))</formula>
    </cfRule>
    <cfRule type="containsText" dxfId="2528" priority="2220" operator="containsText" text="Conservative">
      <formula>NOT(ISERROR(SEARCH("Conservative",R43)))</formula>
    </cfRule>
    <cfRule type="containsText" dxfId="2527" priority="2221" operator="containsText" text="SNP">
      <formula>NOT(ISERROR(SEARCH("SNP",R43)))</formula>
    </cfRule>
    <cfRule type="containsText" dxfId="2526" priority="2222" operator="containsText" text="Labour">
      <formula>NOT(ISERROR(SEARCH("Labour",R43)))</formula>
    </cfRule>
  </conditionalFormatting>
  <conditionalFormatting sqref="Q44">
    <cfRule type="containsText" dxfId="2525" priority="2207" operator="containsText" text="Family">
      <formula>NOT(ISERROR(SEARCH("Family",Q44)))</formula>
    </cfRule>
    <cfRule type="containsText" dxfId="2524" priority="2208" operator="containsText" text="Alba">
      <formula>NOT(ISERROR(SEARCH("Alba",Q44)))</formula>
    </cfRule>
    <cfRule type="containsText" dxfId="2523" priority="2209" operator="containsText" text="Ind">
      <formula>NOT(ISERROR(SEARCH("Ind",Q44)))</formula>
    </cfRule>
    <cfRule type="containsText" dxfId="2522" priority="2210" operator="containsText" text="Lib Dem">
      <formula>NOT(ISERROR(SEARCH("Lib Dem",Q44)))</formula>
    </cfRule>
    <cfRule type="containsText" dxfId="2521" priority="2211" operator="containsText" text="Green">
      <formula>NOT(ISERROR(SEARCH("Green",Q44)))</formula>
    </cfRule>
    <cfRule type="containsText" dxfId="2520" priority="2212" operator="containsText" text="Conservative">
      <formula>NOT(ISERROR(SEARCH("Conservative",Q44)))</formula>
    </cfRule>
    <cfRule type="containsText" dxfId="2519" priority="2213" operator="containsText" text="SNP">
      <formula>NOT(ISERROR(SEARCH("SNP",Q44)))</formula>
    </cfRule>
    <cfRule type="containsText" dxfId="2518" priority="2214" operator="containsText" text="Labour">
      <formula>NOT(ISERROR(SEARCH("Labour",Q44)))</formula>
    </cfRule>
  </conditionalFormatting>
  <conditionalFormatting sqref="Q45">
    <cfRule type="containsText" dxfId="2517" priority="2199" operator="containsText" text="Family">
      <formula>NOT(ISERROR(SEARCH("Family",Q45)))</formula>
    </cfRule>
    <cfRule type="containsText" dxfId="2516" priority="2200" operator="containsText" text="Alba">
      <formula>NOT(ISERROR(SEARCH("Alba",Q45)))</formula>
    </cfRule>
    <cfRule type="containsText" dxfId="2515" priority="2201" operator="containsText" text="Ind">
      <formula>NOT(ISERROR(SEARCH("Ind",Q45)))</formula>
    </cfRule>
    <cfRule type="containsText" dxfId="2514" priority="2202" operator="containsText" text="Lib Dem">
      <formula>NOT(ISERROR(SEARCH("Lib Dem",Q45)))</formula>
    </cfRule>
    <cfRule type="containsText" dxfId="2513" priority="2203" operator="containsText" text="Green">
      <formula>NOT(ISERROR(SEARCH("Green",Q45)))</formula>
    </cfRule>
    <cfRule type="containsText" dxfId="2512" priority="2204" operator="containsText" text="Conservative">
      <formula>NOT(ISERROR(SEARCH("Conservative",Q45)))</formula>
    </cfRule>
    <cfRule type="containsText" dxfId="2511" priority="2205" operator="containsText" text="SNP">
      <formula>NOT(ISERROR(SEARCH("SNP",Q45)))</formula>
    </cfRule>
    <cfRule type="containsText" dxfId="2510" priority="2206" operator="containsText" text="Labour">
      <formula>NOT(ISERROR(SEARCH("Labour",Q45)))</formula>
    </cfRule>
  </conditionalFormatting>
  <conditionalFormatting sqref="Q46">
    <cfRule type="containsText" dxfId="2509" priority="2191" operator="containsText" text="Family">
      <formula>NOT(ISERROR(SEARCH("Family",Q46)))</formula>
    </cfRule>
    <cfRule type="containsText" dxfId="2508" priority="2192" operator="containsText" text="Alba">
      <formula>NOT(ISERROR(SEARCH("Alba",Q46)))</formula>
    </cfRule>
    <cfRule type="containsText" dxfId="2507" priority="2193" operator="containsText" text="Ind">
      <formula>NOT(ISERROR(SEARCH("Ind",Q46)))</formula>
    </cfRule>
    <cfRule type="containsText" dxfId="2506" priority="2194" operator="containsText" text="Lib Dem">
      <formula>NOT(ISERROR(SEARCH("Lib Dem",Q46)))</formula>
    </cfRule>
    <cfRule type="containsText" dxfId="2505" priority="2195" operator="containsText" text="Green">
      <formula>NOT(ISERROR(SEARCH("Green",Q46)))</formula>
    </cfRule>
    <cfRule type="containsText" dxfId="2504" priority="2196" operator="containsText" text="Conservative">
      <formula>NOT(ISERROR(SEARCH("Conservative",Q46)))</formula>
    </cfRule>
    <cfRule type="containsText" dxfId="2503" priority="2197" operator="containsText" text="SNP">
      <formula>NOT(ISERROR(SEARCH("SNP",Q46)))</formula>
    </cfRule>
    <cfRule type="containsText" dxfId="2502" priority="2198" operator="containsText" text="Labour">
      <formula>NOT(ISERROR(SEARCH("Labour",Q46)))</formula>
    </cfRule>
  </conditionalFormatting>
  <conditionalFormatting sqref="Q47">
    <cfRule type="containsText" dxfId="2501" priority="2183" operator="containsText" text="Family">
      <formula>NOT(ISERROR(SEARCH("Family",Q47)))</formula>
    </cfRule>
    <cfRule type="containsText" dxfId="2500" priority="2184" operator="containsText" text="Alba">
      <formula>NOT(ISERROR(SEARCH("Alba",Q47)))</formula>
    </cfRule>
    <cfRule type="containsText" dxfId="2499" priority="2185" operator="containsText" text="Ind">
      <formula>NOT(ISERROR(SEARCH("Ind",Q47)))</formula>
    </cfRule>
    <cfRule type="containsText" dxfId="2498" priority="2186" operator="containsText" text="Lib Dem">
      <formula>NOT(ISERROR(SEARCH("Lib Dem",Q47)))</formula>
    </cfRule>
    <cfRule type="containsText" dxfId="2497" priority="2187" operator="containsText" text="Green">
      <formula>NOT(ISERROR(SEARCH("Green",Q47)))</formula>
    </cfRule>
    <cfRule type="containsText" dxfId="2496" priority="2188" operator="containsText" text="Conservative">
      <formula>NOT(ISERROR(SEARCH("Conservative",Q47)))</formula>
    </cfRule>
    <cfRule type="containsText" dxfId="2495" priority="2189" operator="containsText" text="SNP">
      <formula>NOT(ISERROR(SEARCH("SNP",Q47)))</formula>
    </cfRule>
    <cfRule type="containsText" dxfId="2494" priority="2190" operator="containsText" text="Labour">
      <formula>NOT(ISERROR(SEARCH("Labour",Q47)))</formula>
    </cfRule>
  </conditionalFormatting>
  <conditionalFormatting sqref="Q48">
    <cfRule type="containsText" dxfId="2493" priority="2175" operator="containsText" text="Family">
      <formula>NOT(ISERROR(SEARCH("Family",Q48)))</formula>
    </cfRule>
    <cfRule type="containsText" dxfId="2492" priority="2176" operator="containsText" text="Alba">
      <formula>NOT(ISERROR(SEARCH("Alba",Q48)))</formula>
    </cfRule>
    <cfRule type="containsText" dxfId="2491" priority="2177" operator="containsText" text="Ind">
      <formula>NOT(ISERROR(SEARCH("Ind",Q48)))</formula>
    </cfRule>
    <cfRule type="containsText" dxfId="2490" priority="2178" operator="containsText" text="Lib Dem">
      <formula>NOT(ISERROR(SEARCH("Lib Dem",Q48)))</formula>
    </cfRule>
    <cfRule type="containsText" dxfId="2489" priority="2179" operator="containsText" text="Green">
      <formula>NOT(ISERROR(SEARCH("Green",Q48)))</formula>
    </cfRule>
    <cfRule type="containsText" dxfId="2488" priority="2180" operator="containsText" text="Conservative">
      <formula>NOT(ISERROR(SEARCH("Conservative",Q48)))</formula>
    </cfRule>
    <cfRule type="containsText" dxfId="2487" priority="2181" operator="containsText" text="SNP">
      <formula>NOT(ISERROR(SEARCH("SNP",Q48)))</formula>
    </cfRule>
    <cfRule type="containsText" dxfId="2486" priority="2182" operator="containsText" text="Labour">
      <formula>NOT(ISERROR(SEARCH("Labour",Q48)))</formula>
    </cfRule>
  </conditionalFormatting>
  <conditionalFormatting sqref="Q49">
    <cfRule type="containsText" dxfId="2485" priority="2167" operator="containsText" text="Family">
      <formula>NOT(ISERROR(SEARCH("Family",Q49)))</formula>
    </cfRule>
    <cfRule type="containsText" dxfId="2484" priority="2168" operator="containsText" text="Alba">
      <formula>NOT(ISERROR(SEARCH("Alba",Q49)))</formula>
    </cfRule>
    <cfRule type="containsText" dxfId="2483" priority="2169" operator="containsText" text="Ind">
      <formula>NOT(ISERROR(SEARCH("Ind",Q49)))</formula>
    </cfRule>
    <cfRule type="containsText" dxfId="2482" priority="2170" operator="containsText" text="Lib Dem">
      <formula>NOT(ISERROR(SEARCH("Lib Dem",Q49)))</formula>
    </cfRule>
    <cfRule type="containsText" dxfId="2481" priority="2171" operator="containsText" text="Green">
      <formula>NOT(ISERROR(SEARCH("Green",Q49)))</formula>
    </cfRule>
    <cfRule type="containsText" dxfId="2480" priority="2172" operator="containsText" text="Conservative">
      <formula>NOT(ISERROR(SEARCH("Conservative",Q49)))</formula>
    </cfRule>
    <cfRule type="containsText" dxfId="2479" priority="2173" operator="containsText" text="SNP">
      <formula>NOT(ISERROR(SEARCH("SNP",Q49)))</formula>
    </cfRule>
    <cfRule type="containsText" dxfId="2478" priority="2174" operator="containsText" text="Labour">
      <formula>NOT(ISERROR(SEARCH("Labour",Q49)))</formula>
    </cfRule>
  </conditionalFormatting>
  <conditionalFormatting sqref="Q50">
    <cfRule type="containsText" dxfId="2477" priority="2159" operator="containsText" text="Family">
      <formula>NOT(ISERROR(SEARCH("Family",Q50)))</formula>
    </cfRule>
    <cfRule type="containsText" dxfId="2476" priority="2160" operator="containsText" text="Alba">
      <formula>NOT(ISERROR(SEARCH("Alba",Q50)))</formula>
    </cfRule>
    <cfRule type="containsText" dxfId="2475" priority="2161" operator="containsText" text="Ind">
      <formula>NOT(ISERROR(SEARCH("Ind",Q50)))</formula>
    </cfRule>
    <cfRule type="containsText" dxfId="2474" priority="2162" operator="containsText" text="Lib Dem">
      <formula>NOT(ISERROR(SEARCH("Lib Dem",Q50)))</formula>
    </cfRule>
    <cfRule type="containsText" dxfId="2473" priority="2163" operator="containsText" text="Green">
      <formula>NOT(ISERROR(SEARCH("Green",Q50)))</formula>
    </cfRule>
    <cfRule type="containsText" dxfId="2472" priority="2164" operator="containsText" text="Conservative">
      <formula>NOT(ISERROR(SEARCH("Conservative",Q50)))</formula>
    </cfRule>
    <cfRule type="containsText" dxfId="2471" priority="2165" operator="containsText" text="SNP">
      <formula>NOT(ISERROR(SEARCH("SNP",Q50)))</formula>
    </cfRule>
    <cfRule type="containsText" dxfId="2470" priority="2166" operator="containsText" text="Labour">
      <formula>NOT(ISERROR(SEARCH("Labour",Q50)))</formula>
    </cfRule>
  </conditionalFormatting>
  <conditionalFormatting sqref="C57:N57">
    <cfRule type="top10" dxfId="2469" priority="2157" bottom="1" rank="1"/>
    <cfRule type="top10" dxfId="2468" priority="2158" rank="1"/>
  </conditionalFormatting>
  <conditionalFormatting sqref="C58:N58">
    <cfRule type="top10" dxfId="2467" priority="2155" bottom="1" rank="1"/>
    <cfRule type="top10" dxfId="2466" priority="2156" rank="1"/>
  </conditionalFormatting>
  <conditionalFormatting sqref="C59:N59">
    <cfRule type="top10" dxfId="2465" priority="2153" bottom="1" rank="1"/>
    <cfRule type="top10" dxfId="2464" priority="2154" rank="1"/>
  </conditionalFormatting>
  <conditionalFormatting sqref="C60:N60">
    <cfRule type="top10" dxfId="2463" priority="2151" bottom="1" rank="1"/>
    <cfRule type="top10" dxfId="2462" priority="2152" rank="1"/>
  </conditionalFormatting>
  <conditionalFormatting sqref="C61:N61">
    <cfRule type="top10" dxfId="2461" priority="2149" bottom="1" rank="1"/>
    <cfRule type="top10" dxfId="2460" priority="2150" rank="1"/>
  </conditionalFormatting>
  <conditionalFormatting sqref="C62:N62">
    <cfRule type="top10" dxfId="2459" priority="2147" bottom="1" rank="1"/>
    <cfRule type="top10" dxfId="2458" priority="2148" rank="1"/>
  </conditionalFormatting>
  <conditionalFormatting sqref="C63:N63">
    <cfRule type="top10" dxfId="2457" priority="2145" bottom="1" rank="1"/>
    <cfRule type="top10" dxfId="2456" priority="2146" rank="1"/>
  </conditionalFormatting>
  <conditionalFormatting sqref="C64:N64">
    <cfRule type="top10" dxfId="2455" priority="2143" bottom="1" rank="1"/>
    <cfRule type="top10" dxfId="2454" priority="2144" rank="1"/>
  </conditionalFormatting>
  <conditionalFormatting sqref="C56:I56">
    <cfRule type="containsText" dxfId="2453" priority="2113" operator="containsText" text="Family">
      <formula>NOT(ISERROR(SEARCH("Family",C56)))</formula>
    </cfRule>
    <cfRule type="containsText" dxfId="2452" priority="2128" operator="containsText" text="Alba">
      <formula>NOT(ISERROR(SEARCH("Alba",C56)))</formula>
    </cfRule>
    <cfRule type="containsText" dxfId="2451" priority="2129" operator="containsText" text="Ind">
      <formula>NOT(ISERROR(SEARCH("Ind",C56)))</formula>
    </cfRule>
    <cfRule type="containsText" dxfId="2450" priority="2130" operator="containsText" text="Lib Dem">
      <formula>NOT(ISERROR(SEARCH("Lib Dem",C56)))</formula>
    </cfRule>
    <cfRule type="containsText" dxfId="2449" priority="2131" operator="containsText" text="Green">
      <formula>NOT(ISERROR(SEARCH("Green",C56)))</formula>
    </cfRule>
    <cfRule type="containsText" dxfId="2448" priority="2132" operator="containsText" text="Conservative">
      <formula>NOT(ISERROR(SEARCH("Conservative",C56)))</formula>
    </cfRule>
    <cfRule type="containsText" dxfId="2447" priority="2133" operator="containsText" text="SNP">
      <formula>NOT(ISERROR(SEARCH("SNP",C56)))</formula>
    </cfRule>
    <cfRule type="containsText" dxfId="2446" priority="2134" operator="containsText" text="Labour">
      <formula>NOT(ISERROR(SEARCH("Labour",C56)))</formula>
    </cfRule>
  </conditionalFormatting>
  <conditionalFormatting sqref="Q64">
    <cfRule type="containsText" dxfId="2445" priority="2114" operator="containsText" text="Alba">
      <formula>NOT(ISERROR(SEARCH("Alba",Q64)))</formula>
    </cfRule>
    <cfRule type="containsText" dxfId="2444" priority="2115" operator="containsText" text="Ind">
      <formula>NOT(ISERROR(SEARCH("Ind",Q64)))</formula>
    </cfRule>
    <cfRule type="containsText" dxfId="2443" priority="2116" operator="containsText" text="Lib Dem">
      <formula>NOT(ISERROR(SEARCH("Lib Dem",Q64)))</formula>
    </cfRule>
    <cfRule type="containsText" dxfId="2442" priority="2117" operator="containsText" text="Green">
      <formula>NOT(ISERROR(SEARCH("Green",Q64)))</formula>
    </cfRule>
    <cfRule type="containsText" dxfId="2441" priority="2118" operator="containsText" text="Conservative">
      <formula>NOT(ISERROR(SEARCH("Conservative",Q64)))</formula>
    </cfRule>
    <cfRule type="containsText" dxfId="2440" priority="2119" operator="containsText" text="SNP">
      <formula>NOT(ISERROR(SEARCH("SNP",Q64)))</formula>
    </cfRule>
    <cfRule type="containsText" dxfId="2439" priority="2120" operator="containsText" text="Labour">
      <formula>NOT(ISERROR(SEARCH("Labour",Q64)))</formula>
    </cfRule>
  </conditionalFormatting>
  <conditionalFormatting sqref="B57">
    <cfRule type="containsText" dxfId="2438" priority="2105" operator="containsText" text="Family">
      <formula>NOT(ISERROR(SEARCH("Family",B57)))</formula>
    </cfRule>
    <cfRule type="containsText" dxfId="2437" priority="2106" operator="containsText" text="Alba">
      <formula>NOT(ISERROR(SEARCH("Alba",B57)))</formula>
    </cfRule>
    <cfRule type="containsText" dxfId="2436" priority="2107" operator="containsText" text="Ind">
      <formula>NOT(ISERROR(SEARCH("Ind",B57)))</formula>
    </cfRule>
    <cfRule type="containsText" dxfId="2435" priority="2108" operator="containsText" text="Lib Dem">
      <formula>NOT(ISERROR(SEARCH("Lib Dem",B57)))</formula>
    </cfRule>
    <cfRule type="containsText" dxfId="2434" priority="2109" operator="containsText" text="Green">
      <formula>NOT(ISERROR(SEARCH("Green",B57)))</formula>
    </cfRule>
    <cfRule type="containsText" dxfId="2433" priority="2110" operator="containsText" text="Conservative">
      <formula>NOT(ISERROR(SEARCH("Conservative",B57)))</formula>
    </cfRule>
    <cfRule type="containsText" dxfId="2432" priority="2111" operator="containsText" text="SNP">
      <formula>NOT(ISERROR(SEARCH("SNP",B57)))</formula>
    </cfRule>
    <cfRule type="containsText" dxfId="2431" priority="2112" operator="containsText" text="Labour">
      <formula>NOT(ISERROR(SEARCH("Labour",B57)))</formula>
    </cfRule>
  </conditionalFormatting>
  <conditionalFormatting sqref="B58">
    <cfRule type="containsText" dxfId="2430" priority="2097" operator="containsText" text="Family">
      <formula>NOT(ISERROR(SEARCH("Family",B58)))</formula>
    </cfRule>
    <cfRule type="containsText" dxfId="2429" priority="2098" operator="containsText" text="Alba">
      <formula>NOT(ISERROR(SEARCH("Alba",B58)))</formula>
    </cfRule>
    <cfRule type="containsText" dxfId="2428" priority="2099" operator="containsText" text="Ind">
      <formula>NOT(ISERROR(SEARCH("Ind",B58)))</formula>
    </cfRule>
    <cfRule type="containsText" dxfId="2427" priority="2100" operator="containsText" text="Lib Dem">
      <formula>NOT(ISERROR(SEARCH("Lib Dem",B58)))</formula>
    </cfRule>
    <cfRule type="containsText" dxfId="2426" priority="2101" operator="containsText" text="Green">
      <formula>NOT(ISERROR(SEARCH("Green",B58)))</formula>
    </cfRule>
    <cfRule type="containsText" dxfId="2425" priority="2102" operator="containsText" text="Conservative">
      <formula>NOT(ISERROR(SEARCH("Conservative",B58)))</formula>
    </cfRule>
    <cfRule type="containsText" dxfId="2424" priority="2103" operator="containsText" text="SNP">
      <formula>NOT(ISERROR(SEARCH("SNP",B58)))</formula>
    </cfRule>
    <cfRule type="containsText" dxfId="2423" priority="2104" operator="containsText" text="Labour">
      <formula>NOT(ISERROR(SEARCH("Labour",B58)))</formula>
    </cfRule>
  </conditionalFormatting>
  <conditionalFormatting sqref="B59">
    <cfRule type="containsText" dxfId="2422" priority="2089" operator="containsText" text="Family">
      <formula>NOT(ISERROR(SEARCH("Family",B59)))</formula>
    </cfRule>
    <cfRule type="containsText" dxfId="2421" priority="2090" operator="containsText" text="Alba">
      <formula>NOT(ISERROR(SEARCH("Alba",B59)))</formula>
    </cfRule>
    <cfRule type="containsText" dxfId="2420" priority="2091" operator="containsText" text="Ind">
      <formula>NOT(ISERROR(SEARCH("Ind",B59)))</formula>
    </cfRule>
    <cfRule type="containsText" dxfId="2419" priority="2092" operator="containsText" text="Lib Dem">
      <formula>NOT(ISERROR(SEARCH("Lib Dem",B59)))</formula>
    </cfRule>
    <cfRule type="containsText" dxfId="2418" priority="2093" operator="containsText" text="Green">
      <formula>NOT(ISERROR(SEARCH("Green",B59)))</formula>
    </cfRule>
    <cfRule type="containsText" dxfId="2417" priority="2094" operator="containsText" text="Conservative">
      <formula>NOT(ISERROR(SEARCH("Conservative",B59)))</formula>
    </cfRule>
    <cfRule type="containsText" dxfId="2416" priority="2095" operator="containsText" text="SNP">
      <formula>NOT(ISERROR(SEARCH("SNP",B59)))</formula>
    </cfRule>
    <cfRule type="containsText" dxfId="2415" priority="2096" operator="containsText" text="Labour">
      <formula>NOT(ISERROR(SEARCH("Labour",B59)))</formula>
    </cfRule>
  </conditionalFormatting>
  <conditionalFormatting sqref="B60">
    <cfRule type="containsText" dxfId="2414" priority="2081" operator="containsText" text="Family">
      <formula>NOT(ISERROR(SEARCH("Family",B60)))</formula>
    </cfRule>
    <cfRule type="containsText" dxfId="2413" priority="2082" operator="containsText" text="Alba">
      <formula>NOT(ISERROR(SEARCH("Alba",B60)))</formula>
    </cfRule>
    <cfRule type="containsText" dxfId="2412" priority="2083" operator="containsText" text="Ind">
      <formula>NOT(ISERROR(SEARCH("Ind",B60)))</formula>
    </cfRule>
    <cfRule type="containsText" dxfId="2411" priority="2084" operator="containsText" text="Lib Dem">
      <formula>NOT(ISERROR(SEARCH("Lib Dem",B60)))</formula>
    </cfRule>
    <cfRule type="containsText" dxfId="2410" priority="2085" operator="containsText" text="Green">
      <formula>NOT(ISERROR(SEARCH("Green",B60)))</formula>
    </cfRule>
    <cfRule type="containsText" dxfId="2409" priority="2086" operator="containsText" text="Conservative">
      <formula>NOT(ISERROR(SEARCH("Conservative",B60)))</formula>
    </cfRule>
    <cfRule type="containsText" dxfId="2408" priority="2087" operator="containsText" text="SNP">
      <formula>NOT(ISERROR(SEARCH("SNP",B60)))</formula>
    </cfRule>
    <cfRule type="containsText" dxfId="2407" priority="2088" operator="containsText" text="Labour">
      <formula>NOT(ISERROR(SEARCH("Labour",B60)))</formula>
    </cfRule>
  </conditionalFormatting>
  <conditionalFormatting sqref="B61">
    <cfRule type="containsText" dxfId="2406" priority="2073" operator="containsText" text="Family">
      <formula>NOT(ISERROR(SEARCH("Family",B61)))</formula>
    </cfRule>
    <cfRule type="containsText" dxfId="2405" priority="2074" operator="containsText" text="Alba">
      <formula>NOT(ISERROR(SEARCH("Alba",B61)))</formula>
    </cfRule>
    <cfRule type="containsText" dxfId="2404" priority="2075" operator="containsText" text="Ind">
      <formula>NOT(ISERROR(SEARCH("Ind",B61)))</formula>
    </cfRule>
    <cfRule type="containsText" dxfId="2403" priority="2076" operator="containsText" text="Lib Dem">
      <formula>NOT(ISERROR(SEARCH("Lib Dem",B61)))</formula>
    </cfRule>
    <cfRule type="containsText" dxfId="2402" priority="2077" operator="containsText" text="Green">
      <formula>NOT(ISERROR(SEARCH("Green",B61)))</formula>
    </cfRule>
    <cfRule type="containsText" dxfId="2401" priority="2078" operator="containsText" text="Conservative">
      <formula>NOT(ISERROR(SEARCH("Conservative",B61)))</formula>
    </cfRule>
    <cfRule type="containsText" dxfId="2400" priority="2079" operator="containsText" text="SNP">
      <formula>NOT(ISERROR(SEARCH("SNP",B61)))</formula>
    </cfRule>
    <cfRule type="containsText" dxfId="2399" priority="2080" operator="containsText" text="Labour">
      <formula>NOT(ISERROR(SEARCH("Labour",B61)))</formula>
    </cfRule>
  </conditionalFormatting>
  <conditionalFormatting sqref="B62">
    <cfRule type="containsText" dxfId="2398" priority="2065" operator="containsText" text="Family">
      <formula>NOT(ISERROR(SEARCH("Family",B62)))</formula>
    </cfRule>
    <cfRule type="containsText" dxfId="2397" priority="2066" operator="containsText" text="Alba">
      <formula>NOT(ISERROR(SEARCH("Alba",B62)))</formula>
    </cfRule>
    <cfRule type="containsText" dxfId="2396" priority="2067" operator="containsText" text="Ind">
      <formula>NOT(ISERROR(SEARCH("Ind",B62)))</formula>
    </cfRule>
    <cfRule type="containsText" dxfId="2395" priority="2068" operator="containsText" text="Lib Dem">
      <formula>NOT(ISERROR(SEARCH("Lib Dem",B62)))</formula>
    </cfRule>
    <cfRule type="containsText" dxfId="2394" priority="2069" operator="containsText" text="Green">
      <formula>NOT(ISERROR(SEARCH("Green",B62)))</formula>
    </cfRule>
    <cfRule type="containsText" dxfId="2393" priority="2070" operator="containsText" text="Conservative">
      <formula>NOT(ISERROR(SEARCH("Conservative",B62)))</formula>
    </cfRule>
    <cfRule type="containsText" dxfId="2392" priority="2071" operator="containsText" text="SNP">
      <formula>NOT(ISERROR(SEARCH("SNP",B62)))</formula>
    </cfRule>
    <cfRule type="containsText" dxfId="2391" priority="2072" operator="containsText" text="Labour">
      <formula>NOT(ISERROR(SEARCH("Labour",B62)))</formula>
    </cfRule>
  </conditionalFormatting>
  <conditionalFormatting sqref="B63:B64">
    <cfRule type="containsText" dxfId="2390" priority="2057" operator="containsText" text="Family">
      <formula>NOT(ISERROR(SEARCH("Family",B63)))</formula>
    </cfRule>
    <cfRule type="containsText" dxfId="2389" priority="2058" operator="containsText" text="Alba">
      <formula>NOT(ISERROR(SEARCH("Alba",B63)))</formula>
    </cfRule>
    <cfRule type="containsText" dxfId="2388" priority="2059" operator="containsText" text="Ind">
      <formula>NOT(ISERROR(SEARCH("Ind",B63)))</formula>
    </cfRule>
    <cfRule type="containsText" dxfId="2387" priority="2060" operator="containsText" text="Lib Dem">
      <formula>NOT(ISERROR(SEARCH("Lib Dem",B63)))</formula>
    </cfRule>
    <cfRule type="containsText" dxfId="2386" priority="2061" operator="containsText" text="Green">
      <formula>NOT(ISERROR(SEARCH("Green",B63)))</formula>
    </cfRule>
    <cfRule type="containsText" dxfId="2385" priority="2062" operator="containsText" text="Conservative">
      <formula>NOT(ISERROR(SEARCH("Conservative",B63)))</formula>
    </cfRule>
    <cfRule type="containsText" dxfId="2384" priority="2063" operator="containsText" text="SNP">
      <formula>NOT(ISERROR(SEARCH("SNP",B63)))</formula>
    </cfRule>
    <cfRule type="containsText" dxfId="2383" priority="2064" operator="containsText" text="Labour">
      <formula>NOT(ISERROR(SEARCH("Labour",B63)))</formula>
    </cfRule>
  </conditionalFormatting>
  <conditionalFormatting sqref="R56:X56">
    <cfRule type="containsText" dxfId="2382" priority="2049" operator="containsText" text="Family">
      <formula>NOT(ISERROR(SEARCH("Family",R56)))</formula>
    </cfRule>
    <cfRule type="containsText" dxfId="2381" priority="2050" operator="containsText" text="Alba">
      <formula>NOT(ISERROR(SEARCH("Alba",R56)))</formula>
    </cfRule>
    <cfRule type="containsText" dxfId="2380" priority="2051" operator="containsText" text="Ind">
      <formula>NOT(ISERROR(SEARCH("Ind",R56)))</formula>
    </cfRule>
    <cfRule type="containsText" dxfId="2379" priority="2052" operator="containsText" text="Lib Dem">
      <formula>NOT(ISERROR(SEARCH("Lib Dem",R56)))</formula>
    </cfRule>
    <cfRule type="containsText" dxfId="2378" priority="2053" operator="containsText" text="Green">
      <formula>NOT(ISERROR(SEARCH("Green",R56)))</formula>
    </cfRule>
    <cfRule type="containsText" dxfId="2377" priority="2054" operator="containsText" text="Conservative">
      <formula>NOT(ISERROR(SEARCH("Conservative",R56)))</formula>
    </cfRule>
    <cfRule type="containsText" dxfId="2376" priority="2055" operator="containsText" text="SNP">
      <formula>NOT(ISERROR(SEARCH("SNP",R56)))</formula>
    </cfRule>
    <cfRule type="containsText" dxfId="2375" priority="2056" operator="containsText" text="Labour">
      <formula>NOT(ISERROR(SEARCH("Labour",R56)))</formula>
    </cfRule>
  </conditionalFormatting>
  <conditionalFormatting sqref="Q57">
    <cfRule type="containsText" dxfId="2374" priority="2041" operator="containsText" text="Family">
      <formula>NOT(ISERROR(SEARCH("Family",Q57)))</formula>
    </cfRule>
    <cfRule type="containsText" dxfId="2373" priority="2042" operator="containsText" text="Alba">
      <formula>NOT(ISERROR(SEARCH("Alba",Q57)))</formula>
    </cfRule>
    <cfRule type="containsText" dxfId="2372" priority="2043" operator="containsText" text="Ind">
      <formula>NOT(ISERROR(SEARCH("Ind",Q57)))</formula>
    </cfRule>
    <cfRule type="containsText" dxfId="2371" priority="2044" operator="containsText" text="Lib Dem">
      <formula>NOT(ISERROR(SEARCH("Lib Dem",Q57)))</formula>
    </cfRule>
    <cfRule type="containsText" dxfId="2370" priority="2045" operator="containsText" text="Green">
      <formula>NOT(ISERROR(SEARCH("Green",Q57)))</formula>
    </cfRule>
    <cfRule type="containsText" dxfId="2369" priority="2046" operator="containsText" text="Conservative">
      <formula>NOT(ISERROR(SEARCH("Conservative",Q57)))</formula>
    </cfRule>
    <cfRule type="containsText" dxfId="2368" priority="2047" operator="containsText" text="SNP">
      <formula>NOT(ISERROR(SEARCH("SNP",Q57)))</formula>
    </cfRule>
    <cfRule type="containsText" dxfId="2367" priority="2048" operator="containsText" text="Labour">
      <formula>NOT(ISERROR(SEARCH("Labour",Q57)))</formula>
    </cfRule>
  </conditionalFormatting>
  <conditionalFormatting sqref="Q58">
    <cfRule type="containsText" dxfId="2366" priority="2033" operator="containsText" text="Family">
      <formula>NOT(ISERROR(SEARCH("Family",Q58)))</formula>
    </cfRule>
    <cfRule type="containsText" dxfId="2365" priority="2034" operator="containsText" text="Alba">
      <formula>NOT(ISERROR(SEARCH("Alba",Q58)))</formula>
    </cfRule>
    <cfRule type="containsText" dxfId="2364" priority="2035" operator="containsText" text="Ind">
      <formula>NOT(ISERROR(SEARCH("Ind",Q58)))</formula>
    </cfRule>
    <cfRule type="containsText" dxfId="2363" priority="2036" operator="containsText" text="Lib Dem">
      <formula>NOT(ISERROR(SEARCH("Lib Dem",Q58)))</formula>
    </cfRule>
    <cfRule type="containsText" dxfId="2362" priority="2037" operator="containsText" text="Green">
      <formula>NOT(ISERROR(SEARCH("Green",Q58)))</formula>
    </cfRule>
    <cfRule type="containsText" dxfId="2361" priority="2038" operator="containsText" text="Conservative">
      <formula>NOT(ISERROR(SEARCH("Conservative",Q58)))</formula>
    </cfRule>
    <cfRule type="containsText" dxfId="2360" priority="2039" operator="containsText" text="SNP">
      <formula>NOT(ISERROR(SEARCH("SNP",Q58)))</formula>
    </cfRule>
    <cfRule type="containsText" dxfId="2359" priority="2040" operator="containsText" text="Labour">
      <formula>NOT(ISERROR(SEARCH("Labour",Q58)))</formula>
    </cfRule>
  </conditionalFormatting>
  <conditionalFormatting sqref="Q59">
    <cfRule type="containsText" dxfId="2358" priority="2025" operator="containsText" text="Family">
      <formula>NOT(ISERROR(SEARCH("Family",Q59)))</formula>
    </cfRule>
    <cfRule type="containsText" dxfId="2357" priority="2026" operator="containsText" text="Alba">
      <formula>NOT(ISERROR(SEARCH("Alba",Q59)))</formula>
    </cfRule>
    <cfRule type="containsText" dxfId="2356" priority="2027" operator="containsText" text="Ind">
      <formula>NOT(ISERROR(SEARCH("Ind",Q59)))</formula>
    </cfRule>
    <cfRule type="containsText" dxfId="2355" priority="2028" operator="containsText" text="Lib Dem">
      <formula>NOT(ISERROR(SEARCH("Lib Dem",Q59)))</formula>
    </cfRule>
    <cfRule type="containsText" dxfId="2354" priority="2029" operator="containsText" text="Green">
      <formula>NOT(ISERROR(SEARCH("Green",Q59)))</formula>
    </cfRule>
    <cfRule type="containsText" dxfId="2353" priority="2030" operator="containsText" text="Conservative">
      <formula>NOT(ISERROR(SEARCH("Conservative",Q59)))</formula>
    </cfRule>
    <cfRule type="containsText" dxfId="2352" priority="2031" operator="containsText" text="SNP">
      <formula>NOT(ISERROR(SEARCH("SNP",Q59)))</formula>
    </cfRule>
    <cfRule type="containsText" dxfId="2351" priority="2032" operator="containsText" text="Labour">
      <formula>NOT(ISERROR(SEARCH("Labour",Q59)))</formula>
    </cfRule>
  </conditionalFormatting>
  <conditionalFormatting sqref="Q60">
    <cfRule type="containsText" dxfId="2350" priority="2017" operator="containsText" text="Family">
      <formula>NOT(ISERROR(SEARCH("Family",Q60)))</formula>
    </cfRule>
    <cfRule type="containsText" dxfId="2349" priority="2018" operator="containsText" text="Alba">
      <formula>NOT(ISERROR(SEARCH("Alba",Q60)))</formula>
    </cfRule>
    <cfRule type="containsText" dxfId="2348" priority="2019" operator="containsText" text="Ind">
      <formula>NOT(ISERROR(SEARCH("Ind",Q60)))</formula>
    </cfRule>
    <cfRule type="containsText" dxfId="2347" priority="2020" operator="containsText" text="Lib Dem">
      <formula>NOT(ISERROR(SEARCH("Lib Dem",Q60)))</formula>
    </cfRule>
    <cfRule type="containsText" dxfId="2346" priority="2021" operator="containsText" text="Green">
      <formula>NOT(ISERROR(SEARCH("Green",Q60)))</formula>
    </cfRule>
    <cfRule type="containsText" dxfId="2345" priority="2022" operator="containsText" text="Conservative">
      <formula>NOT(ISERROR(SEARCH("Conservative",Q60)))</formula>
    </cfRule>
    <cfRule type="containsText" dxfId="2344" priority="2023" operator="containsText" text="SNP">
      <formula>NOT(ISERROR(SEARCH("SNP",Q60)))</formula>
    </cfRule>
    <cfRule type="containsText" dxfId="2343" priority="2024" operator="containsText" text="Labour">
      <formula>NOT(ISERROR(SEARCH("Labour",Q60)))</formula>
    </cfRule>
  </conditionalFormatting>
  <conditionalFormatting sqref="Q61">
    <cfRule type="containsText" dxfId="2342" priority="2009" operator="containsText" text="Family">
      <formula>NOT(ISERROR(SEARCH("Family",Q61)))</formula>
    </cfRule>
    <cfRule type="containsText" dxfId="2341" priority="2010" operator="containsText" text="Alba">
      <formula>NOT(ISERROR(SEARCH("Alba",Q61)))</formula>
    </cfRule>
    <cfRule type="containsText" dxfId="2340" priority="2011" operator="containsText" text="Ind">
      <formula>NOT(ISERROR(SEARCH("Ind",Q61)))</formula>
    </cfRule>
    <cfRule type="containsText" dxfId="2339" priority="2012" operator="containsText" text="Lib Dem">
      <formula>NOT(ISERROR(SEARCH("Lib Dem",Q61)))</formula>
    </cfRule>
    <cfRule type="containsText" dxfId="2338" priority="2013" operator="containsText" text="Green">
      <formula>NOT(ISERROR(SEARCH("Green",Q61)))</formula>
    </cfRule>
    <cfRule type="containsText" dxfId="2337" priority="2014" operator="containsText" text="Conservative">
      <formula>NOT(ISERROR(SEARCH("Conservative",Q61)))</formula>
    </cfRule>
    <cfRule type="containsText" dxfId="2336" priority="2015" operator="containsText" text="SNP">
      <formula>NOT(ISERROR(SEARCH("SNP",Q61)))</formula>
    </cfRule>
    <cfRule type="containsText" dxfId="2335" priority="2016" operator="containsText" text="Labour">
      <formula>NOT(ISERROR(SEARCH("Labour",Q61)))</formula>
    </cfRule>
  </conditionalFormatting>
  <conditionalFormatting sqref="Q62">
    <cfRule type="containsText" dxfId="2334" priority="2001" operator="containsText" text="Family">
      <formula>NOT(ISERROR(SEARCH("Family",Q62)))</formula>
    </cfRule>
    <cfRule type="containsText" dxfId="2333" priority="2002" operator="containsText" text="Alba">
      <formula>NOT(ISERROR(SEARCH("Alba",Q62)))</formula>
    </cfRule>
    <cfRule type="containsText" dxfId="2332" priority="2003" operator="containsText" text="Ind">
      <formula>NOT(ISERROR(SEARCH("Ind",Q62)))</formula>
    </cfRule>
    <cfRule type="containsText" dxfId="2331" priority="2004" operator="containsText" text="Lib Dem">
      <formula>NOT(ISERROR(SEARCH("Lib Dem",Q62)))</formula>
    </cfRule>
    <cfRule type="containsText" dxfId="2330" priority="2005" operator="containsText" text="Green">
      <formula>NOT(ISERROR(SEARCH("Green",Q62)))</formula>
    </cfRule>
    <cfRule type="containsText" dxfId="2329" priority="2006" operator="containsText" text="Conservative">
      <formula>NOT(ISERROR(SEARCH("Conservative",Q62)))</formula>
    </cfRule>
    <cfRule type="containsText" dxfId="2328" priority="2007" operator="containsText" text="SNP">
      <formula>NOT(ISERROR(SEARCH("SNP",Q62)))</formula>
    </cfRule>
    <cfRule type="containsText" dxfId="2327" priority="2008" operator="containsText" text="Labour">
      <formula>NOT(ISERROR(SEARCH("Labour",Q62)))</formula>
    </cfRule>
  </conditionalFormatting>
  <conditionalFormatting sqref="Q63">
    <cfRule type="containsText" dxfId="2326" priority="1993" operator="containsText" text="Family">
      <formula>NOT(ISERROR(SEARCH("Family",Q63)))</formula>
    </cfRule>
    <cfRule type="containsText" dxfId="2325" priority="1994" operator="containsText" text="Alba">
      <formula>NOT(ISERROR(SEARCH("Alba",Q63)))</formula>
    </cfRule>
    <cfRule type="containsText" dxfId="2324" priority="1995" operator="containsText" text="Ind">
      <formula>NOT(ISERROR(SEARCH("Ind",Q63)))</formula>
    </cfRule>
    <cfRule type="containsText" dxfId="2323" priority="1996" operator="containsText" text="Lib Dem">
      <formula>NOT(ISERROR(SEARCH("Lib Dem",Q63)))</formula>
    </cfRule>
    <cfRule type="containsText" dxfId="2322" priority="1997" operator="containsText" text="Green">
      <formula>NOT(ISERROR(SEARCH("Green",Q63)))</formula>
    </cfRule>
    <cfRule type="containsText" dxfId="2321" priority="1998" operator="containsText" text="Conservative">
      <formula>NOT(ISERROR(SEARCH("Conservative",Q63)))</formula>
    </cfRule>
    <cfRule type="containsText" dxfId="2320" priority="1999" operator="containsText" text="SNP">
      <formula>NOT(ISERROR(SEARCH("SNP",Q63)))</formula>
    </cfRule>
    <cfRule type="containsText" dxfId="2319" priority="2000" operator="containsText" text="Labour">
      <formula>NOT(ISERROR(SEARCH("Labour",Q63)))</formula>
    </cfRule>
  </conditionalFormatting>
  <conditionalFormatting sqref="C71:N71">
    <cfRule type="top10" dxfId="2318" priority="1991" bottom="1" rank="1"/>
    <cfRule type="top10" dxfId="2317" priority="1992" rank="1"/>
  </conditionalFormatting>
  <conditionalFormatting sqref="C72:N72">
    <cfRule type="top10" dxfId="2316" priority="1989" bottom="1" rank="1"/>
    <cfRule type="top10" dxfId="2315" priority="1990" rank="1"/>
  </conditionalFormatting>
  <conditionalFormatting sqref="C73:N73">
    <cfRule type="top10" dxfId="2314" priority="1987" bottom="1" rank="1"/>
    <cfRule type="top10" dxfId="2313" priority="1988" rank="1"/>
  </conditionalFormatting>
  <conditionalFormatting sqref="C74:N74">
    <cfRule type="top10" dxfId="2312" priority="1985" bottom="1" rank="1"/>
    <cfRule type="top10" dxfId="2311" priority="1986" rank="1"/>
  </conditionalFormatting>
  <conditionalFormatting sqref="C75:N75">
    <cfRule type="top10" dxfId="2310" priority="1983" bottom="1" rank="1"/>
    <cfRule type="top10" dxfId="2309" priority="1984" rank="1"/>
  </conditionalFormatting>
  <conditionalFormatting sqref="C76:N76">
    <cfRule type="top10" dxfId="2308" priority="1981" bottom="1" rank="1"/>
    <cfRule type="top10" dxfId="2307" priority="1982" rank="1"/>
  </conditionalFormatting>
  <conditionalFormatting sqref="C70:I70">
    <cfRule type="containsText" dxfId="2306" priority="1947" operator="containsText" text="Family">
      <formula>NOT(ISERROR(SEARCH("Family",C70)))</formula>
    </cfRule>
    <cfRule type="containsText" dxfId="2305" priority="1962" operator="containsText" text="Alba">
      <formula>NOT(ISERROR(SEARCH("Alba",C70)))</formula>
    </cfRule>
    <cfRule type="containsText" dxfId="2304" priority="1963" operator="containsText" text="Ind">
      <formula>NOT(ISERROR(SEARCH("Ind",C70)))</formula>
    </cfRule>
    <cfRule type="containsText" dxfId="2303" priority="1964" operator="containsText" text="Lib Dem">
      <formula>NOT(ISERROR(SEARCH("Lib Dem",C70)))</formula>
    </cfRule>
    <cfRule type="containsText" dxfId="2302" priority="1965" operator="containsText" text="Green">
      <formula>NOT(ISERROR(SEARCH("Green",C70)))</formula>
    </cfRule>
    <cfRule type="containsText" dxfId="2301" priority="1966" operator="containsText" text="Conservative">
      <formula>NOT(ISERROR(SEARCH("Conservative",C70)))</formula>
    </cfRule>
    <cfRule type="containsText" dxfId="2300" priority="1967" operator="containsText" text="SNP">
      <formula>NOT(ISERROR(SEARCH("SNP",C70)))</formula>
    </cfRule>
    <cfRule type="containsText" dxfId="2299" priority="1968" operator="containsText" text="Labour">
      <formula>NOT(ISERROR(SEARCH("Labour",C70)))</formula>
    </cfRule>
  </conditionalFormatting>
  <conditionalFormatting sqref="B71">
    <cfRule type="containsText" dxfId="2298" priority="1939" operator="containsText" text="Family">
      <formula>NOT(ISERROR(SEARCH("Family",B71)))</formula>
    </cfRule>
    <cfRule type="containsText" dxfId="2297" priority="1940" operator="containsText" text="Alba">
      <formula>NOT(ISERROR(SEARCH("Alba",B71)))</formula>
    </cfRule>
    <cfRule type="containsText" dxfId="2296" priority="1941" operator="containsText" text="Ind">
      <formula>NOT(ISERROR(SEARCH("Ind",B71)))</formula>
    </cfRule>
    <cfRule type="containsText" dxfId="2295" priority="1942" operator="containsText" text="Lib Dem">
      <formula>NOT(ISERROR(SEARCH("Lib Dem",B71)))</formula>
    </cfRule>
    <cfRule type="containsText" dxfId="2294" priority="1943" operator="containsText" text="Green">
      <formula>NOT(ISERROR(SEARCH("Green",B71)))</formula>
    </cfRule>
    <cfRule type="containsText" dxfId="2293" priority="1944" operator="containsText" text="Conservative">
      <formula>NOT(ISERROR(SEARCH("Conservative",B71)))</formula>
    </cfRule>
    <cfRule type="containsText" dxfId="2292" priority="1945" operator="containsText" text="SNP">
      <formula>NOT(ISERROR(SEARCH("SNP",B71)))</formula>
    </cfRule>
    <cfRule type="containsText" dxfId="2291" priority="1946" operator="containsText" text="Labour">
      <formula>NOT(ISERROR(SEARCH("Labour",B71)))</formula>
    </cfRule>
  </conditionalFormatting>
  <conditionalFormatting sqref="B72">
    <cfRule type="containsText" dxfId="2290" priority="1931" operator="containsText" text="Family">
      <formula>NOT(ISERROR(SEARCH("Family",B72)))</formula>
    </cfRule>
    <cfRule type="containsText" dxfId="2289" priority="1932" operator="containsText" text="Alba">
      <formula>NOT(ISERROR(SEARCH("Alba",B72)))</formula>
    </cfRule>
    <cfRule type="containsText" dxfId="2288" priority="1933" operator="containsText" text="Ind">
      <formula>NOT(ISERROR(SEARCH("Ind",B72)))</formula>
    </cfRule>
    <cfRule type="containsText" dxfId="2287" priority="1934" operator="containsText" text="Lib Dem">
      <formula>NOT(ISERROR(SEARCH("Lib Dem",B72)))</formula>
    </cfRule>
    <cfRule type="containsText" dxfId="2286" priority="1935" operator="containsText" text="Green">
      <formula>NOT(ISERROR(SEARCH("Green",B72)))</formula>
    </cfRule>
    <cfRule type="containsText" dxfId="2285" priority="1936" operator="containsText" text="Conservative">
      <formula>NOT(ISERROR(SEARCH("Conservative",B72)))</formula>
    </cfRule>
    <cfRule type="containsText" dxfId="2284" priority="1937" operator="containsText" text="SNP">
      <formula>NOT(ISERROR(SEARCH("SNP",B72)))</formula>
    </cfRule>
    <cfRule type="containsText" dxfId="2283" priority="1938" operator="containsText" text="Labour">
      <formula>NOT(ISERROR(SEARCH("Labour",B72)))</formula>
    </cfRule>
  </conditionalFormatting>
  <conditionalFormatting sqref="B73">
    <cfRule type="containsText" dxfId="2282" priority="1923" operator="containsText" text="Family">
      <formula>NOT(ISERROR(SEARCH("Family",B73)))</formula>
    </cfRule>
    <cfRule type="containsText" dxfId="2281" priority="1924" operator="containsText" text="Alba">
      <formula>NOT(ISERROR(SEARCH("Alba",B73)))</formula>
    </cfRule>
    <cfRule type="containsText" dxfId="2280" priority="1925" operator="containsText" text="Ind">
      <formula>NOT(ISERROR(SEARCH("Ind",B73)))</formula>
    </cfRule>
    <cfRule type="containsText" dxfId="2279" priority="1926" operator="containsText" text="Lib Dem">
      <formula>NOT(ISERROR(SEARCH("Lib Dem",B73)))</formula>
    </cfRule>
    <cfRule type="containsText" dxfId="2278" priority="1927" operator="containsText" text="Green">
      <formula>NOT(ISERROR(SEARCH("Green",B73)))</formula>
    </cfRule>
    <cfRule type="containsText" dxfId="2277" priority="1928" operator="containsText" text="Conservative">
      <formula>NOT(ISERROR(SEARCH("Conservative",B73)))</formula>
    </cfRule>
    <cfRule type="containsText" dxfId="2276" priority="1929" operator="containsText" text="SNP">
      <formula>NOT(ISERROR(SEARCH("SNP",B73)))</formula>
    </cfRule>
    <cfRule type="containsText" dxfId="2275" priority="1930" operator="containsText" text="Labour">
      <formula>NOT(ISERROR(SEARCH("Labour",B73)))</formula>
    </cfRule>
  </conditionalFormatting>
  <conditionalFormatting sqref="B74">
    <cfRule type="containsText" dxfId="2274" priority="1915" operator="containsText" text="Family">
      <formula>NOT(ISERROR(SEARCH("Family",B74)))</formula>
    </cfRule>
    <cfRule type="containsText" dxfId="2273" priority="1916" operator="containsText" text="Alba">
      <formula>NOT(ISERROR(SEARCH("Alba",B74)))</formula>
    </cfRule>
    <cfRule type="containsText" dxfId="2272" priority="1917" operator="containsText" text="Ind">
      <formula>NOT(ISERROR(SEARCH("Ind",B74)))</formula>
    </cfRule>
    <cfRule type="containsText" dxfId="2271" priority="1918" operator="containsText" text="Lib Dem">
      <formula>NOT(ISERROR(SEARCH("Lib Dem",B74)))</formula>
    </cfRule>
    <cfRule type="containsText" dxfId="2270" priority="1919" operator="containsText" text="Green">
      <formula>NOT(ISERROR(SEARCH("Green",B74)))</formula>
    </cfRule>
    <cfRule type="containsText" dxfId="2269" priority="1920" operator="containsText" text="Conservative">
      <formula>NOT(ISERROR(SEARCH("Conservative",B74)))</formula>
    </cfRule>
    <cfRule type="containsText" dxfId="2268" priority="1921" operator="containsText" text="SNP">
      <formula>NOT(ISERROR(SEARCH("SNP",B74)))</formula>
    </cfRule>
    <cfRule type="containsText" dxfId="2267" priority="1922" operator="containsText" text="Labour">
      <formula>NOT(ISERROR(SEARCH("Labour",B74)))</formula>
    </cfRule>
  </conditionalFormatting>
  <conditionalFormatting sqref="B75">
    <cfRule type="containsText" dxfId="2266" priority="1907" operator="containsText" text="Family">
      <formula>NOT(ISERROR(SEARCH("Family",B75)))</formula>
    </cfRule>
    <cfRule type="containsText" dxfId="2265" priority="1908" operator="containsText" text="Alba">
      <formula>NOT(ISERROR(SEARCH("Alba",B75)))</formula>
    </cfRule>
    <cfRule type="containsText" dxfId="2264" priority="1909" operator="containsText" text="Ind">
      <formula>NOT(ISERROR(SEARCH("Ind",B75)))</formula>
    </cfRule>
    <cfRule type="containsText" dxfId="2263" priority="1910" operator="containsText" text="Lib Dem">
      <formula>NOT(ISERROR(SEARCH("Lib Dem",B75)))</formula>
    </cfRule>
    <cfRule type="containsText" dxfId="2262" priority="1911" operator="containsText" text="Green">
      <formula>NOT(ISERROR(SEARCH("Green",B75)))</formula>
    </cfRule>
    <cfRule type="containsText" dxfId="2261" priority="1912" operator="containsText" text="Conservative">
      <formula>NOT(ISERROR(SEARCH("Conservative",B75)))</formula>
    </cfRule>
    <cfRule type="containsText" dxfId="2260" priority="1913" operator="containsText" text="SNP">
      <formula>NOT(ISERROR(SEARCH("SNP",B75)))</formula>
    </cfRule>
    <cfRule type="containsText" dxfId="2259" priority="1914" operator="containsText" text="Labour">
      <formula>NOT(ISERROR(SEARCH("Labour",B75)))</formula>
    </cfRule>
  </conditionalFormatting>
  <conditionalFormatting sqref="B76">
    <cfRule type="containsText" dxfId="2258" priority="1899" operator="containsText" text="Family">
      <formula>NOT(ISERROR(SEARCH("Family",B76)))</formula>
    </cfRule>
    <cfRule type="containsText" dxfId="2257" priority="1900" operator="containsText" text="Alba">
      <formula>NOT(ISERROR(SEARCH("Alba",B76)))</formula>
    </cfRule>
    <cfRule type="containsText" dxfId="2256" priority="1901" operator="containsText" text="Ind">
      <formula>NOT(ISERROR(SEARCH("Ind",B76)))</formula>
    </cfRule>
    <cfRule type="containsText" dxfId="2255" priority="1902" operator="containsText" text="Lib Dem">
      <formula>NOT(ISERROR(SEARCH("Lib Dem",B76)))</formula>
    </cfRule>
    <cfRule type="containsText" dxfId="2254" priority="1903" operator="containsText" text="Green">
      <formula>NOT(ISERROR(SEARCH("Green",B76)))</formula>
    </cfRule>
    <cfRule type="containsText" dxfId="2253" priority="1904" operator="containsText" text="Conservative">
      <formula>NOT(ISERROR(SEARCH("Conservative",B76)))</formula>
    </cfRule>
    <cfRule type="containsText" dxfId="2252" priority="1905" operator="containsText" text="SNP">
      <formula>NOT(ISERROR(SEARCH("SNP",B76)))</formula>
    </cfRule>
    <cfRule type="containsText" dxfId="2251" priority="1906" operator="containsText" text="Labour">
      <formula>NOT(ISERROR(SEARCH("Labour",B76)))</formula>
    </cfRule>
  </conditionalFormatting>
  <conditionalFormatting sqref="R70:X70">
    <cfRule type="containsText" dxfId="2250" priority="1883" operator="containsText" text="Family">
      <formula>NOT(ISERROR(SEARCH("Family",R70)))</formula>
    </cfRule>
    <cfRule type="containsText" dxfId="2249" priority="1884" operator="containsText" text="Alba">
      <formula>NOT(ISERROR(SEARCH("Alba",R70)))</formula>
    </cfRule>
    <cfRule type="containsText" dxfId="2248" priority="1885" operator="containsText" text="Ind">
      <formula>NOT(ISERROR(SEARCH("Ind",R70)))</formula>
    </cfRule>
    <cfRule type="containsText" dxfId="2247" priority="1886" operator="containsText" text="Lib Dem">
      <formula>NOT(ISERROR(SEARCH("Lib Dem",R70)))</formula>
    </cfRule>
    <cfRule type="containsText" dxfId="2246" priority="1887" operator="containsText" text="Green">
      <formula>NOT(ISERROR(SEARCH("Green",R70)))</formula>
    </cfRule>
    <cfRule type="containsText" dxfId="2245" priority="1888" operator="containsText" text="Conservative">
      <formula>NOT(ISERROR(SEARCH("Conservative",R70)))</formula>
    </cfRule>
    <cfRule type="containsText" dxfId="2244" priority="1889" operator="containsText" text="SNP">
      <formula>NOT(ISERROR(SEARCH("SNP",R70)))</formula>
    </cfRule>
    <cfRule type="containsText" dxfId="2243" priority="1890" operator="containsText" text="Labour">
      <formula>NOT(ISERROR(SEARCH("Labour",R70)))</formula>
    </cfRule>
  </conditionalFormatting>
  <conditionalFormatting sqref="Q71">
    <cfRule type="containsText" dxfId="2242" priority="1875" operator="containsText" text="Family">
      <formula>NOT(ISERROR(SEARCH("Family",Q71)))</formula>
    </cfRule>
    <cfRule type="containsText" dxfId="2241" priority="1876" operator="containsText" text="Alba">
      <formula>NOT(ISERROR(SEARCH("Alba",Q71)))</formula>
    </cfRule>
    <cfRule type="containsText" dxfId="2240" priority="1877" operator="containsText" text="Ind">
      <formula>NOT(ISERROR(SEARCH("Ind",Q71)))</formula>
    </cfRule>
    <cfRule type="containsText" dxfId="2239" priority="1878" operator="containsText" text="Lib Dem">
      <formula>NOT(ISERROR(SEARCH("Lib Dem",Q71)))</formula>
    </cfRule>
    <cfRule type="containsText" dxfId="2238" priority="1879" operator="containsText" text="Green">
      <formula>NOT(ISERROR(SEARCH("Green",Q71)))</formula>
    </cfRule>
    <cfRule type="containsText" dxfId="2237" priority="1880" operator="containsText" text="Conservative">
      <formula>NOT(ISERROR(SEARCH("Conservative",Q71)))</formula>
    </cfRule>
    <cfRule type="containsText" dxfId="2236" priority="1881" operator="containsText" text="SNP">
      <formula>NOT(ISERROR(SEARCH("SNP",Q71)))</formula>
    </cfRule>
    <cfRule type="containsText" dxfId="2235" priority="1882" operator="containsText" text="Labour">
      <formula>NOT(ISERROR(SEARCH("Labour",Q71)))</formula>
    </cfRule>
  </conditionalFormatting>
  <conditionalFormatting sqref="Q72">
    <cfRule type="containsText" dxfId="2234" priority="1867" operator="containsText" text="Family">
      <formula>NOT(ISERROR(SEARCH("Family",Q72)))</formula>
    </cfRule>
    <cfRule type="containsText" dxfId="2233" priority="1868" operator="containsText" text="Alba">
      <formula>NOT(ISERROR(SEARCH("Alba",Q72)))</formula>
    </cfRule>
    <cfRule type="containsText" dxfId="2232" priority="1869" operator="containsText" text="Ind">
      <formula>NOT(ISERROR(SEARCH("Ind",Q72)))</formula>
    </cfRule>
    <cfRule type="containsText" dxfId="2231" priority="1870" operator="containsText" text="Lib Dem">
      <formula>NOT(ISERROR(SEARCH("Lib Dem",Q72)))</formula>
    </cfRule>
    <cfRule type="containsText" dxfId="2230" priority="1871" operator="containsText" text="Green">
      <formula>NOT(ISERROR(SEARCH("Green",Q72)))</formula>
    </cfRule>
    <cfRule type="containsText" dxfId="2229" priority="1872" operator="containsText" text="Conservative">
      <formula>NOT(ISERROR(SEARCH("Conservative",Q72)))</formula>
    </cfRule>
    <cfRule type="containsText" dxfId="2228" priority="1873" operator="containsText" text="SNP">
      <formula>NOT(ISERROR(SEARCH("SNP",Q72)))</formula>
    </cfRule>
    <cfRule type="containsText" dxfId="2227" priority="1874" operator="containsText" text="Labour">
      <formula>NOT(ISERROR(SEARCH("Labour",Q72)))</formula>
    </cfRule>
  </conditionalFormatting>
  <conditionalFormatting sqref="Q73">
    <cfRule type="containsText" dxfId="2226" priority="1859" operator="containsText" text="Family">
      <formula>NOT(ISERROR(SEARCH("Family",Q73)))</formula>
    </cfRule>
    <cfRule type="containsText" dxfId="2225" priority="1860" operator="containsText" text="Alba">
      <formula>NOT(ISERROR(SEARCH("Alba",Q73)))</formula>
    </cfRule>
    <cfRule type="containsText" dxfId="2224" priority="1861" operator="containsText" text="Ind">
      <formula>NOT(ISERROR(SEARCH("Ind",Q73)))</formula>
    </cfRule>
    <cfRule type="containsText" dxfId="2223" priority="1862" operator="containsText" text="Lib Dem">
      <formula>NOT(ISERROR(SEARCH("Lib Dem",Q73)))</formula>
    </cfRule>
    <cfRule type="containsText" dxfId="2222" priority="1863" operator="containsText" text="Green">
      <formula>NOT(ISERROR(SEARCH("Green",Q73)))</formula>
    </cfRule>
    <cfRule type="containsText" dxfId="2221" priority="1864" operator="containsText" text="Conservative">
      <formula>NOT(ISERROR(SEARCH("Conservative",Q73)))</formula>
    </cfRule>
    <cfRule type="containsText" dxfId="2220" priority="1865" operator="containsText" text="SNP">
      <formula>NOT(ISERROR(SEARCH("SNP",Q73)))</formula>
    </cfRule>
    <cfRule type="containsText" dxfId="2219" priority="1866" operator="containsText" text="Labour">
      <formula>NOT(ISERROR(SEARCH("Labour",Q73)))</formula>
    </cfRule>
  </conditionalFormatting>
  <conditionalFormatting sqref="Q74">
    <cfRule type="containsText" dxfId="2218" priority="1851" operator="containsText" text="Family">
      <formula>NOT(ISERROR(SEARCH("Family",Q74)))</formula>
    </cfRule>
    <cfRule type="containsText" dxfId="2217" priority="1852" operator="containsText" text="Alba">
      <formula>NOT(ISERROR(SEARCH("Alba",Q74)))</formula>
    </cfRule>
    <cfRule type="containsText" dxfId="2216" priority="1853" operator="containsText" text="Ind">
      <formula>NOT(ISERROR(SEARCH("Ind",Q74)))</formula>
    </cfRule>
    <cfRule type="containsText" dxfId="2215" priority="1854" operator="containsText" text="Lib Dem">
      <formula>NOT(ISERROR(SEARCH("Lib Dem",Q74)))</formula>
    </cfRule>
    <cfRule type="containsText" dxfId="2214" priority="1855" operator="containsText" text="Green">
      <formula>NOT(ISERROR(SEARCH("Green",Q74)))</formula>
    </cfRule>
    <cfRule type="containsText" dxfId="2213" priority="1856" operator="containsText" text="Conservative">
      <formula>NOT(ISERROR(SEARCH("Conservative",Q74)))</formula>
    </cfRule>
    <cfRule type="containsText" dxfId="2212" priority="1857" operator="containsText" text="SNP">
      <formula>NOT(ISERROR(SEARCH("SNP",Q74)))</formula>
    </cfRule>
    <cfRule type="containsText" dxfId="2211" priority="1858" operator="containsText" text="Labour">
      <formula>NOT(ISERROR(SEARCH("Labour",Q74)))</formula>
    </cfRule>
  </conditionalFormatting>
  <conditionalFormatting sqref="Q75">
    <cfRule type="containsText" dxfId="2210" priority="1843" operator="containsText" text="Family">
      <formula>NOT(ISERROR(SEARCH("Family",Q75)))</formula>
    </cfRule>
    <cfRule type="containsText" dxfId="2209" priority="1844" operator="containsText" text="Alba">
      <formula>NOT(ISERROR(SEARCH("Alba",Q75)))</formula>
    </cfRule>
    <cfRule type="containsText" dxfId="2208" priority="1845" operator="containsText" text="Ind">
      <formula>NOT(ISERROR(SEARCH("Ind",Q75)))</formula>
    </cfRule>
    <cfRule type="containsText" dxfId="2207" priority="1846" operator="containsText" text="Lib Dem">
      <formula>NOT(ISERROR(SEARCH("Lib Dem",Q75)))</formula>
    </cfRule>
    <cfRule type="containsText" dxfId="2206" priority="1847" operator="containsText" text="Green">
      <formula>NOT(ISERROR(SEARCH("Green",Q75)))</formula>
    </cfRule>
    <cfRule type="containsText" dxfId="2205" priority="1848" operator="containsText" text="Conservative">
      <formula>NOT(ISERROR(SEARCH("Conservative",Q75)))</formula>
    </cfRule>
    <cfRule type="containsText" dxfId="2204" priority="1849" operator="containsText" text="SNP">
      <formula>NOT(ISERROR(SEARCH("SNP",Q75)))</formula>
    </cfRule>
    <cfRule type="containsText" dxfId="2203" priority="1850" operator="containsText" text="Labour">
      <formula>NOT(ISERROR(SEARCH("Labour",Q75)))</formula>
    </cfRule>
  </conditionalFormatting>
  <conditionalFormatting sqref="Q76">
    <cfRule type="containsText" dxfId="2202" priority="1835" operator="containsText" text="Family">
      <formula>NOT(ISERROR(SEARCH("Family",Q76)))</formula>
    </cfRule>
    <cfRule type="containsText" dxfId="2201" priority="1836" operator="containsText" text="Alba">
      <formula>NOT(ISERROR(SEARCH("Alba",Q76)))</formula>
    </cfRule>
    <cfRule type="containsText" dxfId="2200" priority="1837" operator="containsText" text="Ind">
      <formula>NOT(ISERROR(SEARCH("Ind",Q76)))</formula>
    </cfRule>
    <cfRule type="containsText" dxfId="2199" priority="1838" operator="containsText" text="Lib Dem">
      <formula>NOT(ISERROR(SEARCH("Lib Dem",Q76)))</formula>
    </cfRule>
    <cfRule type="containsText" dxfId="2198" priority="1839" operator="containsText" text="Green">
      <formula>NOT(ISERROR(SEARCH("Green",Q76)))</formula>
    </cfRule>
    <cfRule type="containsText" dxfId="2197" priority="1840" operator="containsText" text="Conservative">
      <formula>NOT(ISERROR(SEARCH("Conservative",Q76)))</formula>
    </cfRule>
    <cfRule type="containsText" dxfId="2196" priority="1841" operator="containsText" text="SNP">
      <formula>NOT(ISERROR(SEARCH("SNP",Q76)))</formula>
    </cfRule>
    <cfRule type="containsText" dxfId="2195" priority="1842" operator="containsText" text="Labour">
      <formula>NOT(ISERROR(SEARCH("Labour",Q76)))</formula>
    </cfRule>
  </conditionalFormatting>
  <conditionalFormatting sqref="C83:N83">
    <cfRule type="top10" dxfId="2194" priority="1825" bottom="1" rank="1"/>
    <cfRule type="top10" dxfId="2193" priority="1826" rank="1"/>
  </conditionalFormatting>
  <conditionalFormatting sqref="C84:N84">
    <cfRule type="top10" dxfId="2192" priority="1823" bottom="1" rank="1"/>
    <cfRule type="top10" dxfId="2191" priority="1824" rank="1"/>
  </conditionalFormatting>
  <conditionalFormatting sqref="C85:N85">
    <cfRule type="top10" dxfId="2190" priority="1821" bottom="1" rank="1"/>
    <cfRule type="top10" dxfId="2189" priority="1822" rank="1"/>
  </conditionalFormatting>
  <conditionalFormatting sqref="C86:N86">
    <cfRule type="top10" dxfId="2188" priority="1819" bottom="1" rank="1"/>
    <cfRule type="top10" dxfId="2187" priority="1820" rank="1"/>
  </conditionalFormatting>
  <conditionalFormatting sqref="C87:N87">
    <cfRule type="top10" dxfId="2186" priority="1817" bottom="1" rank="1"/>
    <cfRule type="top10" dxfId="2185" priority="1818" rank="1"/>
  </conditionalFormatting>
  <conditionalFormatting sqref="C88:N88">
    <cfRule type="top10" dxfId="2184" priority="1815" bottom="1" rank="1"/>
    <cfRule type="top10" dxfId="2183" priority="1816" rank="1"/>
  </conditionalFormatting>
  <conditionalFormatting sqref="C89:N89">
    <cfRule type="top10" dxfId="2182" priority="1813" bottom="1" rank="1"/>
    <cfRule type="top10" dxfId="2181" priority="1814" rank="1"/>
  </conditionalFormatting>
  <conditionalFormatting sqref="C82:I82">
    <cfRule type="containsText" dxfId="2180" priority="1781" operator="containsText" text="Family">
      <formula>NOT(ISERROR(SEARCH("Family",C82)))</formula>
    </cfRule>
    <cfRule type="containsText" dxfId="2179" priority="1796" operator="containsText" text="Alba">
      <formula>NOT(ISERROR(SEARCH("Alba",C82)))</formula>
    </cfRule>
    <cfRule type="containsText" dxfId="2178" priority="1797" operator="containsText" text="Ind">
      <formula>NOT(ISERROR(SEARCH("Ind",C82)))</formula>
    </cfRule>
    <cfRule type="containsText" dxfId="2177" priority="1798" operator="containsText" text="Lib Dem">
      <formula>NOT(ISERROR(SEARCH("Lib Dem",C82)))</formula>
    </cfRule>
    <cfRule type="containsText" dxfId="2176" priority="1799" operator="containsText" text="Green">
      <formula>NOT(ISERROR(SEARCH("Green",C82)))</formula>
    </cfRule>
    <cfRule type="containsText" dxfId="2175" priority="1800" operator="containsText" text="Conservative">
      <formula>NOT(ISERROR(SEARCH("Conservative",C82)))</formula>
    </cfRule>
    <cfRule type="containsText" dxfId="2174" priority="1801" operator="containsText" text="SNP">
      <formula>NOT(ISERROR(SEARCH("SNP",C82)))</formula>
    </cfRule>
    <cfRule type="containsText" dxfId="2173" priority="1802" operator="containsText" text="Labour">
      <formula>NOT(ISERROR(SEARCH("Labour",C82)))</formula>
    </cfRule>
  </conditionalFormatting>
  <conditionalFormatting sqref="B83">
    <cfRule type="containsText" dxfId="2172" priority="1773" operator="containsText" text="Family">
      <formula>NOT(ISERROR(SEARCH("Family",B83)))</formula>
    </cfRule>
    <cfRule type="containsText" dxfId="2171" priority="1774" operator="containsText" text="Alba">
      <formula>NOT(ISERROR(SEARCH("Alba",B83)))</formula>
    </cfRule>
    <cfRule type="containsText" dxfId="2170" priority="1775" operator="containsText" text="Ind">
      <formula>NOT(ISERROR(SEARCH("Ind",B83)))</formula>
    </cfRule>
    <cfRule type="containsText" dxfId="2169" priority="1776" operator="containsText" text="Lib Dem">
      <formula>NOT(ISERROR(SEARCH("Lib Dem",B83)))</formula>
    </cfRule>
    <cfRule type="containsText" dxfId="2168" priority="1777" operator="containsText" text="Green">
      <formula>NOT(ISERROR(SEARCH("Green",B83)))</formula>
    </cfRule>
    <cfRule type="containsText" dxfId="2167" priority="1778" operator="containsText" text="Conservative">
      <formula>NOT(ISERROR(SEARCH("Conservative",B83)))</formula>
    </cfRule>
    <cfRule type="containsText" dxfId="2166" priority="1779" operator="containsText" text="SNP">
      <formula>NOT(ISERROR(SEARCH("SNP",B83)))</formula>
    </cfRule>
    <cfRule type="containsText" dxfId="2165" priority="1780" operator="containsText" text="Labour">
      <formula>NOT(ISERROR(SEARCH("Labour",B83)))</formula>
    </cfRule>
  </conditionalFormatting>
  <conditionalFormatting sqref="B84">
    <cfRule type="containsText" dxfId="2164" priority="1765" operator="containsText" text="Family">
      <formula>NOT(ISERROR(SEARCH("Family",B84)))</formula>
    </cfRule>
    <cfRule type="containsText" dxfId="2163" priority="1766" operator="containsText" text="Alba">
      <formula>NOT(ISERROR(SEARCH("Alba",B84)))</formula>
    </cfRule>
    <cfRule type="containsText" dxfId="2162" priority="1767" operator="containsText" text="Ind">
      <formula>NOT(ISERROR(SEARCH("Ind",B84)))</formula>
    </cfRule>
    <cfRule type="containsText" dxfId="2161" priority="1768" operator="containsText" text="Lib Dem">
      <formula>NOT(ISERROR(SEARCH("Lib Dem",B84)))</formula>
    </cfRule>
    <cfRule type="containsText" dxfId="2160" priority="1769" operator="containsText" text="Green">
      <formula>NOT(ISERROR(SEARCH("Green",B84)))</formula>
    </cfRule>
    <cfRule type="containsText" dxfId="2159" priority="1770" operator="containsText" text="Conservative">
      <formula>NOT(ISERROR(SEARCH("Conservative",B84)))</formula>
    </cfRule>
    <cfRule type="containsText" dxfId="2158" priority="1771" operator="containsText" text="SNP">
      <formula>NOT(ISERROR(SEARCH("SNP",B84)))</formula>
    </cfRule>
    <cfRule type="containsText" dxfId="2157" priority="1772" operator="containsText" text="Labour">
      <formula>NOT(ISERROR(SEARCH("Labour",B84)))</formula>
    </cfRule>
  </conditionalFormatting>
  <conditionalFormatting sqref="B85">
    <cfRule type="containsText" dxfId="2156" priority="1757" operator="containsText" text="Family">
      <formula>NOT(ISERROR(SEARCH("Family",B85)))</formula>
    </cfRule>
    <cfRule type="containsText" dxfId="2155" priority="1758" operator="containsText" text="Alba">
      <formula>NOT(ISERROR(SEARCH("Alba",B85)))</formula>
    </cfRule>
    <cfRule type="containsText" dxfId="2154" priority="1759" operator="containsText" text="Ind">
      <formula>NOT(ISERROR(SEARCH("Ind",B85)))</formula>
    </cfRule>
    <cfRule type="containsText" dxfId="2153" priority="1760" operator="containsText" text="Lib Dem">
      <formula>NOT(ISERROR(SEARCH("Lib Dem",B85)))</formula>
    </cfRule>
    <cfRule type="containsText" dxfId="2152" priority="1761" operator="containsText" text="Green">
      <formula>NOT(ISERROR(SEARCH("Green",B85)))</formula>
    </cfRule>
    <cfRule type="containsText" dxfId="2151" priority="1762" operator="containsText" text="Conservative">
      <formula>NOT(ISERROR(SEARCH("Conservative",B85)))</formula>
    </cfRule>
    <cfRule type="containsText" dxfId="2150" priority="1763" operator="containsText" text="SNP">
      <formula>NOT(ISERROR(SEARCH("SNP",B85)))</formula>
    </cfRule>
    <cfRule type="containsText" dxfId="2149" priority="1764" operator="containsText" text="Labour">
      <formula>NOT(ISERROR(SEARCH("Labour",B85)))</formula>
    </cfRule>
  </conditionalFormatting>
  <conditionalFormatting sqref="B86">
    <cfRule type="containsText" dxfId="2148" priority="1749" operator="containsText" text="Family">
      <formula>NOT(ISERROR(SEARCH("Family",B86)))</formula>
    </cfRule>
    <cfRule type="containsText" dxfId="2147" priority="1750" operator="containsText" text="Alba">
      <formula>NOT(ISERROR(SEARCH("Alba",B86)))</formula>
    </cfRule>
    <cfRule type="containsText" dxfId="2146" priority="1751" operator="containsText" text="Ind">
      <formula>NOT(ISERROR(SEARCH("Ind",B86)))</formula>
    </cfRule>
    <cfRule type="containsText" dxfId="2145" priority="1752" operator="containsText" text="Lib Dem">
      <formula>NOT(ISERROR(SEARCH("Lib Dem",B86)))</formula>
    </cfRule>
    <cfRule type="containsText" dxfId="2144" priority="1753" operator="containsText" text="Green">
      <formula>NOT(ISERROR(SEARCH("Green",B86)))</formula>
    </cfRule>
    <cfRule type="containsText" dxfId="2143" priority="1754" operator="containsText" text="Conservative">
      <formula>NOT(ISERROR(SEARCH("Conservative",B86)))</formula>
    </cfRule>
    <cfRule type="containsText" dxfId="2142" priority="1755" operator="containsText" text="SNP">
      <formula>NOT(ISERROR(SEARCH("SNP",B86)))</formula>
    </cfRule>
    <cfRule type="containsText" dxfId="2141" priority="1756" operator="containsText" text="Labour">
      <formula>NOT(ISERROR(SEARCH("Labour",B86)))</formula>
    </cfRule>
  </conditionalFormatting>
  <conditionalFormatting sqref="B87">
    <cfRule type="containsText" dxfId="2140" priority="1741" operator="containsText" text="Family">
      <formula>NOT(ISERROR(SEARCH("Family",B87)))</formula>
    </cfRule>
    <cfRule type="containsText" dxfId="2139" priority="1742" operator="containsText" text="Alba">
      <formula>NOT(ISERROR(SEARCH("Alba",B87)))</formula>
    </cfRule>
    <cfRule type="containsText" dxfId="2138" priority="1743" operator="containsText" text="Ind">
      <formula>NOT(ISERROR(SEARCH("Ind",B87)))</formula>
    </cfRule>
    <cfRule type="containsText" dxfId="2137" priority="1744" operator="containsText" text="Lib Dem">
      <formula>NOT(ISERROR(SEARCH("Lib Dem",B87)))</formula>
    </cfRule>
    <cfRule type="containsText" dxfId="2136" priority="1745" operator="containsText" text="Green">
      <formula>NOT(ISERROR(SEARCH("Green",B87)))</formula>
    </cfRule>
    <cfRule type="containsText" dxfId="2135" priority="1746" operator="containsText" text="Conservative">
      <formula>NOT(ISERROR(SEARCH("Conservative",B87)))</formula>
    </cfRule>
    <cfRule type="containsText" dxfId="2134" priority="1747" operator="containsText" text="SNP">
      <formula>NOT(ISERROR(SEARCH("SNP",B87)))</formula>
    </cfRule>
    <cfRule type="containsText" dxfId="2133" priority="1748" operator="containsText" text="Labour">
      <formula>NOT(ISERROR(SEARCH("Labour",B87)))</formula>
    </cfRule>
  </conditionalFormatting>
  <conditionalFormatting sqref="B88">
    <cfRule type="containsText" dxfId="2132" priority="1733" operator="containsText" text="Family">
      <formula>NOT(ISERROR(SEARCH("Family",B88)))</formula>
    </cfRule>
    <cfRule type="containsText" dxfId="2131" priority="1734" operator="containsText" text="Alba">
      <formula>NOT(ISERROR(SEARCH("Alba",B88)))</formula>
    </cfRule>
    <cfRule type="containsText" dxfId="2130" priority="1735" operator="containsText" text="Ind">
      <formula>NOT(ISERROR(SEARCH("Ind",B88)))</formula>
    </cfRule>
    <cfRule type="containsText" dxfId="2129" priority="1736" operator="containsText" text="Lib Dem">
      <formula>NOT(ISERROR(SEARCH("Lib Dem",B88)))</formula>
    </cfRule>
    <cfRule type="containsText" dxfId="2128" priority="1737" operator="containsText" text="Green">
      <formula>NOT(ISERROR(SEARCH("Green",B88)))</formula>
    </cfRule>
    <cfRule type="containsText" dxfId="2127" priority="1738" operator="containsText" text="Conservative">
      <formula>NOT(ISERROR(SEARCH("Conservative",B88)))</formula>
    </cfRule>
    <cfRule type="containsText" dxfId="2126" priority="1739" operator="containsText" text="SNP">
      <formula>NOT(ISERROR(SEARCH("SNP",B88)))</formula>
    </cfRule>
    <cfRule type="containsText" dxfId="2125" priority="1740" operator="containsText" text="Labour">
      <formula>NOT(ISERROR(SEARCH("Labour",B88)))</formula>
    </cfRule>
  </conditionalFormatting>
  <conditionalFormatting sqref="B89">
    <cfRule type="containsText" dxfId="2124" priority="1725" operator="containsText" text="Family">
      <formula>NOT(ISERROR(SEARCH("Family",B89)))</formula>
    </cfRule>
    <cfRule type="containsText" dxfId="2123" priority="1726" operator="containsText" text="Alba">
      <formula>NOT(ISERROR(SEARCH("Alba",B89)))</formula>
    </cfRule>
    <cfRule type="containsText" dxfId="2122" priority="1727" operator="containsText" text="Ind">
      <formula>NOT(ISERROR(SEARCH("Ind",B89)))</formula>
    </cfRule>
    <cfRule type="containsText" dxfId="2121" priority="1728" operator="containsText" text="Lib Dem">
      <formula>NOT(ISERROR(SEARCH("Lib Dem",B89)))</formula>
    </cfRule>
    <cfRule type="containsText" dxfId="2120" priority="1729" operator="containsText" text="Green">
      <formula>NOT(ISERROR(SEARCH("Green",B89)))</formula>
    </cfRule>
    <cfRule type="containsText" dxfId="2119" priority="1730" operator="containsText" text="Conservative">
      <formula>NOT(ISERROR(SEARCH("Conservative",B89)))</formula>
    </cfRule>
    <cfRule type="containsText" dxfId="2118" priority="1731" operator="containsText" text="SNP">
      <formula>NOT(ISERROR(SEARCH("SNP",B89)))</formula>
    </cfRule>
    <cfRule type="containsText" dxfId="2117" priority="1732" operator="containsText" text="Labour">
      <formula>NOT(ISERROR(SEARCH("Labour",B89)))</formula>
    </cfRule>
  </conditionalFormatting>
  <conditionalFormatting sqref="R82:X82">
    <cfRule type="containsText" dxfId="2116" priority="1717" operator="containsText" text="Family">
      <formula>NOT(ISERROR(SEARCH("Family",R82)))</formula>
    </cfRule>
    <cfRule type="containsText" dxfId="2115" priority="1718" operator="containsText" text="Alba">
      <formula>NOT(ISERROR(SEARCH("Alba",R82)))</formula>
    </cfRule>
    <cfRule type="containsText" dxfId="2114" priority="1719" operator="containsText" text="Ind">
      <formula>NOT(ISERROR(SEARCH("Ind",R82)))</formula>
    </cfRule>
    <cfRule type="containsText" dxfId="2113" priority="1720" operator="containsText" text="Lib Dem">
      <formula>NOT(ISERROR(SEARCH("Lib Dem",R82)))</formula>
    </cfRule>
    <cfRule type="containsText" dxfId="2112" priority="1721" operator="containsText" text="Green">
      <formula>NOT(ISERROR(SEARCH("Green",R82)))</formula>
    </cfRule>
    <cfRule type="containsText" dxfId="2111" priority="1722" operator="containsText" text="Conservative">
      <formula>NOT(ISERROR(SEARCH("Conservative",R82)))</formula>
    </cfRule>
    <cfRule type="containsText" dxfId="2110" priority="1723" operator="containsText" text="SNP">
      <formula>NOT(ISERROR(SEARCH("SNP",R82)))</formula>
    </cfRule>
    <cfRule type="containsText" dxfId="2109" priority="1724" operator="containsText" text="Labour">
      <formula>NOT(ISERROR(SEARCH("Labour",R82)))</formula>
    </cfRule>
  </conditionalFormatting>
  <conditionalFormatting sqref="Q83">
    <cfRule type="containsText" dxfId="2108" priority="1709" operator="containsText" text="Family">
      <formula>NOT(ISERROR(SEARCH("Family",Q83)))</formula>
    </cfRule>
    <cfRule type="containsText" dxfId="2107" priority="1710" operator="containsText" text="Alba">
      <formula>NOT(ISERROR(SEARCH("Alba",Q83)))</formula>
    </cfRule>
    <cfRule type="containsText" dxfId="2106" priority="1711" operator="containsText" text="Ind">
      <formula>NOT(ISERROR(SEARCH("Ind",Q83)))</formula>
    </cfRule>
    <cfRule type="containsText" dxfId="2105" priority="1712" operator="containsText" text="Lib Dem">
      <formula>NOT(ISERROR(SEARCH("Lib Dem",Q83)))</formula>
    </cfRule>
    <cfRule type="containsText" dxfId="2104" priority="1713" operator="containsText" text="Green">
      <formula>NOT(ISERROR(SEARCH("Green",Q83)))</formula>
    </cfRule>
    <cfRule type="containsText" dxfId="2103" priority="1714" operator="containsText" text="Conservative">
      <formula>NOT(ISERROR(SEARCH("Conservative",Q83)))</formula>
    </cfRule>
    <cfRule type="containsText" dxfId="2102" priority="1715" operator="containsText" text="SNP">
      <formula>NOT(ISERROR(SEARCH("SNP",Q83)))</formula>
    </cfRule>
    <cfRule type="containsText" dxfId="2101" priority="1716" operator="containsText" text="Labour">
      <formula>NOT(ISERROR(SEARCH("Labour",Q83)))</formula>
    </cfRule>
  </conditionalFormatting>
  <conditionalFormatting sqref="Q84">
    <cfRule type="containsText" dxfId="2100" priority="1701" operator="containsText" text="Family">
      <formula>NOT(ISERROR(SEARCH("Family",Q84)))</formula>
    </cfRule>
    <cfRule type="containsText" dxfId="2099" priority="1702" operator="containsText" text="Alba">
      <formula>NOT(ISERROR(SEARCH("Alba",Q84)))</formula>
    </cfRule>
    <cfRule type="containsText" dxfId="2098" priority="1703" operator="containsText" text="Ind">
      <formula>NOT(ISERROR(SEARCH("Ind",Q84)))</formula>
    </cfRule>
    <cfRule type="containsText" dxfId="2097" priority="1704" operator="containsText" text="Lib Dem">
      <formula>NOT(ISERROR(SEARCH("Lib Dem",Q84)))</formula>
    </cfRule>
    <cfRule type="containsText" dxfId="2096" priority="1705" operator="containsText" text="Green">
      <formula>NOT(ISERROR(SEARCH("Green",Q84)))</formula>
    </cfRule>
    <cfRule type="containsText" dxfId="2095" priority="1706" operator="containsText" text="Conservative">
      <formula>NOT(ISERROR(SEARCH("Conservative",Q84)))</formula>
    </cfRule>
    <cfRule type="containsText" dxfId="2094" priority="1707" operator="containsText" text="SNP">
      <formula>NOT(ISERROR(SEARCH("SNP",Q84)))</formula>
    </cfRule>
    <cfRule type="containsText" dxfId="2093" priority="1708" operator="containsText" text="Labour">
      <formula>NOT(ISERROR(SEARCH("Labour",Q84)))</formula>
    </cfRule>
  </conditionalFormatting>
  <conditionalFormatting sqref="Q85">
    <cfRule type="containsText" dxfId="2092" priority="1693" operator="containsText" text="Family">
      <formula>NOT(ISERROR(SEARCH("Family",Q85)))</formula>
    </cfRule>
    <cfRule type="containsText" dxfId="2091" priority="1694" operator="containsText" text="Alba">
      <formula>NOT(ISERROR(SEARCH("Alba",Q85)))</formula>
    </cfRule>
    <cfRule type="containsText" dxfId="2090" priority="1695" operator="containsText" text="Ind">
      <formula>NOT(ISERROR(SEARCH("Ind",Q85)))</formula>
    </cfRule>
    <cfRule type="containsText" dxfId="2089" priority="1696" operator="containsText" text="Lib Dem">
      <formula>NOT(ISERROR(SEARCH("Lib Dem",Q85)))</formula>
    </cfRule>
    <cfRule type="containsText" dxfId="2088" priority="1697" operator="containsText" text="Green">
      <formula>NOT(ISERROR(SEARCH("Green",Q85)))</formula>
    </cfRule>
    <cfRule type="containsText" dxfId="2087" priority="1698" operator="containsText" text="Conservative">
      <formula>NOT(ISERROR(SEARCH("Conservative",Q85)))</formula>
    </cfRule>
    <cfRule type="containsText" dxfId="2086" priority="1699" operator="containsText" text="SNP">
      <formula>NOT(ISERROR(SEARCH("SNP",Q85)))</formula>
    </cfRule>
    <cfRule type="containsText" dxfId="2085" priority="1700" operator="containsText" text="Labour">
      <formula>NOT(ISERROR(SEARCH("Labour",Q85)))</formula>
    </cfRule>
  </conditionalFormatting>
  <conditionalFormatting sqref="Q86">
    <cfRule type="containsText" dxfId="2084" priority="1685" operator="containsText" text="Family">
      <formula>NOT(ISERROR(SEARCH("Family",Q86)))</formula>
    </cfRule>
    <cfRule type="containsText" dxfId="2083" priority="1686" operator="containsText" text="Alba">
      <formula>NOT(ISERROR(SEARCH("Alba",Q86)))</formula>
    </cfRule>
    <cfRule type="containsText" dxfId="2082" priority="1687" operator="containsText" text="Ind">
      <formula>NOT(ISERROR(SEARCH("Ind",Q86)))</formula>
    </cfRule>
    <cfRule type="containsText" dxfId="2081" priority="1688" operator="containsText" text="Lib Dem">
      <formula>NOT(ISERROR(SEARCH("Lib Dem",Q86)))</formula>
    </cfRule>
    <cfRule type="containsText" dxfId="2080" priority="1689" operator="containsText" text="Green">
      <formula>NOT(ISERROR(SEARCH("Green",Q86)))</formula>
    </cfRule>
    <cfRule type="containsText" dxfId="2079" priority="1690" operator="containsText" text="Conservative">
      <formula>NOT(ISERROR(SEARCH("Conservative",Q86)))</formula>
    </cfRule>
    <cfRule type="containsText" dxfId="2078" priority="1691" operator="containsText" text="SNP">
      <formula>NOT(ISERROR(SEARCH("SNP",Q86)))</formula>
    </cfRule>
    <cfRule type="containsText" dxfId="2077" priority="1692" operator="containsText" text="Labour">
      <formula>NOT(ISERROR(SEARCH("Labour",Q86)))</formula>
    </cfRule>
  </conditionalFormatting>
  <conditionalFormatting sqref="Q87">
    <cfRule type="containsText" dxfId="2076" priority="1677" operator="containsText" text="Family">
      <formula>NOT(ISERROR(SEARCH("Family",Q87)))</formula>
    </cfRule>
    <cfRule type="containsText" dxfId="2075" priority="1678" operator="containsText" text="Alba">
      <formula>NOT(ISERROR(SEARCH("Alba",Q87)))</formula>
    </cfRule>
    <cfRule type="containsText" dxfId="2074" priority="1679" operator="containsText" text="Ind">
      <formula>NOT(ISERROR(SEARCH("Ind",Q87)))</formula>
    </cfRule>
    <cfRule type="containsText" dxfId="2073" priority="1680" operator="containsText" text="Lib Dem">
      <formula>NOT(ISERROR(SEARCH("Lib Dem",Q87)))</formula>
    </cfRule>
    <cfRule type="containsText" dxfId="2072" priority="1681" operator="containsText" text="Green">
      <formula>NOT(ISERROR(SEARCH("Green",Q87)))</formula>
    </cfRule>
    <cfRule type="containsText" dxfId="2071" priority="1682" operator="containsText" text="Conservative">
      <formula>NOT(ISERROR(SEARCH("Conservative",Q87)))</formula>
    </cfRule>
    <cfRule type="containsText" dxfId="2070" priority="1683" operator="containsText" text="SNP">
      <formula>NOT(ISERROR(SEARCH("SNP",Q87)))</formula>
    </cfRule>
    <cfRule type="containsText" dxfId="2069" priority="1684" operator="containsText" text="Labour">
      <formula>NOT(ISERROR(SEARCH("Labour",Q87)))</formula>
    </cfRule>
  </conditionalFormatting>
  <conditionalFormatting sqref="Q88">
    <cfRule type="containsText" dxfId="2068" priority="1669" operator="containsText" text="Family">
      <formula>NOT(ISERROR(SEARCH("Family",Q88)))</formula>
    </cfRule>
    <cfRule type="containsText" dxfId="2067" priority="1670" operator="containsText" text="Alba">
      <formula>NOT(ISERROR(SEARCH("Alba",Q88)))</formula>
    </cfRule>
    <cfRule type="containsText" dxfId="2066" priority="1671" operator="containsText" text="Ind">
      <formula>NOT(ISERROR(SEARCH("Ind",Q88)))</formula>
    </cfRule>
    <cfRule type="containsText" dxfId="2065" priority="1672" operator="containsText" text="Lib Dem">
      <formula>NOT(ISERROR(SEARCH("Lib Dem",Q88)))</formula>
    </cfRule>
    <cfRule type="containsText" dxfId="2064" priority="1673" operator="containsText" text="Green">
      <formula>NOT(ISERROR(SEARCH("Green",Q88)))</formula>
    </cfRule>
    <cfRule type="containsText" dxfId="2063" priority="1674" operator="containsText" text="Conservative">
      <formula>NOT(ISERROR(SEARCH("Conservative",Q88)))</formula>
    </cfRule>
    <cfRule type="containsText" dxfId="2062" priority="1675" operator="containsText" text="SNP">
      <formula>NOT(ISERROR(SEARCH("SNP",Q88)))</formula>
    </cfRule>
    <cfRule type="containsText" dxfId="2061" priority="1676" operator="containsText" text="Labour">
      <formula>NOT(ISERROR(SEARCH("Labour",Q88)))</formula>
    </cfRule>
  </conditionalFormatting>
  <conditionalFormatting sqref="Q89">
    <cfRule type="containsText" dxfId="2060" priority="1661" operator="containsText" text="Family">
      <formula>NOT(ISERROR(SEARCH("Family",Q89)))</formula>
    </cfRule>
    <cfRule type="containsText" dxfId="2059" priority="1662" operator="containsText" text="Alba">
      <formula>NOT(ISERROR(SEARCH("Alba",Q89)))</formula>
    </cfRule>
    <cfRule type="containsText" dxfId="2058" priority="1663" operator="containsText" text="Ind">
      <formula>NOT(ISERROR(SEARCH("Ind",Q89)))</formula>
    </cfRule>
    <cfRule type="containsText" dxfId="2057" priority="1664" operator="containsText" text="Lib Dem">
      <formula>NOT(ISERROR(SEARCH("Lib Dem",Q89)))</formula>
    </cfRule>
    <cfRule type="containsText" dxfId="2056" priority="1665" operator="containsText" text="Green">
      <formula>NOT(ISERROR(SEARCH("Green",Q89)))</formula>
    </cfRule>
    <cfRule type="containsText" dxfId="2055" priority="1666" operator="containsText" text="Conservative">
      <formula>NOT(ISERROR(SEARCH("Conservative",Q89)))</formula>
    </cfRule>
    <cfRule type="containsText" dxfId="2054" priority="1667" operator="containsText" text="SNP">
      <formula>NOT(ISERROR(SEARCH("SNP",Q89)))</formula>
    </cfRule>
    <cfRule type="containsText" dxfId="2053" priority="1668" operator="containsText" text="Labour">
      <formula>NOT(ISERROR(SEARCH("Labour",Q89)))</formula>
    </cfRule>
  </conditionalFormatting>
  <conditionalFormatting sqref="C96:N96">
    <cfRule type="top10" dxfId="2052" priority="1659" bottom="1" rank="1"/>
    <cfRule type="top10" dxfId="2051" priority="1660" rank="1"/>
  </conditionalFormatting>
  <conditionalFormatting sqref="C97:N97">
    <cfRule type="top10" dxfId="2050" priority="1657" bottom="1" rank="1"/>
    <cfRule type="top10" dxfId="2049" priority="1658" rank="1"/>
  </conditionalFormatting>
  <conditionalFormatting sqref="C98:N98">
    <cfRule type="top10" dxfId="2048" priority="1655" bottom="1" rank="1"/>
    <cfRule type="top10" dxfId="2047" priority="1656" rank="1"/>
  </conditionalFormatting>
  <conditionalFormatting sqref="C99:N99">
    <cfRule type="top10" dxfId="2046" priority="1653" bottom="1" rank="1"/>
    <cfRule type="top10" dxfId="2045" priority="1654" rank="1"/>
  </conditionalFormatting>
  <conditionalFormatting sqref="C100:N100">
    <cfRule type="top10" dxfId="2044" priority="1651" bottom="1" rank="1"/>
    <cfRule type="top10" dxfId="2043" priority="1652" rank="1"/>
  </conditionalFormatting>
  <conditionalFormatting sqref="C101:N101">
    <cfRule type="top10" dxfId="2042" priority="1649" bottom="1" rank="1"/>
    <cfRule type="top10" dxfId="2041" priority="1650" rank="1"/>
  </conditionalFormatting>
  <conditionalFormatting sqref="C95:I95">
    <cfRule type="containsText" dxfId="2040" priority="1615" operator="containsText" text="Family">
      <formula>NOT(ISERROR(SEARCH("Family",C95)))</formula>
    </cfRule>
    <cfRule type="containsText" dxfId="2039" priority="1630" operator="containsText" text="Alba">
      <formula>NOT(ISERROR(SEARCH("Alba",C95)))</formula>
    </cfRule>
    <cfRule type="containsText" dxfId="2038" priority="1631" operator="containsText" text="Ind">
      <formula>NOT(ISERROR(SEARCH("Ind",C95)))</formula>
    </cfRule>
    <cfRule type="containsText" dxfId="2037" priority="1632" operator="containsText" text="Lib Dem">
      <formula>NOT(ISERROR(SEARCH("Lib Dem",C95)))</formula>
    </cfRule>
    <cfRule type="containsText" dxfId="2036" priority="1633" operator="containsText" text="Green">
      <formula>NOT(ISERROR(SEARCH("Green",C95)))</formula>
    </cfRule>
    <cfRule type="containsText" dxfId="2035" priority="1634" operator="containsText" text="Conservative">
      <formula>NOT(ISERROR(SEARCH("Conservative",C95)))</formula>
    </cfRule>
    <cfRule type="containsText" dxfId="2034" priority="1635" operator="containsText" text="SNP">
      <formula>NOT(ISERROR(SEARCH("SNP",C95)))</formula>
    </cfRule>
    <cfRule type="containsText" dxfId="2033" priority="1636" operator="containsText" text="Labour">
      <formula>NOT(ISERROR(SEARCH("Labour",C95)))</formula>
    </cfRule>
  </conditionalFormatting>
  <conditionalFormatting sqref="B96">
    <cfRule type="containsText" dxfId="2032" priority="1607" operator="containsText" text="Family">
      <formula>NOT(ISERROR(SEARCH("Family",B96)))</formula>
    </cfRule>
    <cfRule type="containsText" dxfId="2031" priority="1608" operator="containsText" text="Alba">
      <formula>NOT(ISERROR(SEARCH("Alba",B96)))</formula>
    </cfRule>
    <cfRule type="containsText" dxfId="2030" priority="1609" operator="containsText" text="Ind">
      <formula>NOT(ISERROR(SEARCH("Ind",B96)))</formula>
    </cfRule>
    <cfRule type="containsText" dxfId="2029" priority="1610" operator="containsText" text="Lib Dem">
      <formula>NOT(ISERROR(SEARCH("Lib Dem",B96)))</formula>
    </cfRule>
    <cfRule type="containsText" dxfId="2028" priority="1611" operator="containsText" text="Green">
      <formula>NOT(ISERROR(SEARCH("Green",B96)))</formula>
    </cfRule>
    <cfRule type="containsText" dxfId="2027" priority="1612" operator="containsText" text="Conservative">
      <formula>NOT(ISERROR(SEARCH("Conservative",B96)))</formula>
    </cfRule>
    <cfRule type="containsText" dxfId="2026" priority="1613" operator="containsText" text="SNP">
      <formula>NOT(ISERROR(SEARCH("SNP",B96)))</formula>
    </cfRule>
    <cfRule type="containsText" dxfId="2025" priority="1614" operator="containsText" text="Labour">
      <formula>NOT(ISERROR(SEARCH("Labour",B96)))</formula>
    </cfRule>
  </conditionalFormatting>
  <conditionalFormatting sqref="B97">
    <cfRule type="containsText" dxfId="2024" priority="1599" operator="containsText" text="Family">
      <formula>NOT(ISERROR(SEARCH("Family",B97)))</formula>
    </cfRule>
    <cfRule type="containsText" dxfId="2023" priority="1600" operator="containsText" text="Alba">
      <formula>NOT(ISERROR(SEARCH("Alba",B97)))</formula>
    </cfRule>
    <cfRule type="containsText" dxfId="2022" priority="1601" operator="containsText" text="Ind">
      <formula>NOT(ISERROR(SEARCH("Ind",B97)))</formula>
    </cfRule>
    <cfRule type="containsText" dxfId="2021" priority="1602" operator="containsText" text="Lib Dem">
      <formula>NOT(ISERROR(SEARCH("Lib Dem",B97)))</formula>
    </cfRule>
    <cfRule type="containsText" dxfId="2020" priority="1603" operator="containsText" text="Green">
      <formula>NOT(ISERROR(SEARCH("Green",B97)))</formula>
    </cfRule>
    <cfRule type="containsText" dxfId="2019" priority="1604" operator="containsText" text="Conservative">
      <formula>NOT(ISERROR(SEARCH("Conservative",B97)))</formula>
    </cfRule>
    <cfRule type="containsText" dxfId="2018" priority="1605" operator="containsText" text="SNP">
      <formula>NOT(ISERROR(SEARCH("SNP",B97)))</formula>
    </cfRule>
    <cfRule type="containsText" dxfId="2017" priority="1606" operator="containsText" text="Labour">
      <formula>NOT(ISERROR(SEARCH("Labour",B97)))</formula>
    </cfRule>
  </conditionalFormatting>
  <conditionalFormatting sqref="B98">
    <cfRule type="containsText" dxfId="2016" priority="1591" operator="containsText" text="Family">
      <formula>NOT(ISERROR(SEARCH("Family",B98)))</formula>
    </cfRule>
    <cfRule type="containsText" dxfId="2015" priority="1592" operator="containsText" text="Alba">
      <formula>NOT(ISERROR(SEARCH("Alba",B98)))</formula>
    </cfRule>
    <cfRule type="containsText" dxfId="2014" priority="1593" operator="containsText" text="Ind">
      <formula>NOT(ISERROR(SEARCH("Ind",B98)))</formula>
    </cfRule>
    <cfRule type="containsText" dxfId="2013" priority="1594" operator="containsText" text="Lib Dem">
      <formula>NOT(ISERROR(SEARCH("Lib Dem",B98)))</formula>
    </cfRule>
    <cfRule type="containsText" dxfId="2012" priority="1595" operator="containsText" text="Green">
      <formula>NOT(ISERROR(SEARCH("Green",B98)))</formula>
    </cfRule>
    <cfRule type="containsText" dxfId="2011" priority="1596" operator="containsText" text="Conservative">
      <formula>NOT(ISERROR(SEARCH("Conservative",B98)))</formula>
    </cfRule>
    <cfRule type="containsText" dxfId="2010" priority="1597" operator="containsText" text="SNP">
      <formula>NOT(ISERROR(SEARCH("SNP",B98)))</formula>
    </cfRule>
    <cfRule type="containsText" dxfId="2009" priority="1598" operator="containsText" text="Labour">
      <formula>NOT(ISERROR(SEARCH("Labour",B98)))</formula>
    </cfRule>
  </conditionalFormatting>
  <conditionalFormatting sqref="B99">
    <cfRule type="containsText" dxfId="2008" priority="1583" operator="containsText" text="Family">
      <formula>NOT(ISERROR(SEARCH("Family",B99)))</formula>
    </cfRule>
    <cfRule type="containsText" dxfId="2007" priority="1584" operator="containsText" text="Alba">
      <formula>NOT(ISERROR(SEARCH("Alba",B99)))</formula>
    </cfRule>
    <cfRule type="containsText" dxfId="2006" priority="1585" operator="containsText" text="Ind">
      <formula>NOT(ISERROR(SEARCH("Ind",B99)))</formula>
    </cfRule>
    <cfRule type="containsText" dxfId="2005" priority="1586" operator="containsText" text="Lib Dem">
      <formula>NOT(ISERROR(SEARCH("Lib Dem",B99)))</formula>
    </cfRule>
    <cfRule type="containsText" dxfId="2004" priority="1587" operator="containsText" text="Green">
      <formula>NOT(ISERROR(SEARCH("Green",B99)))</formula>
    </cfRule>
    <cfRule type="containsText" dxfId="2003" priority="1588" operator="containsText" text="Conservative">
      <formula>NOT(ISERROR(SEARCH("Conservative",B99)))</formula>
    </cfRule>
    <cfRule type="containsText" dxfId="2002" priority="1589" operator="containsText" text="SNP">
      <formula>NOT(ISERROR(SEARCH("SNP",B99)))</formula>
    </cfRule>
    <cfRule type="containsText" dxfId="2001" priority="1590" operator="containsText" text="Labour">
      <formula>NOT(ISERROR(SEARCH("Labour",B99)))</formula>
    </cfRule>
  </conditionalFormatting>
  <conditionalFormatting sqref="B100">
    <cfRule type="containsText" dxfId="2000" priority="1575" operator="containsText" text="Family">
      <formula>NOT(ISERROR(SEARCH("Family",B100)))</formula>
    </cfRule>
    <cfRule type="containsText" dxfId="1999" priority="1576" operator="containsText" text="Alba">
      <formula>NOT(ISERROR(SEARCH("Alba",B100)))</formula>
    </cfRule>
    <cfRule type="containsText" dxfId="1998" priority="1577" operator="containsText" text="Ind">
      <formula>NOT(ISERROR(SEARCH("Ind",B100)))</formula>
    </cfRule>
    <cfRule type="containsText" dxfId="1997" priority="1578" operator="containsText" text="Lib Dem">
      <formula>NOT(ISERROR(SEARCH("Lib Dem",B100)))</formula>
    </cfRule>
    <cfRule type="containsText" dxfId="1996" priority="1579" operator="containsText" text="Green">
      <formula>NOT(ISERROR(SEARCH("Green",B100)))</formula>
    </cfRule>
    <cfRule type="containsText" dxfId="1995" priority="1580" operator="containsText" text="Conservative">
      <formula>NOT(ISERROR(SEARCH("Conservative",B100)))</formula>
    </cfRule>
    <cfRule type="containsText" dxfId="1994" priority="1581" operator="containsText" text="SNP">
      <formula>NOT(ISERROR(SEARCH("SNP",B100)))</formula>
    </cfRule>
    <cfRule type="containsText" dxfId="1993" priority="1582" operator="containsText" text="Labour">
      <formula>NOT(ISERROR(SEARCH("Labour",B100)))</formula>
    </cfRule>
  </conditionalFormatting>
  <conditionalFormatting sqref="B101">
    <cfRule type="containsText" dxfId="1992" priority="1567" operator="containsText" text="Family">
      <formula>NOT(ISERROR(SEARCH("Family",B101)))</formula>
    </cfRule>
    <cfRule type="containsText" dxfId="1991" priority="1568" operator="containsText" text="Alba">
      <formula>NOT(ISERROR(SEARCH("Alba",B101)))</formula>
    </cfRule>
    <cfRule type="containsText" dxfId="1990" priority="1569" operator="containsText" text="Ind">
      <formula>NOT(ISERROR(SEARCH("Ind",B101)))</formula>
    </cfRule>
    <cfRule type="containsText" dxfId="1989" priority="1570" operator="containsText" text="Lib Dem">
      <formula>NOT(ISERROR(SEARCH("Lib Dem",B101)))</formula>
    </cfRule>
    <cfRule type="containsText" dxfId="1988" priority="1571" operator="containsText" text="Green">
      <formula>NOT(ISERROR(SEARCH("Green",B101)))</formula>
    </cfRule>
    <cfRule type="containsText" dxfId="1987" priority="1572" operator="containsText" text="Conservative">
      <formula>NOT(ISERROR(SEARCH("Conservative",B101)))</formula>
    </cfRule>
    <cfRule type="containsText" dxfId="1986" priority="1573" operator="containsText" text="SNP">
      <formula>NOT(ISERROR(SEARCH("SNP",B101)))</formula>
    </cfRule>
    <cfRule type="containsText" dxfId="1985" priority="1574" operator="containsText" text="Labour">
      <formula>NOT(ISERROR(SEARCH("Labour",B101)))</formula>
    </cfRule>
  </conditionalFormatting>
  <conditionalFormatting sqref="R95:X95">
    <cfRule type="containsText" dxfId="1984" priority="1551" operator="containsText" text="Family">
      <formula>NOT(ISERROR(SEARCH("Family",R95)))</formula>
    </cfRule>
    <cfRule type="containsText" dxfId="1983" priority="1552" operator="containsText" text="Alba">
      <formula>NOT(ISERROR(SEARCH("Alba",R95)))</formula>
    </cfRule>
    <cfRule type="containsText" dxfId="1982" priority="1553" operator="containsText" text="Ind">
      <formula>NOT(ISERROR(SEARCH("Ind",R95)))</formula>
    </cfRule>
    <cfRule type="containsText" dxfId="1981" priority="1554" operator="containsText" text="Lib Dem">
      <formula>NOT(ISERROR(SEARCH("Lib Dem",R95)))</formula>
    </cfRule>
    <cfRule type="containsText" dxfId="1980" priority="1555" operator="containsText" text="Green">
      <formula>NOT(ISERROR(SEARCH("Green",R95)))</formula>
    </cfRule>
    <cfRule type="containsText" dxfId="1979" priority="1556" operator="containsText" text="Conservative">
      <formula>NOT(ISERROR(SEARCH("Conservative",R95)))</formula>
    </cfRule>
    <cfRule type="containsText" dxfId="1978" priority="1557" operator="containsText" text="SNP">
      <formula>NOT(ISERROR(SEARCH("SNP",R95)))</formula>
    </cfRule>
    <cfRule type="containsText" dxfId="1977" priority="1558" operator="containsText" text="Labour">
      <formula>NOT(ISERROR(SEARCH("Labour",R95)))</formula>
    </cfRule>
  </conditionalFormatting>
  <conditionalFormatting sqref="Q96">
    <cfRule type="containsText" dxfId="1976" priority="1543" operator="containsText" text="Family">
      <formula>NOT(ISERROR(SEARCH("Family",Q96)))</formula>
    </cfRule>
    <cfRule type="containsText" dxfId="1975" priority="1544" operator="containsText" text="Alba">
      <formula>NOT(ISERROR(SEARCH("Alba",Q96)))</formula>
    </cfRule>
    <cfRule type="containsText" dxfId="1974" priority="1545" operator="containsText" text="Ind">
      <formula>NOT(ISERROR(SEARCH("Ind",Q96)))</formula>
    </cfRule>
    <cfRule type="containsText" dxfId="1973" priority="1546" operator="containsText" text="Lib Dem">
      <formula>NOT(ISERROR(SEARCH("Lib Dem",Q96)))</formula>
    </cfRule>
    <cfRule type="containsText" dxfId="1972" priority="1547" operator="containsText" text="Green">
      <formula>NOT(ISERROR(SEARCH("Green",Q96)))</formula>
    </cfRule>
    <cfRule type="containsText" dxfId="1971" priority="1548" operator="containsText" text="Conservative">
      <formula>NOT(ISERROR(SEARCH("Conservative",Q96)))</formula>
    </cfRule>
    <cfRule type="containsText" dxfId="1970" priority="1549" operator="containsText" text="SNP">
      <formula>NOT(ISERROR(SEARCH("SNP",Q96)))</formula>
    </cfRule>
    <cfRule type="containsText" dxfId="1969" priority="1550" operator="containsText" text="Labour">
      <formula>NOT(ISERROR(SEARCH("Labour",Q96)))</formula>
    </cfRule>
  </conditionalFormatting>
  <conditionalFormatting sqref="Q97">
    <cfRule type="containsText" dxfId="1968" priority="1535" operator="containsText" text="Family">
      <formula>NOT(ISERROR(SEARCH("Family",Q97)))</formula>
    </cfRule>
    <cfRule type="containsText" dxfId="1967" priority="1536" operator="containsText" text="Alba">
      <formula>NOT(ISERROR(SEARCH("Alba",Q97)))</formula>
    </cfRule>
    <cfRule type="containsText" dxfId="1966" priority="1537" operator="containsText" text="Ind">
      <formula>NOT(ISERROR(SEARCH("Ind",Q97)))</formula>
    </cfRule>
    <cfRule type="containsText" dxfId="1965" priority="1538" operator="containsText" text="Lib Dem">
      <formula>NOT(ISERROR(SEARCH("Lib Dem",Q97)))</formula>
    </cfRule>
    <cfRule type="containsText" dxfId="1964" priority="1539" operator="containsText" text="Green">
      <formula>NOT(ISERROR(SEARCH("Green",Q97)))</formula>
    </cfRule>
    <cfRule type="containsText" dxfId="1963" priority="1540" operator="containsText" text="Conservative">
      <formula>NOT(ISERROR(SEARCH("Conservative",Q97)))</formula>
    </cfRule>
    <cfRule type="containsText" dxfId="1962" priority="1541" operator="containsText" text="SNP">
      <formula>NOT(ISERROR(SEARCH("SNP",Q97)))</formula>
    </cfRule>
    <cfRule type="containsText" dxfId="1961" priority="1542" operator="containsText" text="Labour">
      <formula>NOT(ISERROR(SEARCH("Labour",Q97)))</formula>
    </cfRule>
  </conditionalFormatting>
  <conditionalFormatting sqref="Q98">
    <cfRule type="containsText" dxfId="1960" priority="1527" operator="containsText" text="Family">
      <formula>NOT(ISERROR(SEARCH("Family",Q98)))</formula>
    </cfRule>
    <cfRule type="containsText" dxfId="1959" priority="1528" operator="containsText" text="Alba">
      <formula>NOT(ISERROR(SEARCH("Alba",Q98)))</formula>
    </cfRule>
    <cfRule type="containsText" dxfId="1958" priority="1529" operator="containsText" text="Ind">
      <formula>NOT(ISERROR(SEARCH("Ind",Q98)))</formula>
    </cfRule>
    <cfRule type="containsText" dxfId="1957" priority="1530" operator="containsText" text="Lib Dem">
      <formula>NOT(ISERROR(SEARCH("Lib Dem",Q98)))</formula>
    </cfRule>
    <cfRule type="containsText" dxfId="1956" priority="1531" operator="containsText" text="Green">
      <formula>NOT(ISERROR(SEARCH("Green",Q98)))</formula>
    </cfRule>
    <cfRule type="containsText" dxfId="1955" priority="1532" operator="containsText" text="Conservative">
      <formula>NOT(ISERROR(SEARCH("Conservative",Q98)))</formula>
    </cfRule>
    <cfRule type="containsText" dxfId="1954" priority="1533" operator="containsText" text="SNP">
      <formula>NOT(ISERROR(SEARCH("SNP",Q98)))</formula>
    </cfRule>
    <cfRule type="containsText" dxfId="1953" priority="1534" operator="containsText" text="Labour">
      <formula>NOT(ISERROR(SEARCH("Labour",Q98)))</formula>
    </cfRule>
  </conditionalFormatting>
  <conditionalFormatting sqref="Q99">
    <cfRule type="containsText" dxfId="1952" priority="1519" operator="containsText" text="Family">
      <formula>NOT(ISERROR(SEARCH("Family",Q99)))</formula>
    </cfRule>
    <cfRule type="containsText" dxfId="1951" priority="1520" operator="containsText" text="Alba">
      <formula>NOT(ISERROR(SEARCH("Alba",Q99)))</formula>
    </cfRule>
    <cfRule type="containsText" dxfId="1950" priority="1521" operator="containsText" text="Ind">
      <formula>NOT(ISERROR(SEARCH("Ind",Q99)))</formula>
    </cfRule>
    <cfRule type="containsText" dxfId="1949" priority="1522" operator="containsText" text="Lib Dem">
      <formula>NOT(ISERROR(SEARCH("Lib Dem",Q99)))</formula>
    </cfRule>
    <cfRule type="containsText" dxfId="1948" priority="1523" operator="containsText" text="Green">
      <formula>NOT(ISERROR(SEARCH("Green",Q99)))</formula>
    </cfRule>
    <cfRule type="containsText" dxfId="1947" priority="1524" operator="containsText" text="Conservative">
      <formula>NOT(ISERROR(SEARCH("Conservative",Q99)))</formula>
    </cfRule>
    <cfRule type="containsText" dxfId="1946" priority="1525" operator="containsText" text="SNP">
      <formula>NOT(ISERROR(SEARCH("SNP",Q99)))</formula>
    </cfRule>
    <cfRule type="containsText" dxfId="1945" priority="1526" operator="containsText" text="Labour">
      <formula>NOT(ISERROR(SEARCH("Labour",Q99)))</formula>
    </cfRule>
  </conditionalFormatting>
  <conditionalFormatting sqref="Q100">
    <cfRule type="containsText" dxfId="1944" priority="1511" operator="containsText" text="Family">
      <formula>NOT(ISERROR(SEARCH("Family",Q100)))</formula>
    </cfRule>
    <cfRule type="containsText" dxfId="1943" priority="1512" operator="containsText" text="Alba">
      <formula>NOT(ISERROR(SEARCH("Alba",Q100)))</formula>
    </cfRule>
    <cfRule type="containsText" dxfId="1942" priority="1513" operator="containsText" text="Ind">
      <formula>NOT(ISERROR(SEARCH("Ind",Q100)))</formula>
    </cfRule>
    <cfRule type="containsText" dxfId="1941" priority="1514" operator="containsText" text="Lib Dem">
      <formula>NOT(ISERROR(SEARCH("Lib Dem",Q100)))</formula>
    </cfRule>
    <cfRule type="containsText" dxfId="1940" priority="1515" operator="containsText" text="Green">
      <formula>NOT(ISERROR(SEARCH("Green",Q100)))</formula>
    </cfRule>
    <cfRule type="containsText" dxfId="1939" priority="1516" operator="containsText" text="Conservative">
      <formula>NOT(ISERROR(SEARCH("Conservative",Q100)))</formula>
    </cfRule>
    <cfRule type="containsText" dxfId="1938" priority="1517" operator="containsText" text="SNP">
      <formula>NOT(ISERROR(SEARCH("SNP",Q100)))</formula>
    </cfRule>
    <cfRule type="containsText" dxfId="1937" priority="1518" operator="containsText" text="Labour">
      <formula>NOT(ISERROR(SEARCH("Labour",Q100)))</formula>
    </cfRule>
  </conditionalFormatting>
  <conditionalFormatting sqref="Q101">
    <cfRule type="containsText" dxfId="1936" priority="1503" operator="containsText" text="Family">
      <formula>NOT(ISERROR(SEARCH("Family",Q101)))</formula>
    </cfRule>
    <cfRule type="containsText" dxfId="1935" priority="1504" operator="containsText" text="Alba">
      <formula>NOT(ISERROR(SEARCH("Alba",Q101)))</formula>
    </cfRule>
    <cfRule type="containsText" dxfId="1934" priority="1505" operator="containsText" text="Ind">
      <formula>NOT(ISERROR(SEARCH("Ind",Q101)))</formula>
    </cfRule>
    <cfRule type="containsText" dxfId="1933" priority="1506" operator="containsText" text="Lib Dem">
      <formula>NOT(ISERROR(SEARCH("Lib Dem",Q101)))</formula>
    </cfRule>
    <cfRule type="containsText" dxfId="1932" priority="1507" operator="containsText" text="Green">
      <formula>NOT(ISERROR(SEARCH("Green",Q101)))</formula>
    </cfRule>
    <cfRule type="containsText" dxfId="1931" priority="1508" operator="containsText" text="Conservative">
      <formula>NOT(ISERROR(SEARCH("Conservative",Q101)))</formula>
    </cfRule>
    <cfRule type="containsText" dxfId="1930" priority="1509" operator="containsText" text="SNP">
      <formula>NOT(ISERROR(SEARCH("SNP",Q101)))</formula>
    </cfRule>
    <cfRule type="containsText" dxfId="1929" priority="1510" operator="containsText" text="Labour">
      <formula>NOT(ISERROR(SEARCH("Labour",Q101)))</formula>
    </cfRule>
  </conditionalFormatting>
  <conditionalFormatting sqref="C108:N108">
    <cfRule type="top10" dxfId="1928" priority="1493" bottom="1" rank="1"/>
    <cfRule type="top10" dxfId="1927" priority="1494" rank="1"/>
  </conditionalFormatting>
  <conditionalFormatting sqref="C109:N109">
    <cfRule type="top10" dxfId="1926" priority="1491" bottom="1" rank="1"/>
    <cfRule type="top10" dxfId="1925" priority="1492" rank="1"/>
  </conditionalFormatting>
  <conditionalFormatting sqref="C110:N110">
    <cfRule type="top10" dxfId="1924" priority="1489" bottom="1" rank="1"/>
    <cfRule type="top10" dxfId="1923" priority="1490" rank="1"/>
  </conditionalFormatting>
  <conditionalFormatting sqref="C111:N111">
    <cfRule type="top10" dxfId="1922" priority="1487" bottom="1" rank="1"/>
    <cfRule type="top10" dxfId="1921" priority="1488" rank="1"/>
  </conditionalFormatting>
  <conditionalFormatting sqref="C112:N112">
    <cfRule type="top10" dxfId="1920" priority="1485" bottom="1" rank="1"/>
    <cfRule type="top10" dxfId="1919" priority="1486" rank="1"/>
  </conditionalFormatting>
  <conditionalFormatting sqref="C113:N113">
    <cfRule type="top10" dxfId="1918" priority="1483" bottom="1" rank="1"/>
    <cfRule type="top10" dxfId="1917" priority="1484" rank="1"/>
  </conditionalFormatting>
  <conditionalFormatting sqref="C114:N114">
    <cfRule type="top10" dxfId="1916" priority="1481" bottom="1" rank="1"/>
    <cfRule type="top10" dxfId="1915" priority="1482" rank="1"/>
  </conditionalFormatting>
  <conditionalFormatting sqref="C107:I107">
    <cfRule type="containsText" dxfId="1914" priority="1449" operator="containsText" text="Family">
      <formula>NOT(ISERROR(SEARCH("Family",C107)))</formula>
    </cfRule>
    <cfRule type="containsText" dxfId="1913" priority="1464" operator="containsText" text="Alba">
      <formula>NOT(ISERROR(SEARCH("Alba",C107)))</formula>
    </cfRule>
    <cfRule type="containsText" dxfId="1912" priority="1465" operator="containsText" text="Ind">
      <formula>NOT(ISERROR(SEARCH("Ind",C107)))</formula>
    </cfRule>
    <cfRule type="containsText" dxfId="1911" priority="1466" operator="containsText" text="Lib Dem">
      <formula>NOT(ISERROR(SEARCH("Lib Dem",C107)))</formula>
    </cfRule>
    <cfRule type="containsText" dxfId="1910" priority="1467" operator="containsText" text="Green">
      <formula>NOT(ISERROR(SEARCH("Green",C107)))</formula>
    </cfRule>
    <cfRule type="containsText" dxfId="1909" priority="1468" operator="containsText" text="Conservative">
      <formula>NOT(ISERROR(SEARCH("Conservative",C107)))</formula>
    </cfRule>
    <cfRule type="containsText" dxfId="1908" priority="1469" operator="containsText" text="SNP">
      <formula>NOT(ISERROR(SEARCH("SNP",C107)))</formula>
    </cfRule>
    <cfRule type="containsText" dxfId="1907" priority="1470" operator="containsText" text="Labour">
      <formula>NOT(ISERROR(SEARCH("Labour",C107)))</formula>
    </cfRule>
  </conditionalFormatting>
  <conditionalFormatting sqref="B108">
    <cfRule type="containsText" dxfId="1906" priority="1441" operator="containsText" text="Family">
      <formula>NOT(ISERROR(SEARCH("Family",B108)))</formula>
    </cfRule>
    <cfRule type="containsText" dxfId="1905" priority="1442" operator="containsText" text="Alba">
      <formula>NOT(ISERROR(SEARCH("Alba",B108)))</formula>
    </cfRule>
    <cfRule type="containsText" dxfId="1904" priority="1443" operator="containsText" text="Ind">
      <formula>NOT(ISERROR(SEARCH("Ind",B108)))</formula>
    </cfRule>
    <cfRule type="containsText" dxfId="1903" priority="1444" operator="containsText" text="Lib Dem">
      <formula>NOT(ISERROR(SEARCH("Lib Dem",B108)))</formula>
    </cfRule>
    <cfRule type="containsText" dxfId="1902" priority="1445" operator="containsText" text="Green">
      <formula>NOT(ISERROR(SEARCH("Green",B108)))</formula>
    </cfRule>
    <cfRule type="containsText" dxfId="1901" priority="1446" operator="containsText" text="Conservative">
      <formula>NOT(ISERROR(SEARCH("Conservative",B108)))</formula>
    </cfRule>
    <cfRule type="containsText" dxfId="1900" priority="1447" operator="containsText" text="SNP">
      <formula>NOT(ISERROR(SEARCH("SNP",B108)))</formula>
    </cfRule>
    <cfRule type="containsText" dxfId="1899" priority="1448" operator="containsText" text="Labour">
      <formula>NOT(ISERROR(SEARCH("Labour",B108)))</formula>
    </cfRule>
  </conditionalFormatting>
  <conditionalFormatting sqref="B109">
    <cfRule type="containsText" dxfId="1898" priority="1433" operator="containsText" text="Family">
      <formula>NOT(ISERROR(SEARCH("Family",B109)))</formula>
    </cfRule>
    <cfRule type="containsText" dxfId="1897" priority="1434" operator="containsText" text="Alba">
      <formula>NOT(ISERROR(SEARCH("Alba",B109)))</formula>
    </cfRule>
    <cfRule type="containsText" dxfId="1896" priority="1435" operator="containsText" text="Ind">
      <formula>NOT(ISERROR(SEARCH("Ind",B109)))</formula>
    </cfRule>
    <cfRule type="containsText" dxfId="1895" priority="1436" operator="containsText" text="Lib Dem">
      <formula>NOT(ISERROR(SEARCH("Lib Dem",B109)))</formula>
    </cfRule>
    <cfRule type="containsText" dxfId="1894" priority="1437" operator="containsText" text="Green">
      <formula>NOT(ISERROR(SEARCH("Green",B109)))</formula>
    </cfRule>
    <cfRule type="containsText" dxfId="1893" priority="1438" operator="containsText" text="Conservative">
      <formula>NOT(ISERROR(SEARCH("Conservative",B109)))</formula>
    </cfRule>
    <cfRule type="containsText" dxfId="1892" priority="1439" operator="containsText" text="SNP">
      <formula>NOT(ISERROR(SEARCH("SNP",B109)))</formula>
    </cfRule>
    <cfRule type="containsText" dxfId="1891" priority="1440" operator="containsText" text="Labour">
      <formula>NOT(ISERROR(SEARCH("Labour",B109)))</formula>
    </cfRule>
  </conditionalFormatting>
  <conditionalFormatting sqref="B110">
    <cfRule type="containsText" dxfId="1890" priority="1425" operator="containsText" text="Family">
      <formula>NOT(ISERROR(SEARCH("Family",B110)))</formula>
    </cfRule>
    <cfRule type="containsText" dxfId="1889" priority="1426" operator="containsText" text="Alba">
      <formula>NOT(ISERROR(SEARCH("Alba",B110)))</formula>
    </cfRule>
    <cfRule type="containsText" dxfId="1888" priority="1427" operator="containsText" text="Ind">
      <formula>NOT(ISERROR(SEARCH("Ind",B110)))</formula>
    </cfRule>
    <cfRule type="containsText" dxfId="1887" priority="1428" operator="containsText" text="Lib Dem">
      <formula>NOT(ISERROR(SEARCH("Lib Dem",B110)))</formula>
    </cfRule>
    <cfRule type="containsText" dxfId="1886" priority="1429" operator="containsText" text="Green">
      <formula>NOT(ISERROR(SEARCH("Green",B110)))</formula>
    </cfRule>
    <cfRule type="containsText" dxfId="1885" priority="1430" operator="containsText" text="Conservative">
      <formula>NOT(ISERROR(SEARCH("Conservative",B110)))</formula>
    </cfRule>
    <cfRule type="containsText" dxfId="1884" priority="1431" operator="containsText" text="SNP">
      <formula>NOT(ISERROR(SEARCH("SNP",B110)))</formula>
    </cfRule>
    <cfRule type="containsText" dxfId="1883" priority="1432" operator="containsText" text="Labour">
      <formula>NOT(ISERROR(SEARCH("Labour",B110)))</formula>
    </cfRule>
  </conditionalFormatting>
  <conditionalFormatting sqref="B111">
    <cfRule type="containsText" dxfId="1882" priority="1417" operator="containsText" text="Family">
      <formula>NOT(ISERROR(SEARCH("Family",B111)))</formula>
    </cfRule>
    <cfRule type="containsText" dxfId="1881" priority="1418" operator="containsText" text="Alba">
      <formula>NOT(ISERROR(SEARCH("Alba",B111)))</formula>
    </cfRule>
    <cfRule type="containsText" dxfId="1880" priority="1419" operator="containsText" text="Ind">
      <formula>NOT(ISERROR(SEARCH("Ind",B111)))</formula>
    </cfRule>
    <cfRule type="containsText" dxfId="1879" priority="1420" operator="containsText" text="Lib Dem">
      <formula>NOT(ISERROR(SEARCH("Lib Dem",B111)))</formula>
    </cfRule>
    <cfRule type="containsText" dxfId="1878" priority="1421" operator="containsText" text="Green">
      <formula>NOT(ISERROR(SEARCH("Green",B111)))</formula>
    </cfRule>
    <cfRule type="containsText" dxfId="1877" priority="1422" operator="containsText" text="Conservative">
      <formula>NOT(ISERROR(SEARCH("Conservative",B111)))</formula>
    </cfRule>
    <cfRule type="containsText" dxfId="1876" priority="1423" operator="containsText" text="SNP">
      <formula>NOT(ISERROR(SEARCH("SNP",B111)))</formula>
    </cfRule>
    <cfRule type="containsText" dxfId="1875" priority="1424" operator="containsText" text="Labour">
      <formula>NOT(ISERROR(SEARCH("Labour",B111)))</formula>
    </cfRule>
  </conditionalFormatting>
  <conditionalFormatting sqref="B112">
    <cfRule type="containsText" dxfId="1874" priority="1409" operator="containsText" text="Family">
      <formula>NOT(ISERROR(SEARCH("Family",B112)))</formula>
    </cfRule>
    <cfRule type="containsText" dxfId="1873" priority="1410" operator="containsText" text="Alba">
      <formula>NOT(ISERROR(SEARCH("Alba",B112)))</formula>
    </cfRule>
    <cfRule type="containsText" dxfId="1872" priority="1411" operator="containsText" text="Ind">
      <formula>NOT(ISERROR(SEARCH("Ind",B112)))</formula>
    </cfRule>
    <cfRule type="containsText" dxfId="1871" priority="1412" operator="containsText" text="Lib Dem">
      <formula>NOT(ISERROR(SEARCH("Lib Dem",B112)))</formula>
    </cfRule>
    <cfRule type="containsText" dxfId="1870" priority="1413" operator="containsText" text="Green">
      <formula>NOT(ISERROR(SEARCH("Green",B112)))</formula>
    </cfRule>
    <cfRule type="containsText" dxfId="1869" priority="1414" operator="containsText" text="Conservative">
      <formula>NOT(ISERROR(SEARCH("Conservative",B112)))</formula>
    </cfRule>
    <cfRule type="containsText" dxfId="1868" priority="1415" operator="containsText" text="SNP">
      <formula>NOT(ISERROR(SEARCH("SNP",B112)))</formula>
    </cfRule>
    <cfRule type="containsText" dxfId="1867" priority="1416" operator="containsText" text="Labour">
      <formula>NOT(ISERROR(SEARCH("Labour",B112)))</formula>
    </cfRule>
  </conditionalFormatting>
  <conditionalFormatting sqref="B113">
    <cfRule type="containsText" dxfId="1866" priority="1401" operator="containsText" text="Family">
      <formula>NOT(ISERROR(SEARCH("Family",B113)))</formula>
    </cfRule>
    <cfRule type="containsText" dxfId="1865" priority="1402" operator="containsText" text="Alba">
      <formula>NOT(ISERROR(SEARCH("Alba",B113)))</formula>
    </cfRule>
    <cfRule type="containsText" dxfId="1864" priority="1403" operator="containsText" text="Ind">
      <formula>NOT(ISERROR(SEARCH("Ind",B113)))</formula>
    </cfRule>
    <cfRule type="containsText" dxfId="1863" priority="1404" operator="containsText" text="Lib Dem">
      <formula>NOT(ISERROR(SEARCH("Lib Dem",B113)))</formula>
    </cfRule>
    <cfRule type="containsText" dxfId="1862" priority="1405" operator="containsText" text="Green">
      <formula>NOT(ISERROR(SEARCH("Green",B113)))</formula>
    </cfRule>
    <cfRule type="containsText" dxfId="1861" priority="1406" operator="containsText" text="Conservative">
      <formula>NOT(ISERROR(SEARCH("Conservative",B113)))</formula>
    </cfRule>
    <cfRule type="containsText" dxfId="1860" priority="1407" operator="containsText" text="SNP">
      <formula>NOT(ISERROR(SEARCH("SNP",B113)))</formula>
    </cfRule>
    <cfRule type="containsText" dxfId="1859" priority="1408" operator="containsText" text="Labour">
      <formula>NOT(ISERROR(SEARCH("Labour",B113)))</formula>
    </cfRule>
  </conditionalFormatting>
  <conditionalFormatting sqref="B114">
    <cfRule type="containsText" dxfId="1858" priority="1393" operator="containsText" text="Family">
      <formula>NOT(ISERROR(SEARCH("Family",B114)))</formula>
    </cfRule>
    <cfRule type="containsText" dxfId="1857" priority="1394" operator="containsText" text="Alba">
      <formula>NOT(ISERROR(SEARCH("Alba",B114)))</formula>
    </cfRule>
    <cfRule type="containsText" dxfId="1856" priority="1395" operator="containsText" text="Ind">
      <formula>NOT(ISERROR(SEARCH("Ind",B114)))</formula>
    </cfRule>
    <cfRule type="containsText" dxfId="1855" priority="1396" operator="containsText" text="Lib Dem">
      <formula>NOT(ISERROR(SEARCH("Lib Dem",B114)))</formula>
    </cfRule>
    <cfRule type="containsText" dxfId="1854" priority="1397" operator="containsText" text="Green">
      <formula>NOT(ISERROR(SEARCH("Green",B114)))</formula>
    </cfRule>
    <cfRule type="containsText" dxfId="1853" priority="1398" operator="containsText" text="Conservative">
      <formula>NOT(ISERROR(SEARCH("Conservative",B114)))</formula>
    </cfRule>
    <cfRule type="containsText" dxfId="1852" priority="1399" operator="containsText" text="SNP">
      <formula>NOT(ISERROR(SEARCH("SNP",B114)))</formula>
    </cfRule>
    <cfRule type="containsText" dxfId="1851" priority="1400" operator="containsText" text="Labour">
      <formula>NOT(ISERROR(SEARCH("Labour",B114)))</formula>
    </cfRule>
  </conditionalFormatting>
  <conditionalFormatting sqref="R107:X107">
    <cfRule type="containsText" dxfId="1850" priority="1385" operator="containsText" text="Family">
      <formula>NOT(ISERROR(SEARCH("Family",R107)))</formula>
    </cfRule>
    <cfRule type="containsText" dxfId="1849" priority="1386" operator="containsText" text="Alba">
      <formula>NOT(ISERROR(SEARCH("Alba",R107)))</formula>
    </cfRule>
    <cfRule type="containsText" dxfId="1848" priority="1387" operator="containsText" text="Ind">
      <formula>NOT(ISERROR(SEARCH("Ind",R107)))</formula>
    </cfRule>
    <cfRule type="containsText" dxfId="1847" priority="1388" operator="containsText" text="Lib Dem">
      <formula>NOT(ISERROR(SEARCH("Lib Dem",R107)))</formula>
    </cfRule>
    <cfRule type="containsText" dxfId="1846" priority="1389" operator="containsText" text="Green">
      <formula>NOT(ISERROR(SEARCH("Green",R107)))</formula>
    </cfRule>
    <cfRule type="containsText" dxfId="1845" priority="1390" operator="containsText" text="Conservative">
      <formula>NOT(ISERROR(SEARCH("Conservative",R107)))</formula>
    </cfRule>
    <cfRule type="containsText" dxfId="1844" priority="1391" operator="containsText" text="SNP">
      <formula>NOT(ISERROR(SEARCH("SNP",R107)))</formula>
    </cfRule>
    <cfRule type="containsText" dxfId="1843" priority="1392" operator="containsText" text="Labour">
      <formula>NOT(ISERROR(SEARCH("Labour",R107)))</formula>
    </cfRule>
  </conditionalFormatting>
  <conditionalFormatting sqref="Q108">
    <cfRule type="containsText" dxfId="1842" priority="1377" operator="containsText" text="Family">
      <formula>NOT(ISERROR(SEARCH("Family",Q108)))</formula>
    </cfRule>
    <cfRule type="containsText" dxfId="1841" priority="1378" operator="containsText" text="Alba">
      <formula>NOT(ISERROR(SEARCH("Alba",Q108)))</formula>
    </cfRule>
    <cfRule type="containsText" dxfId="1840" priority="1379" operator="containsText" text="Ind">
      <formula>NOT(ISERROR(SEARCH("Ind",Q108)))</formula>
    </cfRule>
    <cfRule type="containsText" dxfId="1839" priority="1380" operator="containsText" text="Lib Dem">
      <formula>NOT(ISERROR(SEARCH("Lib Dem",Q108)))</formula>
    </cfRule>
    <cfRule type="containsText" dxfId="1838" priority="1381" operator="containsText" text="Green">
      <formula>NOT(ISERROR(SEARCH("Green",Q108)))</formula>
    </cfRule>
    <cfRule type="containsText" dxfId="1837" priority="1382" operator="containsText" text="Conservative">
      <formula>NOT(ISERROR(SEARCH("Conservative",Q108)))</formula>
    </cfRule>
    <cfRule type="containsText" dxfId="1836" priority="1383" operator="containsText" text="SNP">
      <formula>NOT(ISERROR(SEARCH("SNP",Q108)))</formula>
    </cfRule>
    <cfRule type="containsText" dxfId="1835" priority="1384" operator="containsText" text="Labour">
      <formula>NOT(ISERROR(SEARCH("Labour",Q108)))</formula>
    </cfRule>
  </conditionalFormatting>
  <conditionalFormatting sqref="Q109">
    <cfRule type="containsText" dxfId="1834" priority="1369" operator="containsText" text="Family">
      <formula>NOT(ISERROR(SEARCH("Family",Q109)))</formula>
    </cfRule>
    <cfRule type="containsText" dxfId="1833" priority="1370" operator="containsText" text="Alba">
      <formula>NOT(ISERROR(SEARCH("Alba",Q109)))</formula>
    </cfRule>
    <cfRule type="containsText" dxfId="1832" priority="1371" operator="containsText" text="Ind">
      <formula>NOT(ISERROR(SEARCH("Ind",Q109)))</formula>
    </cfRule>
    <cfRule type="containsText" dxfId="1831" priority="1372" operator="containsText" text="Lib Dem">
      <formula>NOT(ISERROR(SEARCH("Lib Dem",Q109)))</formula>
    </cfRule>
    <cfRule type="containsText" dxfId="1830" priority="1373" operator="containsText" text="Green">
      <formula>NOT(ISERROR(SEARCH("Green",Q109)))</formula>
    </cfRule>
    <cfRule type="containsText" dxfId="1829" priority="1374" operator="containsText" text="Conservative">
      <formula>NOT(ISERROR(SEARCH("Conservative",Q109)))</formula>
    </cfRule>
    <cfRule type="containsText" dxfId="1828" priority="1375" operator="containsText" text="SNP">
      <formula>NOT(ISERROR(SEARCH("SNP",Q109)))</formula>
    </cfRule>
    <cfRule type="containsText" dxfId="1827" priority="1376" operator="containsText" text="Labour">
      <formula>NOT(ISERROR(SEARCH("Labour",Q109)))</formula>
    </cfRule>
  </conditionalFormatting>
  <conditionalFormatting sqref="Q110">
    <cfRule type="containsText" dxfId="1826" priority="1361" operator="containsText" text="Family">
      <formula>NOT(ISERROR(SEARCH("Family",Q110)))</formula>
    </cfRule>
    <cfRule type="containsText" dxfId="1825" priority="1362" operator="containsText" text="Alba">
      <formula>NOT(ISERROR(SEARCH("Alba",Q110)))</formula>
    </cfRule>
    <cfRule type="containsText" dxfId="1824" priority="1363" operator="containsText" text="Ind">
      <formula>NOT(ISERROR(SEARCH("Ind",Q110)))</formula>
    </cfRule>
    <cfRule type="containsText" dxfId="1823" priority="1364" operator="containsText" text="Lib Dem">
      <formula>NOT(ISERROR(SEARCH("Lib Dem",Q110)))</formula>
    </cfRule>
    <cfRule type="containsText" dxfId="1822" priority="1365" operator="containsText" text="Green">
      <formula>NOT(ISERROR(SEARCH("Green",Q110)))</formula>
    </cfRule>
    <cfRule type="containsText" dxfId="1821" priority="1366" operator="containsText" text="Conservative">
      <formula>NOT(ISERROR(SEARCH("Conservative",Q110)))</formula>
    </cfRule>
    <cfRule type="containsText" dxfId="1820" priority="1367" operator="containsText" text="SNP">
      <formula>NOT(ISERROR(SEARCH("SNP",Q110)))</formula>
    </cfRule>
    <cfRule type="containsText" dxfId="1819" priority="1368" operator="containsText" text="Labour">
      <formula>NOT(ISERROR(SEARCH("Labour",Q110)))</formula>
    </cfRule>
  </conditionalFormatting>
  <conditionalFormatting sqref="Q111">
    <cfRule type="containsText" dxfId="1818" priority="1353" operator="containsText" text="Family">
      <formula>NOT(ISERROR(SEARCH("Family",Q111)))</formula>
    </cfRule>
    <cfRule type="containsText" dxfId="1817" priority="1354" operator="containsText" text="Alba">
      <formula>NOT(ISERROR(SEARCH("Alba",Q111)))</formula>
    </cfRule>
    <cfRule type="containsText" dxfId="1816" priority="1355" operator="containsText" text="Ind">
      <formula>NOT(ISERROR(SEARCH("Ind",Q111)))</formula>
    </cfRule>
    <cfRule type="containsText" dxfId="1815" priority="1356" operator="containsText" text="Lib Dem">
      <formula>NOT(ISERROR(SEARCH("Lib Dem",Q111)))</formula>
    </cfRule>
    <cfRule type="containsText" dxfId="1814" priority="1357" operator="containsText" text="Green">
      <formula>NOT(ISERROR(SEARCH("Green",Q111)))</formula>
    </cfRule>
    <cfRule type="containsText" dxfId="1813" priority="1358" operator="containsText" text="Conservative">
      <formula>NOT(ISERROR(SEARCH("Conservative",Q111)))</formula>
    </cfRule>
    <cfRule type="containsText" dxfId="1812" priority="1359" operator="containsText" text="SNP">
      <formula>NOT(ISERROR(SEARCH("SNP",Q111)))</formula>
    </cfRule>
    <cfRule type="containsText" dxfId="1811" priority="1360" operator="containsText" text="Labour">
      <formula>NOT(ISERROR(SEARCH("Labour",Q111)))</formula>
    </cfRule>
  </conditionalFormatting>
  <conditionalFormatting sqref="Q112">
    <cfRule type="containsText" dxfId="1810" priority="1345" operator="containsText" text="Family">
      <formula>NOT(ISERROR(SEARCH("Family",Q112)))</formula>
    </cfRule>
    <cfRule type="containsText" dxfId="1809" priority="1346" operator="containsText" text="Alba">
      <formula>NOT(ISERROR(SEARCH("Alba",Q112)))</formula>
    </cfRule>
    <cfRule type="containsText" dxfId="1808" priority="1347" operator="containsText" text="Ind">
      <formula>NOT(ISERROR(SEARCH("Ind",Q112)))</formula>
    </cfRule>
    <cfRule type="containsText" dxfId="1807" priority="1348" operator="containsText" text="Lib Dem">
      <formula>NOT(ISERROR(SEARCH("Lib Dem",Q112)))</formula>
    </cfRule>
    <cfRule type="containsText" dxfId="1806" priority="1349" operator="containsText" text="Green">
      <formula>NOT(ISERROR(SEARCH("Green",Q112)))</formula>
    </cfRule>
    <cfRule type="containsText" dxfId="1805" priority="1350" operator="containsText" text="Conservative">
      <formula>NOT(ISERROR(SEARCH("Conservative",Q112)))</formula>
    </cfRule>
    <cfRule type="containsText" dxfId="1804" priority="1351" operator="containsText" text="SNP">
      <formula>NOT(ISERROR(SEARCH("SNP",Q112)))</formula>
    </cfRule>
    <cfRule type="containsText" dxfId="1803" priority="1352" operator="containsText" text="Labour">
      <formula>NOT(ISERROR(SEARCH("Labour",Q112)))</formula>
    </cfRule>
  </conditionalFormatting>
  <conditionalFormatting sqref="Q113">
    <cfRule type="containsText" dxfId="1802" priority="1337" operator="containsText" text="Family">
      <formula>NOT(ISERROR(SEARCH("Family",Q113)))</formula>
    </cfRule>
    <cfRule type="containsText" dxfId="1801" priority="1338" operator="containsText" text="Alba">
      <formula>NOT(ISERROR(SEARCH("Alba",Q113)))</formula>
    </cfRule>
    <cfRule type="containsText" dxfId="1800" priority="1339" operator="containsText" text="Ind">
      <formula>NOT(ISERROR(SEARCH("Ind",Q113)))</formula>
    </cfRule>
    <cfRule type="containsText" dxfId="1799" priority="1340" operator="containsText" text="Lib Dem">
      <formula>NOT(ISERROR(SEARCH("Lib Dem",Q113)))</formula>
    </cfRule>
    <cfRule type="containsText" dxfId="1798" priority="1341" operator="containsText" text="Green">
      <formula>NOT(ISERROR(SEARCH("Green",Q113)))</formula>
    </cfRule>
    <cfRule type="containsText" dxfId="1797" priority="1342" operator="containsText" text="Conservative">
      <formula>NOT(ISERROR(SEARCH("Conservative",Q113)))</formula>
    </cfRule>
    <cfRule type="containsText" dxfId="1796" priority="1343" operator="containsText" text="SNP">
      <formula>NOT(ISERROR(SEARCH("SNP",Q113)))</formula>
    </cfRule>
    <cfRule type="containsText" dxfId="1795" priority="1344" operator="containsText" text="Labour">
      <formula>NOT(ISERROR(SEARCH("Labour",Q113)))</formula>
    </cfRule>
  </conditionalFormatting>
  <conditionalFormatting sqref="Q114">
    <cfRule type="containsText" dxfId="1794" priority="1329" operator="containsText" text="Family">
      <formula>NOT(ISERROR(SEARCH("Family",Q114)))</formula>
    </cfRule>
    <cfRule type="containsText" dxfId="1793" priority="1330" operator="containsText" text="Alba">
      <formula>NOT(ISERROR(SEARCH("Alba",Q114)))</formula>
    </cfRule>
    <cfRule type="containsText" dxfId="1792" priority="1331" operator="containsText" text="Ind">
      <formula>NOT(ISERROR(SEARCH("Ind",Q114)))</formula>
    </cfRule>
    <cfRule type="containsText" dxfId="1791" priority="1332" operator="containsText" text="Lib Dem">
      <formula>NOT(ISERROR(SEARCH("Lib Dem",Q114)))</formula>
    </cfRule>
    <cfRule type="containsText" dxfId="1790" priority="1333" operator="containsText" text="Green">
      <formula>NOT(ISERROR(SEARCH("Green",Q114)))</formula>
    </cfRule>
    <cfRule type="containsText" dxfId="1789" priority="1334" operator="containsText" text="Conservative">
      <formula>NOT(ISERROR(SEARCH("Conservative",Q114)))</formula>
    </cfRule>
    <cfRule type="containsText" dxfId="1788" priority="1335" operator="containsText" text="SNP">
      <formula>NOT(ISERROR(SEARCH("SNP",Q114)))</formula>
    </cfRule>
    <cfRule type="containsText" dxfId="1787" priority="1336" operator="containsText" text="Labour">
      <formula>NOT(ISERROR(SEARCH("Labour",Q114)))</formula>
    </cfRule>
  </conditionalFormatting>
  <conditionalFormatting sqref="C121:N121">
    <cfRule type="top10" dxfId="1786" priority="1327" bottom="1" rank="1"/>
    <cfRule type="top10" dxfId="1785" priority="1328" rank="1"/>
  </conditionalFormatting>
  <conditionalFormatting sqref="C122:N122">
    <cfRule type="top10" dxfId="1784" priority="1325" bottom="1" rank="1"/>
    <cfRule type="top10" dxfId="1783" priority="1326" rank="1"/>
  </conditionalFormatting>
  <conditionalFormatting sqref="C123:N123">
    <cfRule type="top10" dxfId="1782" priority="1323" bottom="1" rank="1"/>
    <cfRule type="top10" dxfId="1781" priority="1324" rank="1"/>
  </conditionalFormatting>
  <conditionalFormatting sqref="C124:N124">
    <cfRule type="top10" dxfId="1780" priority="1321" bottom="1" rank="1"/>
    <cfRule type="top10" dxfId="1779" priority="1322" rank="1"/>
  </conditionalFormatting>
  <conditionalFormatting sqref="C125:N125">
    <cfRule type="top10" dxfId="1778" priority="1319" bottom="1" rank="1"/>
    <cfRule type="top10" dxfId="1777" priority="1320" rank="1"/>
  </conditionalFormatting>
  <conditionalFormatting sqref="C126:N126">
    <cfRule type="top10" dxfId="1776" priority="1317" bottom="1" rank="1"/>
    <cfRule type="top10" dxfId="1775" priority="1318" rank="1"/>
  </conditionalFormatting>
  <conditionalFormatting sqref="C127:N127">
    <cfRule type="top10" dxfId="1774" priority="1315" bottom="1" rank="1"/>
    <cfRule type="top10" dxfId="1773" priority="1316" rank="1"/>
  </conditionalFormatting>
  <conditionalFormatting sqref="C120:I120">
    <cfRule type="containsText" dxfId="1772" priority="1283" operator="containsText" text="Family">
      <formula>NOT(ISERROR(SEARCH("Family",C120)))</formula>
    </cfRule>
    <cfRule type="containsText" dxfId="1771" priority="1298" operator="containsText" text="Alba">
      <formula>NOT(ISERROR(SEARCH("Alba",C120)))</formula>
    </cfRule>
    <cfRule type="containsText" dxfId="1770" priority="1299" operator="containsText" text="Ind">
      <formula>NOT(ISERROR(SEARCH("Ind",C120)))</formula>
    </cfRule>
    <cfRule type="containsText" dxfId="1769" priority="1300" operator="containsText" text="Lib Dem">
      <formula>NOT(ISERROR(SEARCH("Lib Dem",C120)))</formula>
    </cfRule>
    <cfRule type="containsText" dxfId="1768" priority="1301" operator="containsText" text="Green">
      <formula>NOT(ISERROR(SEARCH("Green",C120)))</formula>
    </cfRule>
    <cfRule type="containsText" dxfId="1767" priority="1302" operator="containsText" text="Conservative">
      <formula>NOT(ISERROR(SEARCH("Conservative",C120)))</formula>
    </cfRule>
    <cfRule type="containsText" dxfId="1766" priority="1303" operator="containsText" text="SNP">
      <formula>NOT(ISERROR(SEARCH("SNP",C120)))</formula>
    </cfRule>
    <cfRule type="containsText" dxfId="1765" priority="1304" operator="containsText" text="Labour">
      <formula>NOT(ISERROR(SEARCH("Labour",C120)))</formula>
    </cfRule>
  </conditionalFormatting>
  <conditionalFormatting sqref="B121">
    <cfRule type="containsText" dxfId="1764" priority="1275" operator="containsText" text="Family">
      <formula>NOT(ISERROR(SEARCH("Family",B121)))</formula>
    </cfRule>
    <cfRule type="containsText" dxfId="1763" priority="1276" operator="containsText" text="Alba">
      <formula>NOT(ISERROR(SEARCH("Alba",B121)))</formula>
    </cfRule>
    <cfRule type="containsText" dxfId="1762" priority="1277" operator="containsText" text="Ind">
      <formula>NOT(ISERROR(SEARCH("Ind",B121)))</formula>
    </cfRule>
    <cfRule type="containsText" dxfId="1761" priority="1278" operator="containsText" text="Lib Dem">
      <formula>NOT(ISERROR(SEARCH("Lib Dem",B121)))</formula>
    </cfRule>
    <cfRule type="containsText" dxfId="1760" priority="1279" operator="containsText" text="Green">
      <formula>NOT(ISERROR(SEARCH("Green",B121)))</formula>
    </cfRule>
    <cfRule type="containsText" dxfId="1759" priority="1280" operator="containsText" text="Conservative">
      <formula>NOT(ISERROR(SEARCH("Conservative",B121)))</formula>
    </cfRule>
    <cfRule type="containsText" dxfId="1758" priority="1281" operator="containsText" text="SNP">
      <formula>NOT(ISERROR(SEARCH("SNP",B121)))</formula>
    </cfRule>
    <cfRule type="containsText" dxfId="1757" priority="1282" operator="containsText" text="Labour">
      <formula>NOT(ISERROR(SEARCH("Labour",B121)))</formula>
    </cfRule>
  </conditionalFormatting>
  <conditionalFormatting sqref="B122">
    <cfRule type="containsText" dxfId="1756" priority="1267" operator="containsText" text="Family">
      <formula>NOT(ISERROR(SEARCH("Family",B122)))</formula>
    </cfRule>
    <cfRule type="containsText" dxfId="1755" priority="1268" operator="containsText" text="Alba">
      <formula>NOT(ISERROR(SEARCH("Alba",B122)))</formula>
    </cfRule>
    <cfRule type="containsText" dxfId="1754" priority="1269" operator="containsText" text="Ind">
      <formula>NOT(ISERROR(SEARCH("Ind",B122)))</formula>
    </cfRule>
    <cfRule type="containsText" dxfId="1753" priority="1270" operator="containsText" text="Lib Dem">
      <formula>NOT(ISERROR(SEARCH("Lib Dem",B122)))</formula>
    </cfRule>
    <cfRule type="containsText" dxfId="1752" priority="1271" operator="containsText" text="Green">
      <formula>NOT(ISERROR(SEARCH("Green",B122)))</formula>
    </cfRule>
    <cfRule type="containsText" dxfId="1751" priority="1272" operator="containsText" text="Conservative">
      <formula>NOT(ISERROR(SEARCH("Conservative",B122)))</formula>
    </cfRule>
    <cfRule type="containsText" dxfId="1750" priority="1273" operator="containsText" text="SNP">
      <formula>NOT(ISERROR(SEARCH("SNP",B122)))</formula>
    </cfRule>
    <cfRule type="containsText" dxfId="1749" priority="1274" operator="containsText" text="Labour">
      <formula>NOT(ISERROR(SEARCH("Labour",B122)))</formula>
    </cfRule>
  </conditionalFormatting>
  <conditionalFormatting sqref="B123">
    <cfRule type="containsText" dxfId="1748" priority="1259" operator="containsText" text="Family">
      <formula>NOT(ISERROR(SEARCH("Family",B123)))</formula>
    </cfRule>
    <cfRule type="containsText" dxfId="1747" priority="1260" operator="containsText" text="Alba">
      <formula>NOT(ISERROR(SEARCH("Alba",B123)))</formula>
    </cfRule>
    <cfRule type="containsText" dxfId="1746" priority="1261" operator="containsText" text="Ind">
      <formula>NOT(ISERROR(SEARCH("Ind",B123)))</formula>
    </cfRule>
    <cfRule type="containsText" dxfId="1745" priority="1262" operator="containsText" text="Lib Dem">
      <formula>NOT(ISERROR(SEARCH("Lib Dem",B123)))</formula>
    </cfRule>
    <cfRule type="containsText" dxfId="1744" priority="1263" operator="containsText" text="Green">
      <formula>NOT(ISERROR(SEARCH("Green",B123)))</formula>
    </cfRule>
    <cfRule type="containsText" dxfId="1743" priority="1264" operator="containsText" text="Conservative">
      <formula>NOT(ISERROR(SEARCH("Conservative",B123)))</formula>
    </cfRule>
    <cfRule type="containsText" dxfId="1742" priority="1265" operator="containsText" text="SNP">
      <formula>NOT(ISERROR(SEARCH("SNP",B123)))</formula>
    </cfRule>
    <cfRule type="containsText" dxfId="1741" priority="1266" operator="containsText" text="Labour">
      <formula>NOT(ISERROR(SEARCH("Labour",B123)))</formula>
    </cfRule>
  </conditionalFormatting>
  <conditionalFormatting sqref="B124">
    <cfRule type="containsText" dxfId="1740" priority="1251" operator="containsText" text="Family">
      <formula>NOT(ISERROR(SEARCH("Family",B124)))</formula>
    </cfRule>
    <cfRule type="containsText" dxfId="1739" priority="1252" operator="containsText" text="Alba">
      <formula>NOT(ISERROR(SEARCH("Alba",B124)))</formula>
    </cfRule>
    <cfRule type="containsText" dxfId="1738" priority="1253" operator="containsText" text="Ind">
      <formula>NOT(ISERROR(SEARCH("Ind",B124)))</formula>
    </cfRule>
    <cfRule type="containsText" dxfId="1737" priority="1254" operator="containsText" text="Lib Dem">
      <formula>NOT(ISERROR(SEARCH("Lib Dem",B124)))</formula>
    </cfRule>
    <cfRule type="containsText" dxfId="1736" priority="1255" operator="containsText" text="Green">
      <formula>NOT(ISERROR(SEARCH("Green",B124)))</formula>
    </cfRule>
    <cfRule type="containsText" dxfId="1735" priority="1256" operator="containsText" text="Conservative">
      <formula>NOT(ISERROR(SEARCH("Conservative",B124)))</formula>
    </cfRule>
    <cfRule type="containsText" dxfId="1734" priority="1257" operator="containsText" text="SNP">
      <formula>NOT(ISERROR(SEARCH("SNP",B124)))</formula>
    </cfRule>
    <cfRule type="containsText" dxfId="1733" priority="1258" operator="containsText" text="Labour">
      <formula>NOT(ISERROR(SEARCH("Labour",B124)))</formula>
    </cfRule>
  </conditionalFormatting>
  <conditionalFormatting sqref="B125">
    <cfRule type="containsText" dxfId="1732" priority="1243" operator="containsText" text="Family">
      <formula>NOT(ISERROR(SEARCH("Family",B125)))</formula>
    </cfRule>
    <cfRule type="containsText" dxfId="1731" priority="1244" operator="containsText" text="Alba">
      <formula>NOT(ISERROR(SEARCH("Alba",B125)))</formula>
    </cfRule>
    <cfRule type="containsText" dxfId="1730" priority="1245" operator="containsText" text="Ind">
      <formula>NOT(ISERROR(SEARCH("Ind",B125)))</formula>
    </cfRule>
    <cfRule type="containsText" dxfId="1729" priority="1246" operator="containsText" text="Lib Dem">
      <formula>NOT(ISERROR(SEARCH("Lib Dem",B125)))</formula>
    </cfRule>
    <cfRule type="containsText" dxfId="1728" priority="1247" operator="containsText" text="Green">
      <formula>NOT(ISERROR(SEARCH("Green",B125)))</formula>
    </cfRule>
    <cfRule type="containsText" dxfId="1727" priority="1248" operator="containsText" text="Conservative">
      <formula>NOT(ISERROR(SEARCH("Conservative",B125)))</formula>
    </cfRule>
    <cfRule type="containsText" dxfId="1726" priority="1249" operator="containsText" text="SNP">
      <formula>NOT(ISERROR(SEARCH("SNP",B125)))</formula>
    </cfRule>
    <cfRule type="containsText" dxfId="1725" priority="1250" operator="containsText" text="Labour">
      <formula>NOT(ISERROR(SEARCH("Labour",B125)))</formula>
    </cfRule>
  </conditionalFormatting>
  <conditionalFormatting sqref="B126">
    <cfRule type="containsText" dxfId="1724" priority="1235" operator="containsText" text="Family">
      <formula>NOT(ISERROR(SEARCH("Family",B126)))</formula>
    </cfRule>
    <cfRule type="containsText" dxfId="1723" priority="1236" operator="containsText" text="Alba">
      <formula>NOT(ISERROR(SEARCH("Alba",B126)))</formula>
    </cfRule>
    <cfRule type="containsText" dxfId="1722" priority="1237" operator="containsText" text="Ind">
      <formula>NOT(ISERROR(SEARCH("Ind",B126)))</formula>
    </cfRule>
    <cfRule type="containsText" dxfId="1721" priority="1238" operator="containsText" text="Lib Dem">
      <formula>NOT(ISERROR(SEARCH("Lib Dem",B126)))</formula>
    </cfRule>
    <cfRule type="containsText" dxfId="1720" priority="1239" operator="containsText" text="Green">
      <formula>NOT(ISERROR(SEARCH("Green",B126)))</formula>
    </cfRule>
    <cfRule type="containsText" dxfId="1719" priority="1240" operator="containsText" text="Conservative">
      <formula>NOT(ISERROR(SEARCH("Conservative",B126)))</formula>
    </cfRule>
    <cfRule type="containsText" dxfId="1718" priority="1241" operator="containsText" text="SNP">
      <formula>NOT(ISERROR(SEARCH("SNP",B126)))</formula>
    </cfRule>
    <cfRule type="containsText" dxfId="1717" priority="1242" operator="containsText" text="Labour">
      <formula>NOT(ISERROR(SEARCH("Labour",B126)))</formula>
    </cfRule>
  </conditionalFormatting>
  <conditionalFormatting sqref="B127">
    <cfRule type="containsText" dxfId="1716" priority="1227" operator="containsText" text="Family">
      <formula>NOT(ISERROR(SEARCH("Family",B127)))</formula>
    </cfRule>
    <cfRule type="containsText" dxfId="1715" priority="1228" operator="containsText" text="Alba">
      <formula>NOT(ISERROR(SEARCH("Alba",B127)))</formula>
    </cfRule>
    <cfRule type="containsText" dxfId="1714" priority="1229" operator="containsText" text="Ind">
      <formula>NOT(ISERROR(SEARCH("Ind",B127)))</formula>
    </cfRule>
    <cfRule type="containsText" dxfId="1713" priority="1230" operator="containsText" text="Lib Dem">
      <formula>NOT(ISERROR(SEARCH("Lib Dem",B127)))</formula>
    </cfRule>
    <cfRule type="containsText" dxfId="1712" priority="1231" operator="containsText" text="Green">
      <formula>NOT(ISERROR(SEARCH("Green",B127)))</formula>
    </cfRule>
    <cfRule type="containsText" dxfId="1711" priority="1232" operator="containsText" text="Conservative">
      <formula>NOT(ISERROR(SEARCH("Conservative",B127)))</formula>
    </cfRule>
    <cfRule type="containsText" dxfId="1710" priority="1233" operator="containsText" text="SNP">
      <formula>NOT(ISERROR(SEARCH("SNP",B127)))</formula>
    </cfRule>
    <cfRule type="containsText" dxfId="1709" priority="1234" operator="containsText" text="Labour">
      <formula>NOT(ISERROR(SEARCH("Labour",B127)))</formula>
    </cfRule>
  </conditionalFormatting>
  <conditionalFormatting sqref="R120:X120">
    <cfRule type="containsText" dxfId="1708" priority="1219" operator="containsText" text="Family">
      <formula>NOT(ISERROR(SEARCH("Family",R120)))</formula>
    </cfRule>
    <cfRule type="containsText" dxfId="1707" priority="1220" operator="containsText" text="Alba">
      <formula>NOT(ISERROR(SEARCH("Alba",R120)))</formula>
    </cfRule>
    <cfRule type="containsText" dxfId="1706" priority="1221" operator="containsText" text="Ind">
      <formula>NOT(ISERROR(SEARCH("Ind",R120)))</formula>
    </cfRule>
    <cfRule type="containsText" dxfId="1705" priority="1222" operator="containsText" text="Lib Dem">
      <formula>NOT(ISERROR(SEARCH("Lib Dem",R120)))</formula>
    </cfRule>
    <cfRule type="containsText" dxfId="1704" priority="1223" operator="containsText" text="Green">
      <formula>NOT(ISERROR(SEARCH("Green",R120)))</formula>
    </cfRule>
    <cfRule type="containsText" dxfId="1703" priority="1224" operator="containsText" text="Conservative">
      <formula>NOT(ISERROR(SEARCH("Conservative",R120)))</formula>
    </cfRule>
    <cfRule type="containsText" dxfId="1702" priority="1225" operator="containsText" text="SNP">
      <formula>NOT(ISERROR(SEARCH("SNP",R120)))</formula>
    </cfRule>
    <cfRule type="containsText" dxfId="1701" priority="1226" operator="containsText" text="Labour">
      <formula>NOT(ISERROR(SEARCH("Labour",R120)))</formula>
    </cfRule>
  </conditionalFormatting>
  <conditionalFormatting sqref="Q121">
    <cfRule type="containsText" dxfId="1700" priority="1211" operator="containsText" text="Family">
      <formula>NOT(ISERROR(SEARCH("Family",Q121)))</formula>
    </cfRule>
    <cfRule type="containsText" dxfId="1699" priority="1212" operator="containsText" text="Alba">
      <formula>NOT(ISERROR(SEARCH("Alba",Q121)))</formula>
    </cfRule>
    <cfRule type="containsText" dxfId="1698" priority="1213" operator="containsText" text="Ind">
      <formula>NOT(ISERROR(SEARCH("Ind",Q121)))</formula>
    </cfRule>
    <cfRule type="containsText" dxfId="1697" priority="1214" operator="containsText" text="Lib Dem">
      <formula>NOT(ISERROR(SEARCH("Lib Dem",Q121)))</formula>
    </cfRule>
    <cfRule type="containsText" dxfId="1696" priority="1215" operator="containsText" text="Green">
      <formula>NOT(ISERROR(SEARCH("Green",Q121)))</formula>
    </cfRule>
    <cfRule type="containsText" dxfId="1695" priority="1216" operator="containsText" text="Conservative">
      <formula>NOT(ISERROR(SEARCH("Conservative",Q121)))</formula>
    </cfRule>
    <cfRule type="containsText" dxfId="1694" priority="1217" operator="containsText" text="SNP">
      <formula>NOT(ISERROR(SEARCH("SNP",Q121)))</formula>
    </cfRule>
    <cfRule type="containsText" dxfId="1693" priority="1218" operator="containsText" text="Labour">
      <formula>NOT(ISERROR(SEARCH("Labour",Q121)))</formula>
    </cfRule>
  </conditionalFormatting>
  <conditionalFormatting sqref="Q122">
    <cfRule type="containsText" dxfId="1692" priority="1203" operator="containsText" text="Family">
      <formula>NOT(ISERROR(SEARCH("Family",Q122)))</formula>
    </cfRule>
    <cfRule type="containsText" dxfId="1691" priority="1204" operator="containsText" text="Alba">
      <formula>NOT(ISERROR(SEARCH("Alba",Q122)))</formula>
    </cfRule>
    <cfRule type="containsText" dxfId="1690" priority="1205" operator="containsText" text="Ind">
      <formula>NOT(ISERROR(SEARCH("Ind",Q122)))</formula>
    </cfRule>
    <cfRule type="containsText" dxfId="1689" priority="1206" operator="containsText" text="Lib Dem">
      <formula>NOT(ISERROR(SEARCH("Lib Dem",Q122)))</formula>
    </cfRule>
    <cfRule type="containsText" dxfId="1688" priority="1207" operator="containsText" text="Green">
      <formula>NOT(ISERROR(SEARCH("Green",Q122)))</formula>
    </cfRule>
    <cfRule type="containsText" dxfId="1687" priority="1208" operator="containsText" text="Conservative">
      <formula>NOT(ISERROR(SEARCH("Conservative",Q122)))</formula>
    </cfRule>
    <cfRule type="containsText" dxfId="1686" priority="1209" operator="containsText" text="SNP">
      <formula>NOT(ISERROR(SEARCH("SNP",Q122)))</formula>
    </cfRule>
    <cfRule type="containsText" dxfId="1685" priority="1210" operator="containsText" text="Labour">
      <formula>NOT(ISERROR(SEARCH("Labour",Q122)))</formula>
    </cfRule>
  </conditionalFormatting>
  <conditionalFormatting sqref="Q123">
    <cfRule type="containsText" dxfId="1684" priority="1195" operator="containsText" text="Family">
      <formula>NOT(ISERROR(SEARCH("Family",Q123)))</formula>
    </cfRule>
    <cfRule type="containsText" dxfId="1683" priority="1196" operator="containsText" text="Alba">
      <formula>NOT(ISERROR(SEARCH("Alba",Q123)))</formula>
    </cfRule>
    <cfRule type="containsText" dxfId="1682" priority="1197" operator="containsText" text="Ind">
      <formula>NOT(ISERROR(SEARCH("Ind",Q123)))</formula>
    </cfRule>
    <cfRule type="containsText" dxfId="1681" priority="1198" operator="containsText" text="Lib Dem">
      <formula>NOT(ISERROR(SEARCH("Lib Dem",Q123)))</formula>
    </cfRule>
    <cfRule type="containsText" dxfId="1680" priority="1199" operator="containsText" text="Green">
      <formula>NOT(ISERROR(SEARCH("Green",Q123)))</formula>
    </cfRule>
    <cfRule type="containsText" dxfId="1679" priority="1200" operator="containsText" text="Conservative">
      <formula>NOT(ISERROR(SEARCH("Conservative",Q123)))</formula>
    </cfRule>
    <cfRule type="containsText" dxfId="1678" priority="1201" operator="containsText" text="SNP">
      <formula>NOT(ISERROR(SEARCH("SNP",Q123)))</formula>
    </cfRule>
    <cfRule type="containsText" dxfId="1677" priority="1202" operator="containsText" text="Labour">
      <formula>NOT(ISERROR(SEARCH("Labour",Q123)))</formula>
    </cfRule>
  </conditionalFormatting>
  <conditionalFormatting sqref="Q124">
    <cfRule type="containsText" dxfId="1676" priority="1187" operator="containsText" text="Family">
      <formula>NOT(ISERROR(SEARCH("Family",Q124)))</formula>
    </cfRule>
    <cfRule type="containsText" dxfId="1675" priority="1188" operator="containsText" text="Alba">
      <formula>NOT(ISERROR(SEARCH("Alba",Q124)))</formula>
    </cfRule>
    <cfRule type="containsText" dxfId="1674" priority="1189" operator="containsText" text="Ind">
      <formula>NOT(ISERROR(SEARCH("Ind",Q124)))</formula>
    </cfRule>
    <cfRule type="containsText" dxfId="1673" priority="1190" operator="containsText" text="Lib Dem">
      <formula>NOT(ISERROR(SEARCH("Lib Dem",Q124)))</formula>
    </cfRule>
    <cfRule type="containsText" dxfId="1672" priority="1191" operator="containsText" text="Green">
      <formula>NOT(ISERROR(SEARCH("Green",Q124)))</formula>
    </cfRule>
    <cfRule type="containsText" dxfId="1671" priority="1192" operator="containsText" text="Conservative">
      <formula>NOT(ISERROR(SEARCH("Conservative",Q124)))</formula>
    </cfRule>
    <cfRule type="containsText" dxfId="1670" priority="1193" operator="containsText" text="SNP">
      <formula>NOT(ISERROR(SEARCH("SNP",Q124)))</formula>
    </cfRule>
    <cfRule type="containsText" dxfId="1669" priority="1194" operator="containsText" text="Labour">
      <formula>NOT(ISERROR(SEARCH("Labour",Q124)))</formula>
    </cfRule>
  </conditionalFormatting>
  <conditionalFormatting sqref="Q125">
    <cfRule type="containsText" dxfId="1668" priority="1179" operator="containsText" text="Family">
      <formula>NOT(ISERROR(SEARCH("Family",Q125)))</formula>
    </cfRule>
    <cfRule type="containsText" dxfId="1667" priority="1180" operator="containsText" text="Alba">
      <formula>NOT(ISERROR(SEARCH("Alba",Q125)))</formula>
    </cfRule>
    <cfRule type="containsText" dxfId="1666" priority="1181" operator="containsText" text="Ind">
      <formula>NOT(ISERROR(SEARCH("Ind",Q125)))</formula>
    </cfRule>
    <cfRule type="containsText" dxfId="1665" priority="1182" operator="containsText" text="Lib Dem">
      <formula>NOT(ISERROR(SEARCH("Lib Dem",Q125)))</formula>
    </cfRule>
    <cfRule type="containsText" dxfId="1664" priority="1183" operator="containsText" text="Green">
      <formula>NOT(ISERROR(SEARCH("Green",Q125)))</formula>
    </cfRule>
    <cfRule type="containsText" dxfId="1663" priority="1184" operator="containsText" text="Conservative">
      <formula>NOT(ISERROR(SEARCH("Conservative",Q125)))</formula>
    </cfRule>
    <cfRule type="containsText" dxfId="1662" priority="1185" operator="containsText" text="SNP">
      <formula>NOT(ISERROR(SEARCH("SNP",Q125)))</formula>
    </cfRule>
    <cfRule type="containsText" dxfId="1661" priority="1186" operator="containsText" text="Labour">
      <formula>NOT(ISERROR(SEARCH("Labour",Q125)))</formula>
    </cfRule>
  </conditionalFormatting>
  <conditionalFormatting sqref="Q126">
    <cfRule type="containsText" dxfId="1660" priority="1171" operator="containsText" text="Family">
      <formula>NOT(ISERROR(SEARCH("Family",Q126)))</formula>
    </cfRule>
    <cfRule type="containsText" dxfId="1659" priority="1172" operator="containsText" text="Alba">
      <formula>NOT(ISERROR(SEARCH("Alba",Q126)))</formula>
    </cfRule>
    <cfRule type="containsText" dxfId="1658" priority="1173" operator="containsText" text="Ind">
      <formula>NOT(ISERROR(SEARCH("Ind",Q126)))</formula>
    </cfRule>
    <cfRule type="containsText" dxfId="1657" priority="1174" operator="containsText" text="Lib Dem">
      <formula>NOT(ISERROR(SEARCH("Lib Dem",Q126)))</formula>
    </cfRule>
    <cfRule type="containsText" dxfId="1656" priority="1175" operator="containsText" text="Green">
      <formula>NOT(ISERROR(SEARCH("Green",Q126)))</formula>
    </cfRule>
    <cfRule type="containsText" dxfId="1655" priority="1176" operator="containsText" text="Conservative">
      <formula>NOT(ISERROR(SEARCH("Conservative",Q126)))</formula>
    </cfRule>
    <cfRule type="containsText" dxfId="1654" priority="1177" operator="containsText" text="SNP">
      <formula>NOT(ISERROR(SEARCH("SNP",Q126)))</formula>
    </cfRule>
    <cfRule type="containsText" dxfId="1653" priority="1178" operator="containsText" text="Labour">
      <formula>NOT(ISERROR(SEARCH("Labour",Q126)))</formula>
    </cfRule>
  </conditionalFormatting>
  <conditionalFormatting sqref="Q127">
    <cfRule type="containsText" dxfId="1652" priority="1163" operator="containsText" text="Family">
      <formula>NOT(ISERROR(SEARCH("Family",Q127)))</formula>
    </cfRule>
    <cfRule type="containsText" dxfId="1651" priority="1164" operator="containsText" text="Alba">
      <formula>NOT(ISERROR(SEARCH("Alba",Q127)))</formula>
    </cfRule>
    <cfRule type="containsText" dxfId="1650" priority="1165" operator="containsText" text="Ind">
      <formula>NOT(ISERROR(SEARCH("Ind",Q127)))</formula>
    </cfRule>
    <cfRule type="containsText" dxfId="1649" priority="1166" operator="containsText" text="Lib Dem">
      <formula>NOT(ISERROR(SEARCH("Lib Dem",Q127)))</formula>
    </cfRule>
    <cfRule type="containsText" dxfId="1648" priority="1167" operator="containsText" text="Green">
      <formula>NOT(ISERROR(SEARCH("Green",Q127)))</formula>
    </cfRule>
    <cfRule type="containsText" dxfId="1647" priority="1168" operator="containsText" text="Conservative">
      <formula>NOT(ISERROR(SEARCH("Conservative",Q127)))</formula>
    </cfRule>
    <cfRule type="containsText" dxfId="1646" priority="1169" operator="containsText" text="SNP">
      <formula>NOT(ISERROR(SEARCH("SNP",Q127)))</formula>
    </cfRule>
    <cfRule type="containsText" dxfId="1645" priority="1170" operator="containsText" text="Labour">
      <formula>NOT(ISERROR(SEARCH("Labour",Q127)))</formula>
    </cfRule>
  </conditionalFormatting>
  <conditionalFormatting sqref="C134:N134">
    <cfRule type="top10" dxfId="1644" priority="1161" bottom="1" rank="1"/>
    <cfRule type="top10" dxfId="1643" priority="1162" rank="1"/>
  </conditionalFormatting>
  <conditionalFormatting sqref="C135:N135">
    <cfRule type="top10" dxfId="1642" priority="1159" bottom="1" rank="1"/>
    <cfRule type="top10" dxfId="1641" priority="1160" rank="1"/>
  </conditionalFormatting>
  <conditionalFormatting sqref="C136:N136">
    <cfRule type="top10" dxfId="1640" priority="1157" bottom="1" rank="1"/>
    <cfRule type="top10" dxfId="1639" priority="1158" rank="1"/>
  </conditionalFormatting>
  <conditionalFormatting sqref="C137:N137">
    <cfRule type="top10" dxfId="1638" priority="1155" bottom="1" rank="1"/>
    <cfRule type="top10" dxfId="1637" priority="1156" rank="1"/>
  </conditionalFormatting>
  <conditionalFormatting sqref="C138:N138">
    <cfRule type="top10" dxfId="1636" priority="1153" bottom="1" rank="1"/>
    <cfRule type="top10" dxfId="1635" priority="1154" rank="1"/>
  </conditionalFormatting>
  <conditionalFormatting sqref="C139:N139">
    <cfRule type="top10" dxfId="1634" priority="1151" bottom="1" rank="1"/>
    <cfRule type="top10" dxfId="1633" priority="1152" rank="1"/>
  </conditionalFormatting>
  <conditionalFormatting sqref="C140:N140">
    <cfRule type="top10" dxfId="1632" priority="1149" bottom="1" rank="1"/>
    <cfRule type="top10" dxfId="1631" priority="1150" rank="1"/>
  </conditionalFormatting>
  <conditionalFormatting sqref="C141:N141">
    <cfRule type="top10" dxfId="1630" priority="1147" bottom="1" rank="1"/>
    <cfRule type="top10" dxfId="1629" priority="1148" rank="1"/>
  </conditionalFormatting>
  <conditionalFormatting sqref="C142:N142">
    <cfRule type="top10" dxfId="1628" priority="1145" bottom="1" rank="1"/>
    <cfRule type="top10" dxfId="1627" priority="1146" rank="1"/>
  </conditionalFormatting>
  <conditionalFormatting sqref="C143:N143">
    <cfRule type="top10" dxfId="1626" priority="1143" bottom="1" rank="1"/>
    <cfRule type="top10" dxfId="1625" priority="1144" rank="1"/>
  </conditionalFormatting>
  <conditionalFormatting sqref="C144:N144">
    <cfRule type="top10" dxfId="1624" priority="1141" bottom="1" rank="1"/>
    <cfRule type="top10" dxfId="1623" priority="1142" rank="1"/>
  </conditionalFormatting>
  <conditionalFormatting sqref="C145:N145">
    <cfRule type="top10" dxfId="1622" priority="1139" bottom="1" rank="1"/>
    <cfRule type="top10" dxfId="1621" priority="1140" rank="1"/>
  </conditionalFormatting>
  <conditionalFormatting sqref="C133:N133">
    <cfRule type="containsText" dxfId="1620" priority="1117" operator="containsText" text="Family">
      <formula>NOT(ISERROR(SEARCH("Family",C133)))</formula>
    </cfRule>
    <cfRule type="containsText" dxfId="1619" priority="1132" operator="containsText" text="Alba">
      <formula>NOT(ISERROR(SEARCH("Alba",C133)))</formula>
    </cfRule>
    <cfRule type="containsText" dxfId="1618" priority="1133" operator="containsText" text="Ind">
      <formula>NOT(ISERROR(SEARCH("Ind",C133)))</formula>
    </cfRule>
    <cfRule type="containsText" dxfId="1617" priority="1134" operator="containsText" text="Lib Dem">
      <formula>NOT(ISERROR(SEARCH("Lib Dem",C133)))</formula>
    </cfRule>
    <cfRule type="containsText" dxfId="1616" priority="1135" operator="containsText" text="Green">
      <formula>NOT(ISERROR(SEARCH("Green",C133)))</formula>
    </cfRule>
    <cfRule type="containsText" dxfId="1615" priority="1136" operator="containsText" text="Conservative">
      <formula>NOT(ISERROR(SEARCH("Conservative",C133)))</formula>
    </cfRule>
    <cfRule type="containsText" dxfId="1614" priority="1137" operator="containsText" text="SNP">
      <formula>NOT(ISERROR(SEARCH("SNP",C133)))</formula>
    </cfRule>
    <cfRule type="containsText" dxfId="1613" priority="1138" operator="containsText" text="Labour">
      <formula>NOT(ISERROR(SEARCH("Labour",C133)))</formula>
    </cfRule>
  </conditionalFormatting>
  <conditionalFormatting sqref="B145">
    <cfRule type="containsText" dxfId="1612" priority="1125" operator="containsText" text="Alba">
      <formula>NOT(ISERROR(SEARCH("Alba",B145)))</formula>
    </cfRule>
    <cfRule type="containsText" dxfId="1611" priority="1126" operator="containsText" text="Ind">
      <formula>NOT(ISERROR(SEARCH("Ind",B145)))</formula>
    </cfRule>
    <cfRule type="containsText" dxfId="1610" priority="1127" operator="containsText" text="Lib Dem">
      <formula>NOT(ISERROR(SEARCH("Lib Dem",B145)))</formula>
    </cfRule>
    <cfRule type="containsText" dxfId="1609" priority="1128" operator="containsText" text="Green">
      <formula>NOT(ISERROR(SEARCH("Green",B145)))</formula>
    </cfRule>
    <cfRule type="containsText" dxfId="1608" priority="1129" operator="containsText" text="Conservative">
      <formula>NOT(ISERROR(SEARCH("Conservative",B145)))</formula>
    </cfRule>
    <cfRule type="containsText" dxfId="1607" priority="1130" operator="containsText" text="SNP">
      <formula>NOT(ISERROR(SEARCH("SNP",B145)))</formula>
    </cfRule>
    <cfRule type="containsText" dxfId="1606" priority="1131" operator="containsText" text="Labour">
      <formula>NOT(ISERROR(SEARCH("Labour",B145)))</formula>
    </cfRule>
  </conditionalFormatting>
  <conditionalFormatting sqref="Q141:Q145">
    <cfRule type="containsText" dxfId="1605" priority="1118" operator="containsText" text="Alba">
      <formula>NOT(ISERROR(SEARCH("Alba",Q141)))</formula>
    </cfRule>
    <cfRule type="containsText" dxfId="1604" priority="1119" operator="containsText" text="Ind">
      <formula>NOT(ISERROR(SEARCH("Ind",Q141)))</formula>
    </cfRule>
    <cfRule type="containsText" dxfId="1603" priority="1120" operator="containsText" text="Lib Dem">
      <formula>NOT(ISERROR(SEARCH("Lib Dem",Q141)))</formula>
    </cfRule>
    <cfRule type="containsText" dxfId="1602" priority="1121" operator="containsText" text="Green">
      <formula>NOT(ISERROR(SEARCH("Green",Q141)))</formula>
    </cfRule>
    <cfRule type="containsText" dxfId="1601" priority="1122" operator="containsText" text="Conservative">
      <formula>NOT(ISERROR(SEARCH("Conservative",Q141)))</formula>
    </cfRule>
    <cfRule type="containsText" dxfId="1600" priority="1123" operator="containsText" text="SNP">
      <formula>NOT(ISERROR(SEARCH("SNP",Q141)))</formula>
    </cfRule>
    <cfRule type="containsText" dxfId="1599" priority="1124" operator="containsText" text="Labour">
      <formula>NOT(ISERROR(SEARCH("Labour",Q141)))</formula>
    </cfRule>
  </conditionalFormatting>
  <conditionalFormatting sqref="B134">
    <cfRule type="containsText" dxfId="1598" priority="1109" operator="containsText" text="Family">
      <formula>NOT(ISERROR(SEARCH("Family",B134)))</formula>
    </cfRule>
    <cfRule type="containsText" dxfId="1597" priority="1110" operator="containsText" text="Alba">
      <formula>NOT(ISERROR(SEARCH("Alba",B134)))</formula>
    </cfRule>
    <cfRule type="containsText" dxfId="1596" priority="1111" operator="containsText" text="Ind">
      <formula>NOT(ISERROR(SEARCH("Ind",B134)))</formula>
    </cfRule>
    <cfRule type="containsText" dxfId="1595" priority="1112" operator="containsText" text="Lib Dem">
      <formula>NOT(ISERROR(SEARCH("Lib Dem",B134)))</formula>
    </cfRule>
    <cfRule type="containsText" dxfId="1594" priority="1113" operator="containsText" text="Green">
      <formula>NOT(ISERROR(SEARCH("Green",B134)))</formula>
    </cfRule>
    <cfRule type="containsText" dxfId="1593" priority="1114" operator="containsText" text="Conservative">
      <formula>NOT(ISERROR(SEARCH("Conservative",B134)))</formula>
    </cfRule>
    <cfRule type="containsText" dxfId="1592" priority="1115" operator="containsText" text="SNP">
      <formula>NOT(ISERROR(SEARCH("SNP",B134)))</formula>
    </cfRule>
    <cfRule type="containsText" dxfId="1591" priority="1116" operator="containsText" text="Labour">
      <formula>NOT(ISERROR(SEARCH("Labour",B134)))</formula>
    </cfRule>
  </conditionalFormatting>
  <conditionalFormatting sqref="B135">
    <cfRule type="containsText" dxfId="1590" priority="1101" operator="containsText" text="Family">
      <formula>NOT(ISERROR(SEARCH("Family",B135)))</formula>
    </cfRule>
    <cfRule type="containsText" dxfId="1589" priority="1102" operator="containsText" text="Alba">
      <formula>NOT(ISERROR(SEARCH("Alba",B135)))</formula>
    </cfRule>
    <cfRule type="containsText" dxfId="1588" priority="1103" operator="containsText" text="Ind">
      <formula>NOT(ISERROR(SEARCH("Ind",B135)))</formula>
    </cfRule>
    <cfRule type="containsText" dxfId="1587" priority="1104" operator="containsText" text="Lib Dem">
      <formula>NOT(ISERROR(SEARCH("Lib Dem",B135)))</formula>
    </cfRule>
    <cfRule type="containsText" dxfId="1586" priority="1105" operator="containsText" text="Green">
      <formula>NOT(ISERROR(SEARCH("Green",B135)))</formula>
    </cfRule>
    <cfRule type="containsText" dxfId="1585" priority="1106" operator="containsText" text="Conservative">
      <formula>NOT(ISERROR(SEARCH("Conservative",B135)))</formula>
    </cfRule>
    <cfRule type="containsText" dxfId="1584" priority="1107" operator="containsText" text="SNP">
      <formula>NOT(ISERROR(SEARCH("SNP",B135)))</formula>
    </cfRule>
    <cfRule type="containsText" dxfId="1583" priority="1108" operator="containsText" text="Labour">
      <formula>NOT(ISERROR(SEARCH("Labour",B135)))</formula>
    </cfRule>
  </conditionalFormatting>
  <conditionalFormatting sqref="B136">
    <cfRule type="containsText" dxfId="1582" priority="1093" operator="containsText" text="Family">
      <formula>NOT(ISERROR(SEARCH("Family",B136)))</formula>
    </cfRule>
    <cfRule type="containsText" dxfId="1581" priority="1094" operator="containsText" text="Alba">
      <formula>NOT(ISERROR(SEARCH("Alba",B136)))</formula>
    </cfRule>
    <cfRule type="containsText" dxfId="1580" priority="1095" operator="containsText" text="Ind">
      <formula>NOT(ISERROR(SEARCH("Ind",B136)))</formula>
    </cfRule>
    <cfRule type="containsText" dxfId="1579" priority="1096" operator="containsText" text="Lib Dem">
      <formula>NOT(ISERROR(SEARCH("Lib Dem",B136)))</formula>
    </cfRule>
    <cfRule type="containsText" dxfId="1578" priority="1097" operator="containsText" text="Green">
      <formula>NOT(ISERROR(SEARCH("Green",B136)))</formula>
    </cfRule>
    <cfRule type="containsText" dxfId="1577" priority="1098" operator="containsText" text="Conservative">
      <formula>NOT(ISERROR(SEARCH("Conservative",B136)))</formula>
    </cfRule>
    <cfRule type="containsText" dxfId="1576" priority="1099" operator="containsText" text="SNP">
      <formula>NOT(ISERROR(SEARCH("SNP",B136)))</formula>
    </cfRule>
    <cfRule type="containsText" dxfId="1575" priority="1100" operator="containsText" text="Labour">
      <formula>NOT(ISERROR(SEARCH("Labour",B136)))</formula>
    </cfRule>
  </conditionalFormatting>
  <conditionalFormatting sqref="B137">
    <cfRule type="containsText" dxfId="1574" priority="1085" operator="containsText" text="Family">
      <formula>NOT(ISERROR(SEARCH("Family",B137)))</formula>
    </cfRule>
    <cfRule type="containsText" dxfId="1573" priority="1086" operator="containsText" text="Alba">
      <formula>NOT(ISERROR(SEARCH("Alba",B137)))</formula>
    </cfRule>
    <cfRule type="containsText" dxfId="1572" priority="1087" operator="containsText" text="Ind">
      <formula>NOT(ISERROR(SEARCH("Ind",B137)))</formula>
    </cfRule>
    <cfRule type="containsText" dxfId="1571" priority="1088" operator="containsText" text="Lib Dem">
      <formula>NOT(ISERROR(SEARCH("Lib Dem",B137)))</formula>
    </cfRule>
    <cfRule type="containsText" dxfId="1570" priority="1089" operator="containsText" text="Green">
      <formula>NOT(ISERROR(SEARCH("Green",B137)))</formula>
    </cfRule>
    <cfRule type="containsText" dxfId="1569" priority="1090" operator="containsText" text="Conservative">
      <formula>NOT(ISERROR(SEARCH("Conservative",B137)))</formula>
    </cfRule>
    <cfRule type="containsText" dxfId="1568" priority="1091" operator="containsText" text="SNP">
      <formula>NOT(ISERROR(SEARCH("SNP",B137)))</formula>
    </cfRule>
    <cfRule type="containsText" dxfId="1567" priority="1092" operator="containsText" text="Labour">
      <formula>NOT(ISERROR(SEARCH("Labour",B137)))</formula>
    </cfRule>
  </conditionalFormatting>
  <conditionalFormatting sqref="B138">
    <cfRule type="containsText" dxfId="1566" priority="1077" operator="containsText" text="Family">
      <formula>NOT(ISERROR(SEARCH("Family",B138)))</formula>
    </cfRule>
    <cfRule type="containsText" dxfId="1565" priority="1078" operator="containsText" text="Alba">
      <formula>NOT(ISERROR(SEARCH("Alba",B138)))</formula>
    </cfRule>
    <cfRule type="containsText" dxfId="1564" priority="1079" operator="containsText" text="Ind">
      <formula>NOT(ISERROR(SEARCH("Ind",B138)))</formula>
    </cfRule>
    <cfRule type="containsText" dxfId="1563" priority="1080" operator="containsText" text="Lib Dem">
      <formula>NOT(ISERROR(SEARCH("Lib Dem",B138)))</formula>
    </cfRule>
    <cfRule type="containsText" dxfId="1562" priority="1081" operator="containsText" text="Green">
      <formula>NOT(ISERROR(SEARCH("Green",B138)))</formula>
    </cfRule>
    <cfRule type="containsText" dxfId="1561" priority="1082" operator="containsText" text="Conservative">
      <formula>NOT(ISERROR(SEARCH("Conservative",B138)))</formula>
    </cfRule>
    <cfRule type="containsText" dxfId="1560" priority="1083" operator="containsText" text="SNP">
      <formula>NOT(ISERROR(SEARCH("SNP",B138)))</formula>
    </cfRule>
    <cfRule type="containsText" dxfId="1559" priority="1084" operator="containsText" text="Labour">
      <formula>NOT(ISERROR(SEARCH("Labour",B138)))</formula>
    </cfRule>
  </conditionalFormatting>
  <conditionalFormatting sqref="B139">
    <cfRule type="containsText" dxfId="1558" priority="1069" operator="containsText" text="Family">
      <formula>NOT(ISERROR(SEARCH("Family",B139)))</formula>
    </cfRule>
    <cfRule type="containsText" dxfId="1557" priority="1070" operator="containsText" text="Alba">
      <formula>NOT(ISERROR(SEARCH("Alba",B139)))</formula>
    </cfRule>
    <cfRule type="containsText" dxfId="1556" priority="1071" operator="containsText" text="Ind">
      <formula>NOT(ISERROR(SEARCH("Ind",B139)))</formula>
    </cfRule>
    <cfRule type="containsText" dxfId="1555" priority="1072" operator="containsText" text="Lib Dem">
      <formula>NOT(ISERROR(SEARCH("Lib Dem",B139)))</formula>
    </cfRule>
    <cfRule type="containsText" dxfId="1554" priority="1073" operator="containsText" text="Green">
      <formula>NOT(ISERROR(SEARCH("Green",B139)))</formula>
    </cfRule>
    <cfRule type="containsText" dxfId="1553" priority="1074" operator="containsText" text="Conservative">
      <formula>NOT(ISERROR(SEARCH("Conservative",B139)))</formula>
    </cfRule>
    <cfRule type="containsText" dxfId="1552" priority="1075" operator="containsText" text="SNP">
      <formula>NOT(ISERROR(SEARCH("SNP",B139)))</formula>
    </cfRule>
    <cfRule type="containsText" dxfId="1551" priority="1076" operator="containsText" text="Labour">
      <formula>NOT(ISERROR(SEARCH("Labour",B139)))</formula>
    </cfRule>
  </conditionalFormatting>
  <conditionalFormatting sqref="B140:B144">
    <cfRule type="containsText" dxfId="1550" priority="1061" operator="containsText" text="Family">
      <formula>NOT(ISERROR(SEARCH("Family",B140)))</formula>
    </cfRule>
    <cfRule type="containsText" dxfId="1549" priority="1062" operator="containsText" text="Alba">
      <formula>NOT(ISERROR(SEARCH("Alba",B140)))</formula>
    </cfRule>
    <cfRule type="containsText" dxfId="1548" priority="1063" operator="containsText" text="Ind">
      <formula>NOT(ISERROR(SEARCH("Ind",B140)))</formula>
    </cfRule>
    <cfRule type="containsText" dxfId="1547" priority="1064" operator="containsText" text="Lib Dem">
      <formula>NOT(ISERROR(SEARCH("Lib Dem",B140)))</formula>
    </cfRule>
    <cfRule type="containsText" dxfId="1546" priority="1065" operator="containsText" text="Green">
      <formula>NOT(ISERROR(SEARCH("Green",B140)))</formula>
    </cfRule>
    <cfRule type="containsText" dxfId="1545" priority="1066" operator="containsText" text="Conservative">
      <formula>NOT(ISERROR(SEARCH("Conservative",B140)))</formula>
    </cfRule>
    <cfRule type="containsText" dxfId="1544" priority="1067" operator="containsText" text="SNP">
      <formula>NOT(ISERROR(SEARCH("SNP",B140)))</formula>
    </cfRule>
    <cfRule type="containsText" dxfId="1543" priority="1068" operator="containsText" text="Labour">
      <formula>NOT(ISERROR(SEARCH("Labour",B140)))</formula>
    </cfRule>
  </conditionalFormatting>
  <conditionalFormatting sqref="R133:X133">
    <cfRule type="containsText" dxfId="1542" priority="1053" operator="containsText" text="Family">
      <formula>NOT(ISERROR(SEARCH("Family",R133)))</formula>
    </cfRule>
    <cfRule type="containsText" dxfId="1541" priority="1054" operator="containsText" text="Alba">
      <formula>NOT(ISERROR(SEARCH("Alba",R133)))</formula>
    </cfRule>
    <cfRule type="containsText" dxfId="1540" priority="1055" operator="containsText" text="Ind">
      <formula>NOT(ISERROR(SEARCH("Ind",R133)))</formula>
    </cfRule>
    <cfRule type="containsText" dxfId="1539" priority="1056" operator="containsText" text="Lib Dem">
      <formula>NOT(ISERROR(SEARCH("Lib Dem",R133)))</formula>
    </cfRule>
    <cfRule type="containsText" dxfId="1538" priority="1057" operator="containsText" text="Green">
      <formula>NOT(ISERROR(SEARCH("Green",R133)))</formula>
    </cfRule>
    <cfRule type="containsText" dxfId="1537" priority="1058" operator="containsText" text="Conservative">
      <formula>NOT(ISERROR(SEARCH("Conservative",R133)))</formula>
    </cfRule>
    <cfRule type="containsText" dxfId="1536" priority="1059" operator="containsText" text="SNP">
      <formula>NOT(ISERROR(SEARCH("SNP",R133)))</formula>
    </cfRule>
    <cfRule type="containsText" dxfId="1535" priority="1060" operator="containsText" text="Labour">
      <formula>NOT(ISERROR(SEARCH("Labour",R133)))</formula>
    </cfRule>
  </conditionalFormatting>
  <conditionalFormatting sqref="Q134">
    <cfRule type="containsText" dxfId="1534" priority="1045" operator="containsText" text="Family">
      <formula>NOT(ISERROR(SEARCH("Family",Q134)))</formula>
    </cfRule>
    <cfRule type="containsText" dxfId="1533" priority="1046" operator="containsText" text="Alba">
      <formula>NOT(ISERROR(SEARCH("Alba",Q134)))</formula>
    </cfRule>
    <cfRule type="containsText" dxfId="1532" priority="1047" operator="containsText" text="Ind">
      <formula>NOT(ISERROR(SEARCH("Ind",Q134)))</formula>
    </cfRule>
    <cfRule type="containsText" dxfId="1531" priority="1048" operator="containsText" text="Lib Dem">
      <formula>NOT(ISERROR(SEARCH("Lib Dem",Q134)))</formula>
    </cfRule>
    <cfRule type="containsText" dxfId="1530" priority="1049" operator="containsText" text="Green">
      <formula>NOT(ISERROR(SEARCH("Green",Q134)))</formula>
    </cfRule>
    <cfRule type="containsText" dxfId="1529" priority="1050" operator="containsText" text="Conservative">
      <formula>NOT(ISERROR(SEARCH("Conservative",Q134)))</formula>
    </cfRule>
    <cfRule type="containsText" dxfId="1528" priority="1051" operator="containsText" text="SNP">
      <formula>NOT(ISERROR(SEARCH("SNP",Q134)))</formula>
    </cfRule>
    <cfRule type="containsText" dxfId="1527" priority="1052" operator="containsText" text="Labour">
      <formula>NOT(ISERROR(SEARCH("Labour",Q134)))</formula>
    </cfRule>
  </conditionalFormatting>
  <conditionalFormatting sqref="Q135">
    <cfRule type="containsText" dxfId="1526" priority="1037" operator="containsText" text="Family">
      <formula>NOT(ISERROR(SEARCH("Family",Q135)))</formula>
    </cfRule>
    <cfRule type="containsText" dxfId="1525" priority="1038" operator="containsText" text="Alba">
      <formula>NOT(ISERROR(SEARCH("Alba",Q135)))</formula>
    </cfRule>
    <cfRule type="containsText" dxfId="1524" priority="1039" operator="containsText" text="Ind">
      <formula>NOT(ISERROR(SEARCH("Ind",Q135)))</formula>
    </cfRule>
    <cfRule type="containsText" dxfId="1523" priority="1040" operator="containsText" text="Lib Dem">
      <formula>NOT(ISERROR(SEARCH("Lib Dem",Q135)))</formula>
    </cfRule>
    <cfRule type="containsText" dxfId="1522" priority="1041" operator="containsText" text="Green">
      <formula>NOT(ISERROR(SEARCH("Green",Q135)))</formula>
    </cfRule>
    <cfRule type="containsText" dxfId="1521" priority="1042" operator="containsText" text="Conservative">
      <formula>NOT(ISERROR(SEARCH("Conservative",Q135)))</formula>
    </cfRule>
    <cfRule type="containsText" dxfId="1520" priority="1043" operator="containsText" text="SNP">
      <formula>NOT(ISERROR(SEARCH("SNP",Q135)))</formula>
    </cfRule>
    <cfRule type="containsText" dxfId="1519" priority="1044" operator="containsText" text="Labour">
      <formula>NOT(ISERROR(SEARCH("Labour",Q135)))</formula>
    </cfRule>
  </conditionalFormatting>
  <conditionalFormatting sqref="Q136">
    <cfRule type="containsText" dxfId="1518" priority="1029" operator="containsText" text="Family">
      <formula>NOT(ISERROR(SEARCH("Family",Q136)))</formula>
    </cfRule>
    <cfRule type="containsText" dxfId="1517" priority="1030" operator="containsText" text="Alba">
      <formula>NOT(ISERROR(SEARCH("Alba",Q136)))</formula>
    </cfRule>
    <cfRule type="containsText" dxfId="1516" priority="1031" operator="containsText" text="Ind">
      <formula>NOT(ISERROR(SEARCH("Ind",Q136)))</formula>
    </cfRule>
    <cfRule type="containsText" dxfId="1515" priority="1032" operator="containsText" text="Lib Dem">
      <formula>NOT(ISERROR(SEARCH("Lib Dem",Q136)))</formula>
    </cfRule>
    <cfRule type="containsText" dxfId="1514" priority="1033" operator="containsText" text="Green">
      <formula>NOT(ISERROR(SEARCH("Green",Q136)))</formula>
    </cfRule>
    <cfRule type="containsText" dxfId="1513" priority="1034" operator="containsText" text="Conservative">
      <formula>NOT(ISERROR(SEARCH("Conservative",Q136)))</formula>
    </cfRule>
    <cfRule type="containsText" dxfId="1512" priority="1035" operator="containsText" text="SNP">
      <formula>NOT(ISERROR(SEARCH("SNP",Q136)))</formula>
    </cfRule>
    <cfRule type="containsText" dxfId="1511" priority="1036" operator="containsText" text="Labour">
      <formula>NOT(ISERROR(SEARCH("Labour",Q136)))</formula>
    </cfRule>
  </conditionalFormatting>
  <conditionalFormatting sqref="Q137">
    <cfRule type="containsText" dxfId="1510" priority="1021" operator="containsText" text="Family">
      <formula>NOT(ISERROR(SEARCH("Family",Q137)))</formula>
    </cfRule>
    <cfRule type="containsText" dxfId="1509" priority="1022" operator="containsText" text="Alba">
      <formula>NOT(ISERROR(SEARCH("Alba",Q137)))</formula>
    </cfRule>
    <cfRule type="containsText" dxfId="1508" priority="1023" operator="containsText" text="Ind">
      <formula>NOT(ISERROR(SEARCH("Ind",Q137)))</formula>
    </cfRule>
    <cfRule type="containsText" dxfId="1507" priority="1024" operator="containsText" text="Lib Dem">
      <formula>NOT(ISERROR(SEARCH("Lib Dem",Q137)))</formula>
    </cfRule>
    <cfRule type="containsText" dxfId="1506" priority="1025" operator="containsText" text="Green">
      <formula>NOT(ISERROR(SEARCH("Green",Q137)))</formula>
    </cfRule>
    <cfRule type="containsText" dxfId="1505" priority="1026" operator="containsText" text="Conservative">
      <formula>NOT(ISERROR(SEARCH("Conservative",Q137)))</formula>
    </cfRule>
    <cfRule type="containsText" dxfId="1504" priority="1027" operator="containsText" text="SNP">
      <formula>NOT(ISERROR(SEARCH("SNP",Q137)))</formula>
    </cfRule>
    <cfRule type="containsText" dxfId="1503" priority="1028" operator="containsText" text="Labour">
      <formula>NOT(ISERROR(SEARCH("Labour",Q137)))</formula>
    </cfRule>
  </conditionalFormatting>
  <conditionalFormatting sqref="Q138">
    <cfRule type="containsText" dxfId="1502" priority="1013" operator="containsText" text="Family">
      <formula>NOT(ISERROR(SEARCH("Family",Q138)))</formula>
    </cfRule>
    <cfRule type="containsText" dxfId="1501" priority="1014" operator="containsText" text="Alba">
      <formula>NOT(ISERROR(SEARCH("Alba",Q138)))</formula>
    </cfRule>
    <cfRule type="containsText" dxfId="1500" priority="1015" operator="containsText" text="Ind">
      <formula>NOT(ISERROR(SEARCH("Ind",Q138)))</formula>
    </cfRule>
    <cfRule type="containsText" dxfId="1499" priority="1016" operator="containsText" text="Lib Dem">
      <formula>NOT(ISERROR(SEARCH("Lib Dem",Q138)))</formula>
    </cfRule>
    <cfRule type="containsText" dxfId="1498" priority="1017" operator="containsText" text="Green">
      <formula>NOT(ISERROR(SEARCH("Green",Q138)))</formula>
    </cfRule>
    <cfRule type="containsText" dxfId="1497" priority="1018" operator="containsText" text="Conservative">
      <formula>NOT(ISERROR(SEARCH("Conservative",Q138)))</formula>
    </cfRule>
    <cfRule type="containsText" dxfId="1496" priority="1019" operator="containsText" text="SNP">
      <formula>NOT(ISERROR(SEARCH("SNP",Q138)))</formula>
    </cfRule>
    <cfRule type="containsText" dxfId="1495" priority="1020" operator="containsText" text="Labour">
      <formula>NOT(ISERROR(SEARCH("Labour",Q138)))</formula>
    </cfRule>
  </conditionalFormatting>
  <conditionalFormatting sqref="Q139">
    <cfRule type="containsText" dxfId="1494" priority="1005" operator="containsText" text="Family">
      <formula>NOT(ISERROR(SEARCH("Family",Q139)))</formula>
    </cfRule>
    <cfRule type="containsText" dxfId="1493" priority="1006" operator="containsText" text="Alba">
      <formula>NOT(ISERROR(SEARCH("Alba",Q139)))</formula>
    </cfRule>
    <cfRule type="containsText" dxfId="1492" priority="1007" operator="containsText" text="Ind">
      <formula>NOT(ISERROR(SEARCH("Ind",Q139)))</formula>
    </cfRule>
    <cfRule type="containsText" dxfId="1491" priority="1008" operator="containsText" text="Lib Dem">
      <formula>NOT(ISERROR(SEARCH("Lib Dem",Q139)))</formula>
    </cfRule>
    <cfRule type="containsText" dxfId="1490" priority="1009" operator="containsText" text="Green">
      <formula>NOT(ISERROR(SEARCH("Green",Q139)))</formula>
    </cfRule>
    <cfRule type="containsText" dxfId="1489" priority="1010" operator="containsText" text="Conservative">
      <formula>NOT(ISERROR(SEARCH("Conservative",Q139)))</formula>
    </cfRule>
    <cfRule type="containsText" dxfId="1488" priority="1011" operator="containsText" text="SNP">
      <formula>NOT(ISERROR(SEARCH("SNP",Q139)))</formula>
    </cfRule>
    <cfRule type="containsText" dxfId="1487" priority="1012" operator="containsText" text="Labour">
      <formula>NOT(ISERROR(SEARCH("Labour",Q139)))</formula>
    </cfRule>
  </conditionalFormatting>
  <conditionalFormatting sqref="Q140">
    <cfRule type="containsText" dxfId="1486" priority="997" operator="containsText" text="Family">
      <formula>NOT(ISERROR(SEARCH("Family",Q140)))</formula>
    </cfRule>
    <cfRule type="containsText" dxfId="1485" priority="998" operator="containsText" text="Alba">
      <formula>NOT(ISERROR(SEARCH("Alba",Q140)))</formula>
    </cfRule>
    <cfRule type="containsText" dxfId="1484" priority="999" operator="containsText" text="Ind">
      <formula>NOT(ISERROR(SEARCH("Ind",Q140)))</formula>
    </cfRule>
    <cfRule type="containsText" dxfId="1483" priority="1000" operator="containsText" text="Lib Dem">
      <formula>NOT(ISERROR(SEARCH("Lib Dem",Q140)))</formula>
    </cfRule>
    <cfRule type="containsText" dxfId="1482" priority="1001" operator="containsText" text="Green">
      <formula>NOT(ISERROR(SEARCH("Green",Q140)))</formula>
    </cfRule>
    <cfRule type="containsText" dxfId="1481" priority="1002" operator="containsText" text="Conservative">
      <formula>NOT(ISERROR(SEARCH("Conservative",Q140)))</formula>
    </cfRule>
    <cfRule type="containsText" dxfId="1480" priority="1003" operator="containsText" text="SNP">
      <formula>NOT(ISERROR(SEARCH("SNP",Q140)))</formula>
    </cfRule>
    <cfRule type="containsText" dxfId="1479" priority="1004" operator="containsText" text="Labour">
      <formula>NOT(ISERROR(SEARCH("Labour",Q140)))</formula>
    </cfRule>
  </conditionalFormatting>
  <conditionalFormatting sqref="C152:N152">
    <cfRule type="top10" dxfId="1478" priority="995" bottom="1" rank="1"/>
    <cfRule type="top10" dxfId="1477" priority="996" rank="1"/>
  </conditionalFormatting>
  <conditionalFormatting sqref="C153:N153">
    <cfRule type="top10" dxfId="1476" priority="993" bottom="1" rank="1"/>
    <cfRule type="top10" dxfId="1475" priority="994" rank="1"/>
  </conditionalFormatting>
  <conditionalFormatting sqref="C154:N154">
    <cfRule type="top10" dxfId="1474" priority="991" bottom="1" rank="1"/>
    <cfRule type="top10" dxfId="1473" priority="992" rank="1"/>
  </conditionalFormatting>
  <conditionalFormatting sqref="C155:N155">
    <cfRule type="top10" dxfId="1472" priority="989" bottom="1" rank="1"/>
    <cfRule type="top10" dxfId="1471" priority="990" rank="1"/>
  </conditionalFormatting>
  <conditionalFormatting sqref="C156:N156">
    <cfRule type="top10" dxfId="1470" priority="987" bottom="1" rank="1"/>
    <cfRule type="top10" dxfId="1469" priority="988" rank="1"/>
  </conditionalFormatting>
  <conditionalFormatting sqref="C157:N157">
    <cfRule type="top10" dxfId="1468" priority="985" bottom="1" rank="1"/>
    <cfRule type="top10" dxfId="1467" priority="986" rank="1"/>
  </conditionalFormatting>
  <conditionalFormatting sqref="C158:N158">
    <cfRule type="top10" dxfId="1466" priority="983" bottom="1" rank="1"/>
    <cfRule type="top10" dxfId="1465" priority="984" rank="1"/>
  </conditionalFormatting>
  <conditionalFormatting sqref="C159:N159">
    <cfRule type="top10" dxfId="1464" priority="981" bottom="1" rank="1"/>
    <cfRule type="top10" dxfId="1463" priority="982" rank="1"/>
  </conditionalFormatting>
  <conditionalFormatting sqref="C160:N160">
    <cfRule type="top10" dxfId="1462" priority="979" bottom="1" rank="1"/>
    <cfRule type="top10" dxfId="1461" priority="980" rank="1"/>
  </conditionalFormatting>
  <conditionalFormatting sqref="C161:N161">
    <cfRule type="top10" dxfId="1460" priority="977" bottom="1" rank="1"/>
    <cfRule type="top10" dxfId="1459" priority="978" rank="1"/>
  </conditionalFormatting>
  <conditionalFormatting sqref="C162:N162">
    <cfRule type="top10" dxfId="1458" priority="975" bottom="1" rank="1"/>
    <cfRule type="top10" dxfId="1457" priority="976" rank="1"/>
  </conditionalFormatting>
  <conditionalFormatting sqref="C151:N151">
    <cfRule type="containsText" dxfId="1456" priority="951" operator="containsText" text="Family">
      <formula>NOT(ISERROR(SEARCH("Family",C151)))</formula>
    </cfRule>
    <cfRule type="containsText" dxfId="1455" priority="966" operator="containsText" text="Alba">
      <formula>NOT(ISERROR(SEARCH("Alba",C151)))</formula>
    </cfRule>
    <cfRule type="containsText" dxfId="1454" priority="967" operator="containsText" text="Ind">
      <formula>NOT(ISERROR(SEARCH("Ind",C151)))</formula>
    </cfRule>
    <cfRule type="containsText" dxfId="1453" priority="968" operator="containsText" text="Lib Dem">
      <formula>NOT(ISERROR(SEARCH("Lib Dem",C151)))</formula>
    </cfRule>
    <cfRule type="containsText" dxfId="1452" priority="969" operator="containsText" text="Green">
      <formula>NOT(ISERROR(SEARCH("Green",C151)))</formula>
    </cfRule>
    <cfRule type="containsText" dxfId="1451" priority="970" operator="containsText" text="Conservative">
      <formula>NOT(ISERROR(SEARCH("Conservative",C151)))</formula>
    </cfRule>
    <cfRule type="containsText" dxfId="1450" priority="971" operator="containsText" text="SNP">
      <formula>NOT(ISERROR(SEARCH("SNP",C151)))</formula>
    </cfRule>
    <cfRule type="containsText" dxfId="1449" priority="972" operator="containsText" text="Labour">
      <formula>NOT(ISERROR(SEARCH("Labour",C151)))</formula>
    </cfRule>
  </conditionalFormatting>
  <conditionalFormatting sqref="Q159:Q162">
    <cfRule type="containsText" dxfId="1448" priority="952" operator="containsText" text="Alba">
      <formula>NOT(ISERROR(SEARCH("Alba",Q159)))</formula>
    </cfRule>
    <cfRule type="containsText" dxfId="1447" priority="953" operator="containsText" text="Ind">
      <formula>NOT(ISERROR(SEARCH("Ind",Q159)))</formula>
    </cfRule>
    <cfRule type="containsText" dxfId="1446" priority="954" operator="containsText" text="Lib Dem">
      <formula>NOT(ISERROR(SEARCH("Lib Dem",Q159)))</formula>
    </cfRule>
    <cfRule type="containsText" dxfId="1445" priority="955" operator="containsText" text="Green">
      <formula>NOT(ISERROR(SEARCH("Green",Q159)))</formula>
    </cfRule>
    <cfRule type="containsText" dxfId="1444" priority="956" operator="containsText" text="Conservative">
      <formula>NOT(ISERROR(SEARCH("Conservative",Q159)))</formula>
    </cfRule>
    <cfRule type="containsText" dxfId="1443" priority="957" operator="containsText" text="SNP">
      <formula>NOT(ISERROR(SEARCH("SNP",Q159)))</formula>
    </cfRule>
    <cfRule type="containsText" dxfId="1442" priority="958" operator="containsText" text="Labour">
      <formula>NOT(ISERROR(SEARCH("Labour",Q159)))</formula>
    </cfRule>
  </conditionalFormatting>
  <conditionalFormatting sqref="B152">
    <cfRule type="containsText" dxfId="1441" priority="943" operator="containsText" text="Family">
      <formula>NOT(ISERROR(SEARCH("Family",B152)))</formula>
    </cfRule>
    <cfRule type="containsText" dxfId="1440" priority="944" operator="containsText" text="Alba">
      <formula>NOT(ISERROR(SEARCH("Alba",B152)))</formula>
    </cfRule>
    <cfRule type="containsText" dxfId="1439" priority="945" operator="containsText" text="Ind">
      <formula>NOT(ISERROR(SEARCH("Ind",B152)))</formula>
    </cfRule>
    <cfRule type="containsText" dxfId="1438" priority="946" operator="containsText" text="Lib Dem">
      <formula>NOT(ISERROR(SEARCH("Lib Dem",B152)))</formula>
    </cfRule>
    <cfRule type="containsText" dxfId="1437" priority="947" operator="containsText" text="Green">
      <formula>NOT(ISERROR(SEARCH("Green",B152)))</formula>
    </cfRule>
    <cfRule type="containsText" dxfId="1436" priority="948" operator="containsText" text="Conservative">
      <formula>NOT(ISERROR(SEARCH("Conservative",B152)))</formula>
    </cfRule>
    <cfRule type="containsText" dxfId="1435" priority="949" operator="containsText" text="SNP">
      <formula>NOT(ISERROR(SEARCH("SNP",B152)))</formula>
    </cfRule>
    <cfRule type="containsText" dxfId="1434" priority="950" operator="containsText" text="Labour">
      <formula>NOT(ISERROR(SEARCH("Labour",B152)))</formula>
    </cfRule>
  </conditionalFormatting>
  <conditionalFormatting sqref="B153">
    <cfRule type="containsText" dxfId="1433" priority="935" operator="containsText" text="Family">
      <formula>NOT(ISERROR(SEARCH("Family",B153)))</formula>
    </cfRule>
    <cfRule type="containsText" dxfId="1432" priority="936" operator="containsText" text="Alba">
      <formula>NOT(ISERROR(SEARCH("Alba",B153)))</formula>
    </cfRule>
    <cfRule type="containsText" dxfId="1431" priority="937" operator="containsText" text="Ind">
      <formula>NOT(ISERROR(SEARCH("Ind",B153)))</formula>
    </cfRule>
    <cfRule type="containsText" dxfId="1430" priority="938" operator="containsText" text="Lib Dem">
      <formula>NOT(ISERROR(SEARCH("Lib Dem",B153)))</formula>
    </cfRule>
    <cfRule type="containsText" dxfId="1429" priority="939" operator="containsText" text="Green">
      <formula>NOT(ISERROR(SEARCH("Green",B153)))</formula>
    </cfRule>
    <cfRule type="containsText" dxfId="1428" priority="940" operator="containsText" text="Conservative">
      <formula>NOT(ISERROR(SEARCH("Conservative",B153)))</formula>
    </cfRule>
    <cfRule type="containsText" dxfId="1427" priority="941" operator="containsText" text="SNP">
      <formula>NOT(ISERROR(SEARCH("SNP",B153)))</formula>
    </cfRule>
    <cfRule type="containsText" dxfId="1426" priority="942" operator="containsText" text="Labour">
      <formula>NOT(ISERROR(SEARCH("Labour",B153)))</formula>
    </cfRule>
  </conditionalFormatting>
  <conditionalFormatting sqref="B154">
    <cfRule type="containsText" dxfId="1425" priority="927" operator="containsText" text="Family">
      <formula>NOT(ISERROR(SEARCH("Family",B154)))</formula>
    </cfRule>
    <cfRule type="containsText" dxfId="1424" priority="928" operator="containsText" text="Alba">
      <formula>NOT(ISERROR(SEARCH("Alba",B154)))</formula>
    </cfRule>
    <cfRule type="containsText" dxfId="1423" priority="929" operator="containsText" text="Ind">
      <formula>NOT(ISERROR(SEARCH("Ind",B154)))</formula>
    </cfRule>
    <cfRule type="containsText" dxfId="1422" priority="930" operator="containsText" text="Lib Dem">
      <formula>NOT(ISERROR(SEARCH("Lib Dem",B154)))</formula>
    </cfRule>
    <cfRule type="containsText" dxfId="1421" priority="931" operator="containsText" text="Green">
      <formula>NOT(ISERROR(SEARCH("Green",B154)))</formula>
    </cfRule>
    <cfRule type="containsText" dxfId="1420" priority="932" operator="containsText" text="Conservative">
      <formula>NOT(ISERROR(SEARCH("Conservative",B154)))</formula>
    </cfRule>
    <cfRule type="containsText" dxfId="1419" priority="933" operator="containsText" text="SNP">
      <formula>NOT(ISERROR(SEARCH("SNP",B154)))</formula>
    </cfRule>
    <cfRule type="containsText" dxfId="1418" priority="934" operator="containsText" text="Labour">
      <formula>NOT(ISERROR(SEARCH("Labour",B154)))</formula>
    </cfRule>
  </conditionalFormatting>
  <conditionalFormatting sqref="B155">
    <cfRule type="containsText" dxfId="1417" priority="919" operator="containsText" text="Family">
      <formula>NOT(ISERROR(SEARCH("Family",B155)))</formula>
    </cfRule>
    <cfRule type="containsText" dxfId="1416" priority="920" operator="containsText" text="Alba">
      <formula>NOT(ISERROR(SEARCH("Alba",B155)))</formula>
    </cfRule>
    <cfRule type="containsText" dxfId="1415" priority="921" operator="containsText" text="Ind">
      <formula>NOT(ISERROR(SEARCH("Ind",B155)))</formula>
    </cfRule>
    <cfRule type="containsText" dxfId="1414" priority="922" operator="containsText" text="Lib Dem">
      <formula>NOT(ISERROR(SEARCH("Lib Dem",B155)))</formula>
    </cfRule>
    <cfRule type="containsText" dxfId="1413" priority="923" operator="containsText" text="Green">
      <formula>NOT(ISERROR(SEARCH("Green",B155)))</formula>
    </cfRule>
    <cfRule type="containsText" dxfId="1412" priority="924" operator="containsText" text="Conservative">
      <formula>NOT(ISERROR(SEARCH("Conservative",B155)))</formula>
    </cfRule>
    <cfRule type="containsText" dxfId="1411" priority="925" operator="containsText" text="SNP">
      <formula>NOT(ISERROR(SEARCH("SNP",B155)))</formula>
    </cfRule>
    <cfRule type="containsText" dxfId="1410" priority="926" operator="containsText" text="Labour">
      <formula>NOT(ISERROR(SEARCH("Labour",B155)))</formula>
    </cfRule>
  </conditionalFormatting>
  <conditionalFormatting sqref="B156">
    <cfRule type="containsText" dxfId="1409" priority="911" operator="containsText" text="Family">
      <formula>NOT(ISERROR(SEARCH("Family",B156)))</formula>
    </cfRule>
    <cfRule type="containsText" dxfId="1408" priority="912" operator="containsText" text="Alba">
      <formula>NOT(ISERROR(SEARCH("Alba",B156)))</formula>
    </cfRule>
    <cfRule type="containsText" dxfId="1407" priority="913" operator="containsText" text="Ind">
      <formula>NOT(ISERROR(SEARCH("Ind",B156)))</formula>
    </cfRule>
    <cfRule type="containsText" dxfId="1406" priority="914" operator="containsText" text="Lib Dem">
      <formula>NOT(ISERROR(SEARCH("Lib Dem",B156)))</formula>
    </cfRule>
    <cfRule type="containsText" dxfId="1405" priority="915" operator="containsText" text="Green">
      <formula>NOT(ISERROR(SEARCH("Green",B156)))</formula>
    </cfRule>
    <cfRule type="containsText" dxfId="1404" priority="916" operator="containsText" text="Conservative">
      <formula>NOT(ISERROR(SEARCH("Conservative",B156)))</formula>
    </cfRule>
    <cfRule type="containsText" dxfId="1403" priority="917" operator="containsText" text="SNP">
      <formula>NOT(ISERROR(SEARCH("SNP",B156)))</formula>
    </cfRule>
    <cfRule type="containsText" dxfId="1402" priority="918" operator="containsText" text="Labour">
      <formula>NOT(ISERROR(SEARCH("Labour",B156)))</formula>
    </cfRule>
  </conditionalFormatting>
  <conditionalFormatting sqref="B157">
    <cfRule type="containsText" dxfId="1401" priority="903" operator="containsText" text="Family">
      <formula>NOT(ISERROR(SEARCH("Family",B157)))</formula>
    </cfRule>
    <cfRule type="containsText" dxfId="1400" priority="904" operator="containsText" text="Alba">
      <formula>NOT(ISERROR(SEARCH("Alba",B157)))</formula>
    </cfRule>
    <cfRule type="containsText" dxfId="1399" priority="905" operator="containsText" text="Ind">
      <formula>NOT(ISERROR(SEARCH("Ind",B157)))</formula>
    </cfRule>
    <cfRule type="containsText" dxfId="1398" priority="906" operator="containsText" text="Lib Dem">
      <formula>NOT(ISERROR(SEARCH("Lib Dem",B157)))</formula>
    </cfRule>
    <cfRule type="containsText" dxfId="1397" priority="907" operator="containsText" text="Green">
      <formula>NOT(ISERROR(SEARCH("Green",B157)))</formula>
    </cfRule>
    <cfRule type="containsText" dxfId="1396" priority="908" operator="containsText" text="Conservative">
      <formula>NOT(ISERROR(SEARCH("Conservative",B157)))</formula>
    </cfRule>
    <cfRule type="containsText" dxfId="1395" priority="909" operator="containsText" text="SNP">
      <formula>NOT(ISERROR(SEARCH("SNP",B157)))</formula>
    </cfRule>
    <cfRule type="containsText" dxfId="1394" priority="910" operator="containsText" text="Labour">
      <formula>NOT(ISERROR(SEARCH("Labour",B157)))</formula>
    </cfRule>
  </conditionalFormatting>
  <conditionalFormatting sqref="B158:B162">
    <cfRule type="containsText" dxfId="1393" priority="895" operator="containsText" text="Family">
      <formula>NOT(ISERROR(SEARCH("Family",B158)))</formula>
    </cfRule>
    <cfRule type="containsText" dxfId="1392" priority="896" operator="containsText" text="Alba">
      <formula>NOT(ISERROR(SEARCH("Alba",B158)))</formula>
    </cfRule>
    <cfRule type="containsText" dxfId="1391" priority="897" operator="containsText" text="Ind">
      <formula>NOT(ISERROR(SEARCH("Ind",B158)))</formula>
    </cfRule>
    <cfRule type="containsText" dxfId="1390" priority="898" operator="containsText" text="Lib Dem">
      <formula>NOT(ISERROR(SEARCH("Lib Dem",B158)))</formula>
    </cfRule>
    <cfRule type="containsText" dxfId="1389" priority="899" operator="containsText" text="Green">
      <formula>NOT(ISERROR(SEARCH("Green",B158)))</formula>
    </cfRule>
    <cfRule type="containsText" dxfId="1388" priority="900" operator="containsText" text="Conservative">
      <formula>NOT(ISERROR(SEARCH("Conservative",B158)))</formula>
    </cfRule>
    <cfRule type="containsText" dxfId="1387" priority="901" operator="containsText" text="SNP">
      <formula>NOT(ISERROR(SEARCH("SNP",B158)))</formula>
    </cfRule>
    <cfRule type="containsText" dxfId="1386" priority="902" operator="containsText" text="Labour">
      <formula>NOT(ISERROR(SEARCH("Labour",B158)))</formula>
    </cfRule>
  </conditionalFormatting>
  <conditionalFormatting sqref="R151:X151">
    <cfRule type="containsText" dxfId="1385" priority="887" operator="containsText" text="Family">
      <formula>NOT(ISERROR(SEARCH("Family",R151)))</formula>
    </cfRule>
    <cfRule type="containsText" dxfId="1384" priority="888" operator="containsText" text="Alba">
      <formula>NOT(ISERROR(SEARCH("Alba",R151)))</formula>
    </cfRule>
    <cfRule type="containsText" dxfId="1383" priority="889" operator="containsText" text="Ind">
      <formula>NOT(ISERROR(SEARCH("Ind",R151)))</formula>
    </cfRule>
    <cfRule type="containsText" dxfId="1382" priority="890" operator="containsText" text="Lib Dem">
      <formula>NOT(ISERROR(SEARCH("Lib Dem",R151)))</formula>
    </cfRule>
    <cfRule type="containsText" dxfId="1381" priority="891" operator="containsText" text="Green">
      <formula>NOT(ISERROR(SEARCH("Green",R151)))</formula>
    </cfRule>
    <cfRule type="containsText" dxfId="1380" priority="892" operator="containsText" text="Conservative">
      <formula>NOT(ISERROR(SEARCH("Conservative",R151)))</formula>
    </cfRule>
    <cfRule type="containsText" dxfId="1379" priority="893" operator="containsText" text="SNP">
      <formula>NOT(ISERROR(SEARCH("SNP",R151)))</formula>
    </cfRule>
    <cfRule type="containsText" dxfId="1378" priority="894" operator="containsText" text="Labour">
      <formula>NOT(ISERROR(SEARCH("Labour",R151)))</formula>
    </cfRule>
  </conditionalFormatting>
  <conditionalFormatting sqref="Q152">
    <cfRule type="containsText" dxfId="1377" priority="879" operator="containsText" text="Family">
      <formula>NOT(ISERROR(SEARCH("Family",Q152)))</formula>
    </cfRule>
    <cfRule type="containsText" dxfId="1376" priority="880" operator="containsText" text="Alba">
      <formula>NOT(ISERROR(SEARCH("Alba",Q152)))</formula>
    </cfRule>
    <cfRule type="containsText" dxfId="1375" priority="881" operator="containsText" text="Ind">
      <formula>NOT(ISERROR(SEARCH("Ind",Q152)))</formula>
    </cfRule>
    <cfRule type="containsText" dxfId="1374" priority="882" operator="containsText" text="Lib Dem">
      <formula>NOT(ISERROR(SEARCH("Lib Dem",Q152)))</formula>
    </cfRule>
    <cfRule type="containsText" dxfId="1373" priority="883" operator="containsText" text="Green">
      <formula>NOT(ISERROR(SEARCH("Green",Q152)))</formula>
    </cfRule>
    <cfRule type="containsText" dxfId="1372" priority="884" operator="containsText" text="Conservative">
      <formula>NOT(ISERROR(SEARCH("Conservative",Q152)))</formula>
    </cfRule>
    <cfRule type="containsText" dxfId="1371" priority="885" operator="containsText" text="SNP">
      <formula>NOT(ISERROR(SEARCH("SNP",Q152)))</formula>
    </cfRule>
    <cfRule type="containsText" dxfId="1370" priority="886" operator="containsText" text="Labour">
      <formula>NOT(ISERROR(SEARCH("Labour",Q152)))</formula>
    </cfRule>
  </conditionalFormatting>
  <conditionalFormatting sqref="Q153">
    <cfRule type="containsText" dxfId="1369" priority="871" operator="containsText" text="Family">
      <formula>NOT(ISERROR(SEARCH("Family",Q153)))</formula>
    </cfRule>
    <cfRule type="containsText" dxfId="1368" priority="872" operator="containsText" text="Alba">
      <formula>NOT(ISERROR(SEARCH("Alba",Q153)))</formula>
    </cfRule>
    <cfRule type="containsText" dxfId="1367" priority="873" operator="containsText" text="Ind">
      <formula>NOT(ISERROR(SEARCH("Ind",Q153)))</formula>
    </cfRule>
    <cfRule type="containsText" dxfId="1366" priority="874" operator="containsText" text="Lib Dem">
      <formula>NOT(ISERROR(SEARCH("Lib Dem",Q153)))</formula>
    </cfRule>
    <cfRule type="containsText" dxfId="1365" priority="875" operator="containsText" text="Green">
      <formula>NOT(ISERROR(SEARCH("Green",Q153)))</formula>
    </cfRule>
    <cfRule type="containsText" dxfId="1364" priority="876" operator="containsText" text="Conservative">
      <formula>NOT(ISERROR(SEARCH("Conservative",Q153)))</formula>
    </cfRule>
    <cfRule type="containsText" dxfId="1363" priority="877" operator="containsText" text="SNP">
      <formula>NOT(ISERROR(SEARCH("SNP",Q153)))</formula>
    </cfRule>
    <cfRule type="containsText" dxfId="1362" priority="878" operator="containsText" text="Labour">
      <formula>NOT(ISERROR(SEARCH("Labour",Q153)))</formula>
    </cfRule>
  </conditionalFormatting>
  <conditionalFormatting sqref="Q154">
    <cfRule type="containsText" dxfId="1361" priority="863" operator="containsText" text="Family">
      <formula>NOT(ISERROR(SEARCH("Family",Q154)))</formula>
    </cfRule>
    <cfRule type="containsText" dxfId="1360" priority="864" operator="containsText" text="Alba">
      <formula>NOT(ISERROR(SEARCH("Alba",Q154)))</formula>
    </cfRule>
    <cfRule type="containsText" dxfId="1359" priority="865" operator="containsText" text="Ind">
      <formula>NOT(ISERROR(SEARCH("Ind",Q154)))</formula>
    </cfRule>
    <cfRule type="containsText" dxfId="1358" priority="866" operator="containsText" text="Lib Dem">
      <formula>NOT(ISERROR(SEARCH("Lib Dem",Q154)))</formula>
    </cfRule>
    <cfRule type="containsText" dxfId="1357" priority="867" operator="containsText" text="Green">
      <formula>NOT(ISERROR(SEARCH("Green",Q154)))</formula>
    </cfRule>
    <cfRule type="containsText" dxfId="1356" priority="868" operator="containsText" text="Conservative">
      <formula>NOT(ISERROR(SEARCH("Conservative",Q154)))</formula>
    </cfRule>
    <cfRule type="containsText" dxfId="1355" priority="869" operator="containsText" text="SNP">
      <formula>NOT(ISERROR(SEARCH("SNP",Q154)))</formula>
    </cfRule>
    <cfRule type="containsText" dxfId="1354" priority="870" operator="containsText" text="Labour">
      <formula>NOT(ISERROR(SEARCH("Labour",Q154)))</formula>
    </cfRule>
  </conditionalFormatting>
  <conditionalFormatting sqref="Q155">
    <cfRule type="containsText" dxfId="1353" priority="855" operator="containsText" text="Family">
      <formula>NOT(ISERROR(SEARCH("Family",Q155)))</formula>
    </cfRule>
    <cfRule type="containsText" dxfId="1352" priority="856" operator="containsText" text="Alba">
      <formula>NOT(ISERROR(SEARCH("Alba",Q155)))</formula>
    </cfRule>
    <cfRule type="containsText" dxfId="1351" priority="857" operator="containsText" text="Ind">
      <formula>NOT(ISERROR(SEARCH("Ind",Q155)))</formula>
    </cfRule>
    <cfRule type="containsText" dxfId="1350" priority="858" operator="containsText" text="Lib Dem">
      <formula>NOT(ISERROR(SEARCH("Lib Dem",Q155)))</formula>
    </cfRule>
    <cfRule type="containsText" dxfId="1349" priority="859" operator="containsText" text="Green">
      <formula>NOT(ISERROR(SEARCH("Green",Q155)))</formula>
    </cfRule>
    <cfRule type="containsText" dxfId="1348" priority="860" operator="containsText" text="Conservative">
      <formula>NOT(ISERROR(SEARCH("Conservative",Q155)))</formula>
    </cfRule>
    <cfRule type="containsText" dxfId="1347" priority="861" operator="containsText" text="SNP">
      <formula>NOT(ISERROR(SEARCH("SNP",Q155)))</formula>
    </cfRule>
    <cfRule type="containsText" dxfId="1346" priority="862" operator="containsText" text="Labour">
      <formula>NOT(ISERROR(SEARCH("Labour",Q155)))</formula>
    </cfRule>
  </conditionalFormatting>
  <conditionalFormatting sqref="Q156">
    <cfRule type="containsText" dxfId="1345" priority="847" operator="containsText" text="Family">
      <formula>NOT(ISERROR(SEARCH("Family",Q156)))</formula>
    </cfRule>
    <cfRule type="containsText" dxfId="1344" priority="848" operator="containsText" text="Alba">
      <formula>NOT(ISERROR(SEARCH("Alba",Q156)))</formula>
    </cfRule>
    <cfRule type="containsText" dxfId="1343" priority="849" operator="containsText" text="Ind">
      <formula>NOT(ISERROR(SEARCH("Ind",Q156)))</formula>
    </cfRule>
    <cfRule type="containsText" dxfId="1342" priority="850" operator="containsText" text="Lib Dem">
      <formula>NOT(ISERROR(SEARCH("Lib Dem",Q156)))</formula>
    </cfRule>
    <cfRule type="containsText" dxfId="1341" priority="851" operator="containsText" text="Green">
      <formula>NOT(ISERROR(SEARCH("Green",Q156)))</formula>
    </cfRule>
    <cfRule type="containsText" dxfId="1340" priority="852" operator="containsText" text="Conservative">
      <formula>NOT(ISERROR(SEARCH("Conservative",Q156)))</formula>
    </cfRule>
    <cfRule type="containsText" dxfId="1339" priority="853" operator="containsText" text="SNP">
      <formula>NOT(ISERROR(SEARCH("SNP",Q156)))</formula>
    </cfRule>
    <cfRule type="containsText" dxfId="1338" priority="854" operator="containsText" text="Labour">
      <formula>NOT(ISERROR(SEARCH("Labour",Q156)))</formula>
    </cfRule>
  </conditionalFormatting>
  <conditionalFormatting sqref="Q157">
    <cfRule type="containsText" dxfId="1337" priority="839" operator="containsText" text="Family">
      <formula>NOT(ISERROR(SEARCH("Family",Q157)))</formula>
    </cfRule>
    <cfRule type="containsText" dxfId="1336" priority="840" operator="containsText" text="Alba">
      <formula>NOT(ISERROR(SEARCH("Alba",Q157)))</formula>
    </cfRule>
    <cfRule type="containsText" dxfId="1335" priority="841" operator="containsText" text="Ind">
      <formula>NOT(ISERROR(SEARCH("Ind",Q157)))</formula>
    </cfRule>
    <cfRule type="containsText" dxfId="1334" priority="842" operator="containsText" text="Lib Dem">
      <formula>NOT(ISERROR(SEARCH("Lib Dem",Q157)))</formula>
    </cfRule>
    <cfRule type="containsText" dxfId="1333" priority="843" operator="containsText" text="Green">
      <formula>NOT(ISERROR(SEARCH("Green",Q157)))</formula>
    </cfRule>
    <cfRule type="containsText" dxfId="1332" priority="844" operator="containsText" text="Conservative">
      <formula>NOT(ISERROR(SEARCH("Conservative",Q157)))</formula>
    </cfRule>
    <cfRule type="containsText" dxfId="1331" priority="845" operator="containsText" text="SNP">
      <formula>NOT(ISERROR(SEARCH("SNP",Q157)))</formula>
    </cfRule>
    <cfRule type="containsText" dxfId="1330" priority="846" operator="containsText" text="Labour">
      <formula>NOT(ISERROR(SEARCH("Labour",Q157)))</formula>
    </cfRule>
  </conditionalFormatting>
  <conditionalFormatting sqref="Q158">
    <cfRule type="containsText" dxfId="1329" priority="831" operator="containsText" text="Family">
      <formula>NOT(ISERROR(SEARCH("Family",Q158)))</formula>
    </cfRule>
    <cfRule type="containsText" dxfId="1328" priority="832" operator="containsText" text="Alba">
      <formula>NOT(ISERROR(SEARCH("Alba",Q158)))</formula>
    </cfRule>
    <cfRule type="containsText" dxfId="1327" priority="833" operator="containsText" text="Ind">
      <formula>NOT(ISERROR(SEARCH("Ind",Q158)))</formula>
    </cfRule>
    <cfRule type="containsText" dxfId="1326" priority="834" operator="containsText" text="Lib Dem">
      <formula>NOT(ISERROR(SEARCH("Lib Dem",Q158)))</formula>
    </cfRule>
    <cfRule type="containsText" dxfId="1325" priority="835" operator="containsText" text="Green">
      <formula>NOT(ISERROR(SEARCH("Green",Q158)))</formula>
    </cfRule>
    <cfRule type="containsText" dxfId="1324" priority="836" operator="containsText" text="Conservative">
      <formula>NOT(ISERROR(SEARCH("Conservative",Q158)))</formula>
    </cfRule>
    <cfRule type="containsText" dxfId="1323" priority="837" operator="containsText" text="SNP">
      <formula>NOT(ISERROR(SEARCH("SNP",Q158)))</formula>
    </cfRule>
    <cfRule type="containsText" dxfId="1322" priority="838" operator="containsText" text="Labour">
      <formula>NOT(ISERROR(SEARCH("Labour",Q158)))</formula>
    </cfRule>
  </conditionalFormatting>
  <conditionalFormatting sqref="C169:N169">
    <cfRule type="top10" dxfId="1321" priority="829" bottom="1" rank="1"/>
    <cfRule type="top10" dxfId="1320" priority="830" rank="1"/>
  </conditionalFormatting>
  <conditionalFormatting sqref="C170:N170">
    <cfRule type="top10" dxfId="1319" priority="827" bottom="1" rank="1"/>
    <cfRule type="top10" dxfId="1318" priority="828" rank="1"/>
  </conditionalFormatting>
  <conditionalFormatting sqref="C171:N171">
    <cfRule type="top10" dxfId="1317" priority="825" bottom="1" rank="1"/>
    <cfRule type="top10" dxfId="1316" priority="826" rank="1"/>
  </conditionalFormatting>
  <conditionalFormatting sqref="C172:N172">
    <cfRule type="top10" dxfId="1315" priority="823" bottom="1" rank="1"/>
    <cfRule type="top10" dxfId="1314" priority="824" rank="1"/>
  </conditionalFormatting>
  <conditionalFormatting sqref="C173:N173">
    <cfRule type="top10" dxfId="1313" priority="821" bottom="1" rank="1"/>
    <cfRule type="top10" dxfId="1312" priority="822" rank="1"/>
  </conditionalFormatting>
  <conditionalFormatting sqref="C174:N174">
    <cfRule type="top10" dxfId="1311" priority="819" bottom="1" rank="1"/>
    <cfRule type="top10" dxfId="1310" priority="820" rank="1"/>
  </conditionalFormatting>
  <conditionalFormatting sqref="C175:N175">
    <cfRule type="top10" dxfId="1309" priority="817" bottom="1" rank="1"/>
    <cfRule type="top10" dxfId="1308" priority="818" rank="1"/>
  </conditionalFormatting>
  <conditionalFormatting sqref="C176:N176">
    <cfRule type="top10" dxfId="1307" priority="815" bottom="1" rank="1"/>
    <cfRule type="top10" dxfId="1306" priority="816" rank="1"/>
  </conditionalFormatting>
  <conditionalFormatting sqref="C168:N168">
    <cfRule type="containsText" dxfId="1305" priority="785" operator="containsText" text="Family">
      <formula>NOT(ISERROR(SEARCH("Family",C168)))</formula>
    </cfRule>
    <cfRule type="containsText" dxfId="1304" priority="800" operator="containsText" text="Alba">
      <formula>NOT(ISERROR(SEARCH("Alba",C168)))</formula>
    </cfRule>
    <cfRule type="containsText" dxfId="1303" priority="801" operator="containsText" text="Ind">
      <formula>NOT(ISERROR(SEARCH("Ind",C168)))</formula>
    </cfRule>
    <cfRule type="containsText" dxfId="1302" priority="802" operator="containsText" text="Lib Dem">
      <formula>NOT(ISERROR(SEARCH("Lib Dem",C168)))</formula>
    </cfRule>
    <cfRule type="containsText" dxfId="1301" priority="803" operator="containsText" text="Green">
      <formula>NOT(ISERROR(SEARCH("Green",C168)))</formula>
    </cfRule>
    <cfRule type="containsText" dxfId="1300" priority="804" operator="containsText" text="Conservative">
      <formula>NOT(ISERROR(SEARCH("Conservative",C168)))</formula>
    </cfRule>
    <cfRule type="containsText" dxfId="1299" priority="805" operator="containsText" text="SNP">
      <formula>NOT(ISERROR(SEARCH("SNP",C168)))</formula>
    </cfRule>
    <cfRule type="containsText" dxfId="1298" priority="806" operator="containsText" text="Labour">
      <formula>NOT(ISERROR(SEARCH("Labour",C168)))</formula>
    </cfRule>
  </conditionalFormatting>
  <conditionalFormatting sqref="Q176">
    <cfRule type="containsText" dxfId="1297" priority="786" operator="containsText" text="Alba">
      <formula>NOT(ISERROR(SEARCH("Alba",Q176)))</formula>
    </cfRule>
    <cfRule type="containsText" dxfId="1296" priority="787" operator="containsText" text="Ind">
      <formula>NOT(ISERROR(SEARCH("Ind",Q176)))</formula>
    </cfRule>
    <cfRule type="containsText" dxfId="1295" priority="788" operator="containsText" text="Lib Dem">
      <formula>NOT(ISERROR(SEARCH("Lib Dem",Q176)))</formula>
    </cfRule>
    <cfRule type="containsText" dxfId="1294" priority="789" operator="containsText" text="Green">
      <formula>NOT(ISERROR(SEARCH("Green",Q176)))</formula>
    </cfRule>
    <cfRule type="containsText" dxfId="1293" priority="790" operator="containsText" text="Conservative">
      <formula>NOT(ISERROR(SEARCH("Conservative",Q176)))</formula>
    </cfRule>
    <cfRule type="containsText" dxfId="1292" priority="791" operator="containsText" text="SNP">
      <formula>NOT(ISERROR(SEARCH("SNP",Q176)))</formula>
    </cfRule>
    <cfRule type="containsText" dxfId="1291" priority="792" operator="containsText" text="Labour">
      <formula>NOT(ISERROR(SEARCH("Labour",Q176)))</formula>
    </cfRule>
  </conditionalFormatting>
  <conditionalFormatting sqref="B169">
    <cfRule type="containsText" dxfId="1290" priority="777" operator="containsText" text="Family">
      <formula>NOT(ISERROR(SEARCH("Family",B169)))</formula>
    </cfRule>
    <cfRule type="containsText" dxfId="1289" priority="778" operator="containsText" text="Alba">
      <formula>NOT(ISERROR(SEARCH("Alba",B169)))</formula>
    </cfRule>
    <cfRule type="containsText" dxfId="1288" priority="779" operator="containsText" text="Ind">
      <formula>NOT(ISERROR(SEARCH("Ind",B169)))</formula>
    </cfRule>
    <cfRule type="containsText" dxfId="1287" priority="780" operator="containsText" text="Lib Dem">
      <formula>NOT(ISERROR(SEARCH("Lib Dem",B169)))</formula>
    </cfRule>
    <cfRule type="containsText" dxfId="1286" priority="781" operator="containsText" text="Green">
      <formula>NOT(ISERROR(SEARCH("Green",B169)))</formula>
    </cfRule>
    <cfRule type="containsText" dxfId="1285" priority="782" operator="containsText" text="Conservative">
      <formula>NOT(ISERROR(SEARCH("Conservative",B169)))</formula>
    </cfRule>
    <cfRule type="containsText" dxfId="1284" priority="783" operator="containsText" text="SNP">
      <formula>NOT(ISERROR(SEARCH("SNP",B169)))</formula>
    </cfRule>
    <cfRule type="containsText" dxfId="1283" priority="784" operator="containsText" text="Labour">
      <formula>NOT(ISERROR(SEARCH("Labour",B169)))</formula>
    </cfRule>
  </conditionalFormatting>
  <conditionalFormatting sqref="B170">
    <cfRule type="containsText" dxfId="1282" priority="769" operator="containsText" text="Family">
      <formula>NOT(ISERROR(SEARCH("Family",B170)))</formula>
    </cfRule>
    <cfRule type="containsText" dxfId="1281" priority="770" operator="containsText" text="Alba">
      <formula>NOT(ISERROR(SEARCH("Alba",B170)))</formula>
    </cfRule>
    <cfRule type="containsText" dxfId="1280" priority="771" operator="containsText" text="Ind">
      <formula>NOT(ISERROR(SEARCH("Ind",B170)))</formula>
    </cfRule>
    <cfRule type="containsText" dxfId="1279" priority="772" operator="containsText" text="Lib Dem">
      <formula>NOT(ISERROR(SEARCH("Lib Dem",B170)))</formula>
    </cfRule>
    <cfRule type="containsText" dxfId="1278" priority="773" operator="containsText" text="Green">
      <formula>NOT(ISERROR(SEARCH("Green",B170)))</formula>
    </cfRule>
    <cfRule type="containsText" dxfId="1277" priority="774" operator="containsText" text="Conservative">
      <formula>NOT(ISERROR(SEARCH("Conservative",B170)))</formula>
    </cfRule>
    <cfRule type="containsText" dxfId="1276" priority="775" operator="containsText" text="SNP">
      <formula>NOT(ISERROR(SEARCH("SNP",B170)))</formula>
    </cfRule>
    <cfRule type="containsText" dxfId="1275" priority="776" operator="containsText" text="Labour">
      <formula>NOT(ISERROR(SEARCH("Labour",B170)))</formula>
    </cfRule>
  </conditionalFormatting>
  <conditionalFormatting sqref="B171">
    <cfRule type="containsText" dxfId="1274" priority="761" operator="containsText" text="Family">
      <formula>NOT(ISERROR(SEARCH("Family",B171)))</formula>
    </cfRule>
    <cfRule type="containsText" dxfId="1273" priority="762" operator="containsText" text="Alba">
      <formula>NOT(ISERROR(SEARCH("Alba",B171)))</formula>
    </cfRule>
    <cfRule type="containsText" dxfId="1272" priority="763" operator="containsText" text="Ind">
      <formula>NOT(ISERROR(SEARCH("Ind",B171)))</formula>
    </cfRule>
    <cfRule type="containsText" dxfId="1271" priority="764" operator="containsText" text="Lib Dem">
      <formula>NOT(ISERROR(SEARCH("Lib Dem",B171)))</formula>
    </cfRule>
    <cfRule type="containsText" dxfId="1270" priority="765" operator="containsText" text="Green">
      <formula>NOT(ISERROR(SEARCH("Green",B171)))</formula>
    </cfRule>
    <cfRule type="containsText" dxfId="1269" priority="766" operator="containsText" text="Conservative">
      <formula>NOT(ISERROR(SEARCH("Conservative",B171)))</formula>
    </cfRule>
    <cfRule type="containsText" dxfId="1268" priority="767" operator="containsText" text="SNP">
      <formula>NOT(ISERROR(SEARCH("SNP",B171)))</formula>
    </cfRule>
    <cfRule type="containsText" dxfId="1267" priority="768" operator="containsText" text="Labour">
      <formula>NOT(ISERROR(SEARCH("Labour",B171)))</formula>
    </cfRule>
  </conditionalFormatting>
  <conditionalFormatting sqref="B172">
    <cfRule type="containsText" dxfId="1266" priority="753" operator="containsText" text="Family">
      <formula>NOT(ISERROR(SEARCH("Family",B172)))</formula>
    </cfRule>
    <cfRule type="containsText" dxfId="1265" priority="754" operator="containsText" text="Alba">
      <formula>NOT(ISERROR(SEARCH("Alba",B172)))</formula>
    </cfRule>
    <cfRule type="containsText" dxfId="1264" priority="755" operator="containsText" text="Ind">
      <formula>NOT(ISERROR(SEARCH("Ind",B172)))</formula>
    </cfRule>
    <cfRule type="containsText" dxfId="1263" priority="756" operator="containsText" text="Lib Dem">
      <formula>NOT(ISERROR(SEARCH("Lib Dem",B172)))</formula>
    </cfRule>
    <cfRule type="containsText" dxfId="1262" priority="757" operator="containsText" text="Green">
      <formula>NOT(ISERROR(SEARCH("Green",B172)))</formula>
    </cfRule>
    <cfRule type="containsText" dxfId="1261" priority="758" operator="containsText" text="Conservative">
      <formula>NOT(ISERROR(SEARCH("Conservative",B172)))</formula>
    </cfRule>
    <cfRule type="containsText" dxfId="1260" priority="759" operator="containsText" text="SNP">
      <formula>NOT(ISERROR(SEARCH("SNP",B172)))</formula>
    </cfRule>
    <cfRule type="containsText" dxfId="1259" priority="760" operator="containsText" text="Labour">
      <formula>NOT(ISERROR(SEARCH("Labour",B172)))</formula>
    </cfRule>
  </conditionalFormatting>
  <conditionalFormatting sqref="B173">
    <cfRule type="containsText" dxfId="1258" priority="745" operator="containsText" text="Family">
      <formula>NOT(ISERROR(SEARCH("Family",B173)))</formula>
    </cfRule>
    <cfRule type="containsText" dxfId="1257" priority="746" operator="containsText" text="Alba">
      <formula>NOT(ISERROR(SEARCH("Alba",B173)))</formula>
    </cfRule>
    <cfRule type="containsText" dxfId="1256" priority="747" operator="containsText" text="Ind">
      <formula>NOT(ISERROR(SEARCH("Ind",B173)))</formula>
    </cfRule>
    <cfRule type="containsText" dxfId="1255" priority="748" operator="containsText" text="Lib Dem">
      <formula>NOT(ISERROR(SEARCH("Lib Dem",B173)))</formula>
    </cfRule>
    <cfRule type="containsText" dxfId="1254" priority="749" operator="containsText" text="Green">
      <formula>NOT(ISERROR(SEARCH("Green",B173)))</formula>
    </cfRule>
    <cfRule type="containsText" dxfId="1253" priority="750" operator="containsText" text="Conservative">
      <formula>NOT(ISERROR(SEARCH("Conservative",B173)))</formula>
    </cfRule>
    <cfRule type="containsText" dxfId="1252" priority="751" operator="containsText" text="SNP">
      <formula>NOT(ISERROR(SEARCH("SNP",B173)))</formula>
    </cfRule>
    <cfRule type="containsText" dxfId="1251" priority="752" operator="containsText" text="Labour">
      <formula>NOT(ISERROR(SEARCH("Labour",B173)))</formula>
    </cfRule>
  </conditionalFormatting>
  <conditionalFormatting sqref="B174">
    <cfRule type="containsText" dxfId="1250" priority="737" operator="containsText" text="Family">
      <formula>NOT(ISERROR(SEARCH("Family",B174)))</formula>
    </cfRule>
    <cfRule type="containsText" dxfId="1249" priority="738" operator="containsText" text="Alba">
      <formula>NOT(ISERROR(SEARCH("Alba",B174)))</formula>
    </cfRule>
    <cfRule type="containsText" dxfId="1248" priority="739" operator="containsText" text="Ind">
      <formula>NOT(ISERROR(SEARCH("Ind",B174)))</formula>
    </cfRule>
    <cfRule type="containsText" dxfId="1247" priority="740" operator="containsText" text="Lib Dem">
      <formula>NOT(ISERROR(SEARCH("Lib Dem",B174)))</formula>
    </cfRule>
    <cfRule type="containsText" dxfId="1246" priority="741" operator="containsText" text="Green">
      <formula>NOT(ISERROR(SEARCH("Green",B174)))</formula>
    </cfRule>
    <cfRule type="containsText" dxfId="1245" priority="742" operator="containsText" text="Conservative">
      <formula>NOT(ISERROR(SEARCH("Conservative",B174)))</formula>
    </cfRule>
    <cfRule type="containsText" dxfId="1244" priority="743" operator="containsText" text="SNP">
      <formula>NOT(ISERROR(SEARCH("SNP",B174)))</formula>
    </cfRule>
    <cfRule type="containsText" dxfId="1243" priority="744" operator="containsText" text="Labour">
      <formula>NOT(ISERROR(SEARCH("Labour",B174)))</formula>
    </cfRule>
  </conditionalFormatting>
  <conditionalFormatting sqref="B175:B176">
    <cfRule type="containsText" dxfId="1242" priority="729" operator="containsText" text="Family">
      <formula>NOT(ISERROR(SEARCH("Family",B175)))</formula>
    </cfRule>
    <cfRule type="containsText" dxfId="1241" priority="730" operator="containsText" text="Alba">
      <formula>NOT(ISERROR(SEARCH("Alba",B175)))</formula>
    </cfRule>
    <cfRule type="containsText" dxfId="1240" priority="731" operator="containsText" text="Ind">
      <formula>NOT(ISERROR(SEARCH("Ind",B175)))</formula>
    </cfRule>
    <cfRule type="containsText" dxfId="1239" priority="732" operator="containsText" text="Lib Dem">
      <formula>NOT(ISERROR(SEARCH("Lib Dem",B175)))</formula>
    </cfRule>
    <cfRule type="containsText" dxfId="1238" priority="733" operator="containsText" text="Green">
      <formula>NOT(ISERROR(SEARCH("Green",B175)))</formula>
    </cfRule>
    <cfRule type="containsText" dxfId="1237" priority="734" operator="containsText" text="Conservative">
      <formula>NOT(ISERROR(SEARCH("Conservative",B175)))</formula>
    </cfRule>
    <cfRule type="containsText" dxfId="1236" priority="735" operator="containsText" text="SNP">
      <formula>NOT(ISERROR(SEARCH("SNP",B175)))</formula>
    </cfRule>
    <cfRule type="containsText" dxfId="1235" priority="736" operator="containsText" text="Labour">
      <formula>NOT(ISERROR(SEARCH("Labour",B175)))</formula>
    </cfRule>
  </conditionalFormatting>
  <conditionalFormatting sqref="R168:X168">
    <cfRule type="containsText" dxfId="1234" priority="721" operator="containsText" text="Family">
      <formula>NOT(ISERROR(SEARCH("Family",R168)))</formula>
    </cfRule>
    <cfRule type="containsText" dxfId="1233" priority="722" operator="containsText" text="Alba">
      <formula>NOT(ISERROR(SEARCH("Alba",R168)))</formula>
    </cfRule>
    <cfRule type="containsText" dxfId="1232" priority="723" operator="containsText" text="Ind">
      <formula>NOT(ISERROR(SEARCH("Ind",R168)))</formula>
    </cfRule>
    <cfRule type="containsText" dxfId="1231" priority="724" operator="containsText" text="Lib Dem">
      <formula>NOT(ISERROR(SEARCH("Lib Dem",R168)))</formula>
    </cfRule>
    <cfRule type="containsText" dxfId="1230" priority="725" operator="containsText" text="Green">
      <formula>NOT(ISERROR(SEARCH("Green",R168)))</formula>
    </cfRule>
    <cfRule type="containsText" dxfId="1229" priority="726" operator="containsText" text="Conservative">
      <formula>NOT(ISERROR(SEARCH("Conservative",R168)))</formula>
    </cfRule>
    <cfRule type="containsText" dxfId="1228" priority="727" operator="containsText" text="SNP">
      <formula>NOT(ISERROR(SEARCH("SNP",R168)))</formula>
    </cfRule>
    <cfRule type="containsText" dxfId="1227" priority="728" operator="containsText" text="Labour">
      <formula>NOT(ISERROR(SEARCH("Labour",R168)))</formula>
    </cfRule>
  </conditionalFormatting>
  <conditionalFormatting sqref="Q169">
    <cfRule type="containsText" dxfId="1226" priority="713" operator="containsText" text="Family">
      <formula>NOT(ISERROR(SEARCH("Family",Q169)))</formula>
    </cfRule>
    <cfRule type="containsText" dxfId="1225" priority="714" operator="containsText" text="Alba">
      <formula>NOT(ISERROR(SEARCH("Alba",Q169)))</formula>
    </cfRule>
    <cfRule type="containsText" dxfId="1224" priority="715" operator="containsText" text="Ind">
      <formula>NOT(ISERROR(SEARCH("Ind",Q169)))</formula>
    </cfRule>
    <cfRule type="containsText" dxfId="1223" priority="716" operator="containsText" text="Lib Dem">
      <formula>NOT(ISERROR(SEARCH("Lib Dem",Q169)))</formula>
    </cfRule>
    <cfRule type="containsText" dxfId="1222" priority="717" operator="containsText" text="Green">
      <formula>NOT(ISERROR(SEARCH("Green",Q169)))</formula>
    </cfRule>
    <cfRule type="containsText" dxfId="1221" priority="718" operator="containsText" text="Conservative">
      <formula>NOT(ISERROR(SEARCH("Conservative",Q169)))</formula>
    </cfRule>
    <cfRule type="containsText" dxfId="1220" priority="719" operator="containsText" text="SNP">
      <formula>NOT(ISERROR(SEARCH("SNP",Q169)))</formula>
    </cfRule>
    <cfRule type="containsText" dxfId="1219" priority="720" operator="containsText" text="Labour">
      <formula>NOT(ISERROR(SEARCH("Labour",Q169)))</formula>
    </cfRule>
  </conditionalFormatting>
  <conditionalFormatting sqref="Q170">
    <cfRule type="containsText" dxfId="1218" priority="705" operator="containsText" text="Family">
      <formula>NOT(ISERROR(SEARCH("Family",Q170)))</formula>
    </cfRule>
    <cfRule type="containsText" dxfId="1217" priority="706" operator="containsText" text="Alba">
      <formula>NOT(ISERROR(SEARCH("Alba",Q170)))</formula>
    </cfRule>
    <cfRule type="containsText" dxfId="1216" priority="707" operator="containsText" text="Ind">
      <formula>NOT(ISERROR(SEARCH("Ind",Q170)))</formula>
    </cfRule>
    <cfRule type="containsText" dxfId="1215" priority="708" operator="containsText" text="Lib Dem">
      <formula>NOT(ISERROR(SEARCH("Lib Dem",Q170)))</formula>
    </cfRule>
    <cfRule type="containsText" dxfId="1214" priority="709" operator="containsText" text="Green">
      <formula>NOT(ISERROR(SEARCH("Green",Q170)))</formula>
    </cfRule>
    <cfRule type="containsText" dxfId="1213" priority="710" operator="containsText" text="Conservative">
      <formula>NOT(ISERROR(SEARCH("Conservative",Q170)))</formula>
    </cfRule>
    <cfRule type="containsText" dxfId="1212" priority="711" operator="containsText" text="SNP">
      <formula>NOT(ISERROR(SEARCH("SNP",Q170)))</formula>
    </cfRule>
    <cfRule type="containsText" dxfId="1211" priority="712" operator="containsText" text="Labour">
      <formula>NOT(ISERROR(SEARCH("Labour",Q170)))</formula>
    </cfRule>
  </conditionalFormatting>
  <conditionalFormatting sqref="Q171">
    <cfRule type="containsText" dxfId="1210" priority="697" operator="containsText" text="Family">
      <formula>NOT(ISERROR(SEARCH("Family",Q171)))</formula>
    </cfRule>
    <cfRule type="containsText" dxfId="1209" priority="698" operator="containsText" text="Alba">
      <formula>NOT(ISERROR(SEARCH("Alba",Q171)))</formula>
    </cfRule>
    <cfRule type="containsText" dxfId="1208" priority="699" operator="containsText" text="Ind">
      <formula>NOT(ISERROR(SEARCH("Ind",Q171)))</formula>
    </cfRule>
    <cfRule type="containsText" dxfId="1207" priority="700" operator="containsText" text="Lib Dem">
      <formula>NOT(ISERROR(SEARCH("Lib Dem",Q171)))</formula>
    </cfRule>
    <cfRule type="containsText" dxfId="1206" priority="701" operator="containsText" text="Green">
      <formula>NOT(ISERROR(SEARCH("Green",Q171)))</formula>
    </cfRule>
    <cfRule type="containsText" dxfId="1205" priority="702" operator="containsText" text="Conservative">
      <formula>NOT(ISERROR(SEARCH("Conservative",Q171)))</formula>
    </cfRule>
    <cfRule type="containsText" dxfId="1204" priority="703" operator="containsText" text="SNP">
      <formula>NOT(ISERROR(SEARCH("SNP",Q171)))</formula>
    </cfRule>
    <cfRule type="containsText" dxfId="1203" priority="704" operator="containsText" text="Labour">
      <formula>NOT(ISERROR(SEARCH("Labour",Q171)))</formula>
    </cfRule>
  </conditionalFormatting>
  <conditionalFormatting sqref="Q172">
    <cfRule type="containsText" dxfId="1202" priority="689" operator="containsText" text="Family">
      <formula>NOT(ISERROR(SEARCH("Family",Q172)))</formula>
    </cfRule>
    <cfRule type="containsText" dxfId="1201" priority="690" operator="containsText" text="Alba">
      <formula>NOT(ISERROR(SEARCH("Alba",Q172)))</formula>
    </cfRule>
    <cfRule type="containsText" dxfId="1200" priority="691" operator="containsText" text="Ind">
      <formula>NOT(ISERROR(SEARCH("Ind",Q172)))</formula>
    </cfRule>
    <cfRule type="containsText" dxfId="1199" priority="692" operator="containsText" text="Lib Dem">
      <formula>NOT(ISERROR(SEARCH("Lib Dem",Q172)))</formula>
    </cfRule>
    <cfRule type="containsText" dxfId="1198" priority="693" operator="containsText" text="Green">
      <formula>NOT(ISERROR(SEARCH("Green",Q172)))</formula>
    </cfRule>
    <cfRule type="containsText" dxfId="1197" priority="694" operator="containsText" text="Conservative">
      <formula>NOT(ISERROR(SEARCH("Conservative",Q172)))</formula>
    </cfRule>
    <cfRule type="containsText" dxfId="1196" priority="695" operator="containsText" text="SNP">
      <formula>NOT(ISERROR(SEARCH("SNP",Q172)))</formula>
    </cfRule>
    <cfRule type="containsText" dxfId="1195" priority="696" operator="containsText" text="Labour">
      <formula>NOT(ISERROR(SEARCH("Labour",Q172)))</formula>
    </cfRule>
  </conditionalFormatting>
  <conditionalFormatting sqref="Q173">
    <cfRule type="containsText" dxfId="1194" priority="681" operator="containsText" text="Family">
      <formula>NOT(ISERROR(SEARCH("Family",Q173)))</formula>
    </cfRule>
    <cfRule type="containsText" dxfId="1193" priority="682" operator="containsText" text="Alba">
      <formula>NOT(ISERROR(SEARCH("Alba",Q173)))</formula>
    </cfRule>
    <cfRule type="containsText" dxfId="1192" priority="683" operator="containsText" text="Ind">
      <formula>NOT(ISERROR(SEARCH("Ind",Q173)))</formula>
    </cfRule>
    <cfRule type="containsText" dxfId="1191" priority="684" operator="containsText" text="Lib Dem">
      <formula>NOT(ISERROR(SEARCH("Lib Dem",Q173)))</formula>
    </cfRule>
    <cfRule type="containsText" dxfId="1190" priority="685" operator="containsText" text="Green">
      <formula>NOT(ISERROR(SEARCH("Green",Q173)))</formula>
    </cfRule>
    <cfRule type="containsText" dxfId="1189" priority="686" operator="containsText" text="Conservative">
      <formula>NOT(ISERROR(SEARCH("Conservative",Q173)))</formula>
    </cfRule>
    <cfRule type="containsText" dxfId="1188" priority="687" operator="containsText" text="SNP">
      <formula>NOT(ISERROR(SEARCH("SNP",Q173)))</formula>
    </cfRule>
    <cfRule type="containsText" dxfId="1187" priority="688" operator="containsText" text="Labour">
      <formula>NOT(ISERROR(SEARCH("Labour",Q173)))</formula>
    </cfRule>
  </conditionalFormatting>
  <conditionalFormatting sqref="Q174">
    <cfRule type="containsText" dxfId="1186" priority="673" operator="containsText" text="Family">
      <formula>NOT(ISERROR(SEARCH("Family",Q174)))</formula>
    </cfRule>
    <cfRule type="containsText" dxfId="1185" priority="674" operator="containsText" text="Alba">
      <formula>NOT(ISERROR(SEARCH("Alba",Q174)))</formula>
    </cfRule>
    <cfRule type="containsText" dxfId="1184" priority="675" operator="containsText" text="Ind">
      <formula>NOT(ISERROR(SEARCH("Ind",Q174)))</formula>
    </cfRule>
    <cfRule type="containsText" dxfId="1183" priority="676" operator="containsText" text="Lib Dem">
      <formula>NOT(ISERROR(SEARCH("Lib Dem",Q174)))</formula>
    </cfRule>
    <cfRule type="containsText" dxfId="1182" priority="677" operator="containsText" text="Green">
      <formula>NOT(ISERROR(SEARCH("Green",Q174)))</formula>
    </cfRule>
    <cfRule type="containsText" dxfId="1181" priority="678" operator="containsText" text="Conservative">
      <formula>NOT(ISERROR(SEARCH("Conservative",Q174)))</formula>
    </cfRule>
    <cfRule type="containsText" dxfId="1180" priority="679" operator="containsText" text="SNP">
      <formula>NOT(ISERROR(SEARCH("SNP",Q174)))</formula>
    </cfRule>
    <cfRule type="containsText" dxfId="1179" priority="680" operator="containsText" text="Labour">
      <formula>NOT(ISERROR(SEARCH("Labour",Q174)))</formula>
    </cfRule>
  </conditionalFormatting>
  <conditionalFormatting sqref="Q175">
    <cfRule type="containsText" dxfId="1178" priority="665" operator="containsText" text="Family">
      <formula>NOT(ISERROR(SEARCH("Family",Q175)))</formula>
    </cfRule>
    <cfRule type="containsText" dxfId="1177" priority="666" operator="containsText" text="Alba">
      <formula>NOT(ISERROR(SEARCH("Alba",Q175)))</formula>
    </cfRule>
    <cfRule type="containsText" dxfId="1176" priority="667" operator="containsText" text="Ind">
      <formula>NOT(ISERROR(SEARCH("Ind",Q175)))</formula>
    </cfRule>
    <cfRule type="containsText" dxfId="1175" priority="668" operator="containsText" text="Lib Dem">
      <formula>NOT(ISERROR(SEARCH("Lib Dem",Q175)))</formula>
    </cfRule>
    <cfRule type="containsText" dxfId="1174" priority="669" operator="containsText" text="Green">
      <formula>NOT(ISERROR(SEARCH("Green",Q175)))</formula>
    </cfRule>
    <cfRule type="containsText" dxfId="1173" priority="670" operator="containsText" text="Conservative">
      <formula>NOT(ISERROR(SEARCH("Conservative",Q175)))</formula>
    </cfRule>
    <cfRule type="containsText" dxfId="1172" priority="671" operator="containsText" text="SNP">
      <formula>NOT(ISERROR(SEARCH("SNP",Q175)))</formula>
    </cfRule>
    <cfRule type="containsText" dxfId="1171" priority="672" operator="containsText" text="Labour">
      <formula>NOT(ISERROR(SEARCH("Labour",Q175)))</formula>
    </cfRule>
  </conditionalFormatting>
  <conditionalFormatting sqref="C183:N183">
    <cfRule type="top10" dxfId="1170" priority="663" bottom="1" rank="1"/>
    <cfRule type="top10" dxfId="1169" priority="664" rank="1"/>
  </conditionalFormatting>
  <conditionalFormatting sqref="C184:N184">
    <cfRule type="top10" dxfId="1168" priority="661" bottom="1" rank="1"/>
    <cfRule type="top10" dxfId="1167" priority="662" rank="1"/>
  </conditionalFormatting>
  <conditionalFormatting sqref="C185:N185">
    <cfRule type="top10" dxfId="1166" priority="659" bottom="1" rank="1"/>
    <cfRule type="top10" dxfId="1165" priority="660" rank="1"/>
  </conditionalFormatting>
  <conditionalFormatting sqref="C186:N186">
    <cfRule type="top10" dxfId="1164" priority="657" bottom="1" rank="1"/>
    <cfRule type="top10" dxfId="1163" priority="658" rank="1"/>
  </conditionalFormatting>
  <conditionalFormatting sqref="C187:N187">
    <cfRule type="top10" dxfId="1162" priority="655" bottom="1" rank="1"/>
    <cfRule type="top10" dxfId="1161" priority="656" rank="1"/>
  </conditionalFormatting>
  <conditionalFormatting sqref="C182:N182">
    <cfRule type="containsText" dxfId="1160" priority="619" operator="containsText" text="Family">
      <formula>NOT(ISERROR(SEARCH("Family",C182)))</formula>
    </cfRule>
    <cfRule type="containsText" dxfId="1159" priority="634" operator="containsText" text="Alba">
      <formula>NOT(ISERROR(SEARCH("Alba",C182)))</formula>
    </cfRule>
    <cfRule type="containsText" dxfId="1158" priority="635" operator="containsText" text="Ind">
      <formula>NOT(ISERROR(SEARCH("Ind",C182)))</formula>
    </cfRule>
    <cfRule type="containsText" dxfId="1157" priority="636" operator="containsText" text="Lib Dem">
      <formula>NOT(ISERROR(SEARCH("Lib Dem",C182)))</formula>
    </cfRule>
    <cfRule type="containsText" dxfId="1156" priority="637" operator="containsText" text="Green">
      <formula>NOT(ISERROR(SEARCH("Green",C182)))</formula>
    </cfRule>
    <cfRule type="containsText" dxfId="1155" priority="638" operator="containsText" text="Conservative">
      <formula>NOT(ISERROR(SEARCH("Conservative",C182)))</formula>
    </cfRule>
    <cfRule type="containsText" dxfId="1154" priority="639" operator="containsText" text="SNP">
      <formula>NOT(ISERROR(SEARCH("SNP",C182)))</formula>
    </cfRule>
    <cfRule type="containsText" dxfId="1153" priority="640" operator="containsText" text="Labour">
      <formula>NOT(ISERROR(SEARCH("Labour",C182)))</formula>
    </cfRule>
  </conditionalFormatting>
  <conditionalFormatting sqref="B183">
    <cfRule type="containsText" dxfId="1152" priority="611" operator="containsText" text="Family">
      <formula>NOT(ISERROR(SEARCH("Family",B183)))</formula>
    </cfRule>
    <cfRule type="containsText" dxfId="1151" priority="612" operator="containsText" text="Alba">
      <formula>NOT(ISERROR(SEARCH("Alba",B183)))</formula>
    </cfRule>
    <cfRule type="containsText" dxfId="1150" priority="613" operator="containsText" text="Ind">
      <formula>NOT(ISERROR(SEARCH("Ind",B183)))</formula>
    </cfRule>
    <cfRule type="containsText" dxfId="1149" priority="614" operator="containsText" text="Lib Dem">
      <formula>NOT(ISERROR(SEARCH("Lib Dem",B183)))</formula>
    </cfRule>
    <cfRule type="containsText" dxfId="1148" priority="615" operator="containsText" text="Green">
      <formula>NOT(ISERROR(SEARCH("Green",B183)))</formula>
    </cfRule>
    <cfRule type="containsText" dxfId="1147" priority="616" operator="containsText" text="Conservative">
      <formula>NOT(ISERROR(SEARCH("Conservative",B183)))</formula>
    </cfRule>
    <cfRule type="containsText" dxfId="1146" priority="617" operator="containsText" text="SNP">
      <formula>NOT(ISERROR(SEARCH("SNP",B183)))</formula>
    </cfRule>
    <cfRule type="containsText" dxfId="1145" priority="618" operator="containsText" text="Labour">
      <formula>NOT(ISERROR(SEARCH("Labour",B183)))</formula>
    </cfRule>
  </conditionalFormatting>
  <conditionalFormatting sqref="B184">
    <cfRule type="containsText" dxfId="1144" priority="603" operator="containsText" text="Family">
      <formula>NOT(ISERROR(SEARCH("Family",B184)))</formula>
    </cfRule>
    <cfRule type="containsText" dxfId="1143" priority="604" operator="containsText" text="Alba">
      <formula>NOT(ISERROR(SEARCH("Alba",B184)))</formula>
    </cfRule>
    <cfRule type="containsText" dxfId="1142" priority="605" operator="containsText" text="Ind">
      <formula>NOT(ISERROR(SEARCH("Ind",B184)))</formula>
    </cfRule>
    <cfRule type="containsText" dxfId="1141" priority="606" operator="containsText" text="Lib Dem">
      <formula>NOT(ISERROR(SEARCH("Lib Dem",B184)))</formula>
    </cfRule>
    <cfRule type="containsText" dxfId="1140" priority="607" operator="containsText" text="Green">
      <formula>NOT(ISERROR(SEARCH("Green",B184)))</formula>
    </cfRule>
    <cfRule type="containsText" dxfId="1139" priority="608" operator="containsText" text="Conservative">
      <formula>NOT(ISERROR(SEARCH("Conservative",B184)))</formula>
    </cfRule>
    <cfRule type="containsText" dxfId="1138" priority="609" operator="containsText" text="SNP">
      <formula>NOT(ISERROR(SEARCH("SNP",B184)))</formula>
    </cfRule>
    <cfRule type="containsText" dxfId="1137" priority="610" operator="containsText" text="Labour">
      <formula>NOT(ISERROR(SEARCH("Labour",B184)))</formula>
    </cfRule>
  </conditionalFormatting>
  <conditionalFormatting sqref="B185">
    <cfRule type="containsText" dxfId="1136" priority="595" operator="containsText" text="Family">
      <formula>NOT(ISERROR(SEARCH("Family",B185)))</formula>
    </cfRule>
    <cfRule type="containsText" dxfId="1135" priority="596" operator="containsText" text="Alba">
      <formula>NOT(ISERROR(SEARCH("Alba",B185)))</formula>
    </cfRule>
    <cfRule type="containsText" dxfId="1134" priority="597" operator="containsText" text="Ind">
      <formula>NOT(ISERROR(SEARCH("Ind",B185)))</formula>
    </cfRule>
    <cfRule type="containsText" dxfId="1133" priority="598" operator="containsText" text="Lib Dem">
      <formula>NOT(ISERROR(SEARCH("Lib Dem",B185)))</formula>
    </cfRule>
    <cfRule type="containsText" dxfId="1132" priority="599" operator="containsText" text="Green">
      <formula>NOT(ISERROR(SEARCH("Green",B185)))</formula>
    </cfRule>
    <cfRule type="containsText" dxfId="1131" priority="600" operator="containsText" text="Conservative">
      <formula>NOT(ISERROR(SEARCH("Conservative",B185)))</formula>
    </cfRule>
    <cfRule type="containsText" dxfId="1130" priority="601" operator="containsText" text="SNP">
      <formula>NOT(ISERROR(SEARCH("SNP",B185)))</formula>
    </cfRule>
    <cfRule type="containsText" dxfId="1129" priority="602" operator="containsText" text="Labour">
      <formula>NOT(ISERROR(SEARCH("Labour",B185)))</formula>
    </cfRule>
  </conditionalFormatting>
  <conditionalFormatting sqref="B186">
    <cfRule type="containsText" dxfId="1128" priority="587" operator="containsText" text="Family">
      <formula>NOT(ISERROR(SEARCH("Family",B186)))</formula>
    </cfRule>
    <cfRule type="containsText" dxfId="1127" priority="588" operator="containsText" text="Alba">
      <formula>NOT(ISERROR(SEARCH("Alba",B186)))</formula>
    </cfRule>
    <cfRule type="containsText" dxfId="1126" priority="589" operator="containsText" text="Ind">
      <formula>NOT(ISERROR(SEARCH("Ind",B186)))</formula>
    </cfRule>
    <cfRule type="containsText" dxfId="1125" priority="590" operator="containsText" text="Lib Dem">
      <formula>NOT(ISERROR(SEARCH("Lib Dem",B186)))</formula>
    </cfRule>
    <cfRule type="containsText" dxfId="1124" priority="591" operator="containsText" text="Green">
      <formula>NOT(ISERROR(SEARCH("Green",B186)))</formula>
    </cfRule>
    <cfRule type="containsText" dxfId="1123" priority="592" operator="containsText" text="Conservative">
      <formula>NOT(ISERROR(SEARCH("Conservative",B186)))</formula>
    </cfRule>
    <cfRule type="containsText" dxfId="1122" priority="593" operator="containsText" text="SNP">
      <formula>NOT(ISERROR(SEARCH("SNP",B186)))</formula>
    </cfRule>
    <cfRule type="containsText" dxfId="1121" priority="594" operator="containsText" text="Labour">
      <formula>NOT(ISERROR(SEARCH("Labour",B186)))</formula>
    </cfRule>
  </conditionalFormatting>
  <conditionalFormatting sqref="B187">
    <cfRule type="containsText" dxfId="1120" priority="579" operator="containsText" text="Family">
      <formula>NOT(ISERROR(SEARCH("Family",B187)))</formula>
    </cfRule>
    <cfRule type="containsText" dxfId="1119" priority="580" operator="containsText" text="Alba">
      <formula>NOT(ISERROR(SEARCH("Alba",B187)))</formula>
    </cfRule>
    <cfRule type="containsText" dxfId="1118" priority="581" operator="containsText" text="Ind">
      <formula>NOT(ISERROR(SEARCH("Ind",B187)))</formula>
    </cfRule>
    <cfRule type="containsText" dxfId="1117" priority="582" operator="containsText" text="Lib Dem">
      <formula>NOT(ISERROR(SEARCH("Lib Dem",B187)))</formula>
    </cfRule>
    <cfRule type="containsText" dxfId="1116" priority="583" operator="containsText" text="Green">
      <formula>NOT(ISERROR(SEARCH("Green",B187)))</formula>
    </cfRule>
    <cfRule type="containsText" dxfId="1115" priority="584" operator="containsText" text="Conservative">
      <formula>NOT(ISERROR(SEARCH("Conservative",B187)))</formula>
    </cfRule>
    <cfRule type="containsText" dxfId="1114" priority="585" operator="containsText" text="SNP">
      <formula>NOT(ISERROR(SEARCH("SNP",B187)))</formula>
    </cfRule>
    <cfRule type="containsText" dxfId="1113" priority="586" operator="containsText" text="Labour">
      <formula>NOT(ISERROR(SEARCH("Labour",B187)))</formula>
    </cfRule>
  </conditionalFormatting>
  <conditionalFormatting sqref="R182:X182">
    <cfRule type="containsText" dxfId="1112" priority="555" operator="containsText" text="Family">
      <formula>NOT(ISERROR(SEARCH("Family",R182)))</formula>
    </cfRule>
    <cfRule type="containsText" dxfId="1111" priority="556" operator="containsText" text="Alba">
      <formula>NOT(ISERROR(SEARCH("Alba",R182)))</formula>
    </cfRule>
    <cfRule type="containsText" dxfId="1110" priority="557" operator="containsText" text="Ind">
      <formula>NOT(ISERROR(SEARCH("Ind",R182)))</formula>
    </cfRule>
    <cfRule type="containsText" dxfId="1109" priority="558" operator="containsText" text="Lib Dem">
      <formula>NOT(ISERROR(SEARCH("Lib Dem",R182)))</formula>
    </cfRule>
    <cfRule type="containsText" dxfId="1108" priority="559" operator="containsText" text="Green">
      <formula>NOT(ISERROR(SEARCH("Green",R182)))</formula>
    </cfRule>
    <cfRule type="containsText" dxfId="1107" priority="560" operator="containsText" text="Conservative">
      <formula>NOT(ISERROR(SEARCH("Conservative",R182)))</formula>
    </cfRule>
    <cfRule type="containsText" dxfId="1106" priority="561" operator="containsText" text="SNP">
      <formula>NOT(ISERROR(SEARCH("SNP",R182)))</formula>
    </cfRule>
    <cfRule type="containsText" dxfId="1105" priority="562" operator="containsText" text="Labour">
      <formula>NOT(ISERROR(SEARCH("Labour",R182)))</formula>
    </cfRule>
  </conditionalFormatting>
  <conditionalFormatting sqref="Q183">
    <cfRule type="containsText" dxfId="1104" priority="547" operator="containsText" text="Family">
      <formula>NOT(ISERROR(SEARCH("Family",Q183)))</formula>
    </cfRule>
    <cfRule type="containsText" dxfId="1103" priority="548" operator="containsText" text="Alba">
      <formula>NOT(ISERROR(SEARCH("Alba",Q183)))</formula>
    </cfRule>
    <cfRule type="containsText" dxfId="1102" priority="549" operator="containsText" text="Ind">
      <formula>NOT(ISERROR(SEARCH("Ind",Q183)))</formula>
    </cfRule>
    <cfRule type="containsText" dxfId="1101" priority="550" operator="containsText" text="Lib Dem">
      <formula>NOT(ISERROR(SEARCH("Lib Dem",Q183)))</formula>
    </cfRule>
    <cfRule type="containsText" dxfId="1100" priority="551" operator="containsText" text="Green">
      <formula>NOT(ISERROR(SEARCH("Green",Q183)))</formula>
    </cfRule>
    <cfRule type="containsText" dxfId="1099" priority="552" operator="containsText" text="Conservative">
      <formula>NOT(ISERROR(SEARCH("Conservative",Q183)))</formula>
    </cfRule>
    <cfRule type="containsText" dxfId="1098" priority="553" operator="containsText" text="SNP">
      <formula>NOT(ISERROR(SEARCH("SNP",Q183)))</formula>
    </cfRule>
    <cfRule type="containsText" dxfId="1097" priority="554" operator="containsText" text="Labour">
      <formula>NOT(ISERROR(SEARCH("Labour",Q183)))</formula>
    </cfRule>
  </conditionalFormatting>
  <conditionalFormatting sqref="Q184">
    <cfRule type="containsText" dxfId="1096" priority="539" operator="containsText" text="Family">
      <formula>NOT(ISERROR(SEARCH("Family",Q184)))</formula>
    </cfRule>
    <cfRule type="containsText" dxfId="1095" priority="540" operator="containsText" text="Alba">
      <formula>NOT(ISERROR(SEARCH("Alba",Q184)))</formula>
    </cfRule>
    <cfRule type="containsText" dxfId="1094" priority="541" operator="containsText" text="Ind">
      <formula>NOT(ISERROR(SEARCH("Ind",Q184)))</formula>
    </cfRule>
    <cfRule type="containsText" dxfId="1093" priority="542" operator="containsText" text="Lib Dem">
      <formula>NOT(ISERROR(SEARCH("Lib Dem",Q184)))</formula>
    </cfRule>
    <cfRule type="containsText" dxfId="1092" priority="543" operator="containsText" text="Green">
      <formula>NOT(ISERROR(SEARCH("Green",Q184)))</formula>
    </cfRule>
    <cfRule type="containsText" dxfId="1091" priority="544" operator="containsText" text="Conservative">
      <formula>NOT(ISERROR(SEARCH("Conservative",Q184)))</formula>
    </cfRule>
    <cfRule type="containsText" dxfId="1090" priority="545" operator="containsText" text="SNP">
      <formula>NOT(ISERROR(SEARCH("SNP",Q184)))</formula>
    </cfRule>
    <cfRule type="containsText" dxfId="1089" priority="546" operator="containsText" text="Labour">
      <formula>NOT(ISERROR(SEARCH("Labour",Q184)))</formula>
    </cfRule>
  </conditionalFormatting>
  <conditionalFormatting sqref="Q185">
    <cfRule type="containsText" dxfId="1088" priority="531" operator="containsText" text="Family">
      <formula>NOT(ISERROR(SEARCH("Family",Q185)))</formula>
    </cfRule>
    <cfRule type="containsText" dxfId="1087" priority="532" operator="containsText" text="Alba">
      <formula>NOT(ISERROR(SEARCH("Alba",Q185)))</formula>
    </cfRule>
    <cfRule type="containsText" dxfId="1086" priority="533" operator="containsText" text="Ind">
      <formula>NOT(ISERROR(SEARCH("Ind",Q185)))</formula>
    </cfRule>
    <cfRule type="containsText" dxfId="1085" priority="534" operator="containsText" text="Lib Dem">
      <formula>NOT(ISERROR(SEARCH("Lib Dem",Q185)))</formula>
    </cfRule>
    <cfRule type="containsText" dxfId="1084" priority="535" operator="containsText" text="Green">
      <formula>NOT(ISERROR(SEARCH("Green",Q185)))</formula>
    </cfRule>
    <cfRule type="containsText" dxfId="1083" priority="536" operator="containsText" text="Conservative">
      <formula>NOT(ISERROR(SEARCH("Conservative",Q185)))</formula>
    </cfRule>
    <cfRule type="containsText" dxfId="1082" priority="537" operator="containsText" text="SNP">
      <formula>NOT(ISERROR(SEARCH("SNP",Q185)))</formula>
    </cfRule>
    <cfRule type="containsText" dxfId="1081" priority="538" operator="containsText" text="Labour">
      <formula>NOT(ISERROR(SEARCH("Labour",Q185)))</formula>
    </cfRule>
  </conditionalFormatting>
  <conditionalFormatting sqref="Q186">
    <cfRule type="containsText" dxfId="1080" priority="523" operator="containsText" text="Family">
      <formula>NOT(ISERROR(SEARCH("Family",Q186)))</formula>
    </cfRule>
    <cfRule type="containsText" dxfId="1079" priority="524" operator="containsText" text="Alba">
      <formula>NOT(ISERROR(SEARCH("Alba",Q186)))</formula>
    </cfRule>
    <cfRule type="containsText" dxfId="1078" priority="525" operator="containsText" text="Ind">
      <formula>NOT(ISERROR(SEARCH("Ind",Q186)))</formula>
    </cfRule>
    <cfRule type="containsText" dxfId="1077" priority="526" operator="containsText" text="Lib Dem">
      <formula>NOT(ISERROR(SEARCH("Lib Dem",Q186)))</formula>
    </cfRule>
    <cfRule type="containsText" dxfId="1076" priority="527" operator="containsText" text="Green">
      <formula>NOT(ISERROR(SEARCH("Green",Q186)))</formula>
    </cfRule>
    <cfRule type="containsText" dxfId="1075" priority="528" operator="containsText" text="Conservative">
      <formula>NOT(ISERROR(SEARCH("Conservative",Q186)))</formula>
    </cfRule>
    <cfRule type="containsText" dxfId="1074" priority="529" operator="containsText" text="SNP">
      <formula>NOT(ISERROR(SEARCH("SNP",Q186)))</formula>
    </cfRule>
    <cfRule type="containsText" dxfId="1073" priority="530" operator="containsText" text="Labour">
      <formula>NOT(ISERROR(SEARCH("Labour",Q186)))</formula>
    </cfRule>
  </conditionalFormatting>
  <conditionalFormatting sqref="Q187">
    <cfRule type="containsText" dxfId="1072" priority="515" operator="containsText" text="Family">
      <formula>NOT(ISERROR(SEARCH("Family",Q187)))</formula>
    </cfRule>
    <cfRule type="containsText" dxfId="1071" priority="516" operator="containsText" text="Alba">
      <formula>NOT(ISERROR(SEARCH("Alba",Q187)))</formula>
    </cfRule>
    <cfRule type="containsText" dxfId="1070" priority="517" operator="containsText" text="Ind">
      <formula>NOT(ISERROR(SEARCH("Ind",Q187)))</formula>
    </cfRule>
    <cfRule type="containsText" dxfId="1069" priority="518" operator="containsText" text="Lib Dem">
      <formula>NOT(ISERROR(SEARCH("Lib Dem",Q187)))</formula>
    </cfRule>
    <cfRule type="containsText" dxfId="1068" priority="519" operator="containsText" text="Green">
      <formula>NOT(ISERROR(SEARCH("Green",Q187)))</formula>
    </cfRule>
    <cfRule type="containsText" dxfId="1067" priority="520" operator="containsText" text="Conservative">
      <formula>NOT(ISERROR(SEARCH("Conservative",Q187)))</formula>
    </cfRule>
    <cfRule type="containsText" dxfId="1066" priority="521" operator="containsText" text="SNP">
      <formula>NOT(ISERROR(SEARCH("SNP",Q187)))</formula>
    </cfRule>
    <cfRule type="containsText" dxfId="1065" priority="522" operator="containsText" text="Labour">
      <formula>NOT(ISERROR(SEARCH("Labour",Q187)))</formula>
    </cfRule>
  </conditionalFormatting>
  <conditionalFormatting sqref="C194:N194">
    <cfRule type="top10" dxfId="1064" priority="497" bottom="1" rank="1"/>
    <cfRule type="top10" dxfId="1063" priority="498" rank="1"/>
  </conditionalFormatting>
  <conditionalFormatting sqref="C195:N195">
    <cfRule type="top10" dxfId="1062" priority="495" bottom="1" rank="1"/>
    <cfRule type="top10" dxfId="1061" priority="496" rank="1"/>
  </conditionalFormatting>
  <conditionalFormatting sqref="C196:N196">
    <cfRule type="top10" dxfId="1060" priority="493" bottom="1" rank="1"/>
    <cfRule type="top10" dxfId="1059" priority="494" rank="1"/>
  </conditionalFormatting>
  <conditionalFormatting sqref="C197:N197">
    <cfRule type="top10" dxfId="1058" priority="491" bottom="1" rank="1"/>
    <cfRule type="top10" dxfId="1057" priority="492" rank="1"/>
  </conditionalFormatting>
  <conditionalFormatting sqref="C198:N198">
    <cfRule type="top10" dxfId="1056" priority="489" bottom="1" rank="1"/>
    <cfRule type="top10" dxfId="1055" priority="490" rank="1"/>
  </conditionalFormatting>
  <conditionalFormatting sqref="C193:N193">
    <cfRule type="containsText" dxfId="1054" priority="453" operator="containsText" text="Family">
      <formula>NOT(ISERROR(SEARCH("Family",C193)))</formula>
    </cfRule>
    <cfRule type="containsText" dxfId="1053" priority="468" operator="containsText" text="Alba">
      <formula>NOT(ISERROR(SEARCH("Alba",C193)))</formula>
    </cfRule>
    <cfRule type="containsText" dxfId="1052" priority="469" operator="containsText" text="Ind">
      <formula>NOT(ISERROR(SEARCH("Ind",C193)))</formula>
    </cfRule>
    <cfRule type="containsText" dxfId="1051" priority="470" operator="containsText" text="Lib Dem">
      <formula>NOT(ISERROR(SEARCH("Lib Dem",C193)))</formula>
    </cfRule>
    <cfRule type="containsText" dxfId="1050" priority="471" operator="containsText" text="Green">
      <formula>NOT(ISERROR(SEARCH("Green",C193)))</formula>
    </cfRule>
    <cfRule type="containsText" dxfId="1049" priority="472" operator="containsText" text="Conservative">
      <formula>NOT(ISERROR(SEARCH("Conservative",C193)))</formula>
    </cfRule>
    <cfRule type="containsText" dxfId="1048" priority="473" operator="containsText" text="SNP">
      <formula>NOT(ISERROR(SEARCH("SNP",C193)))</formula>
    </cfRule>
    <cfRule type="containsText" dxfId="1047" priority="474" operator="containsText" text="Labour">
      <formula>NOT(ISERROR(SEARCH("Labour",C193)))</formula>
    </cfRule>
  </conditionalFormatting>
  <conditionalFormatting sqref="B194">
    <cfRule type="containsText" dxfId="1046" priority="445" operator="containsText" text="Family">
      <formula>NOT(ISERROR(SEARCH("Family",B194)))</formula>
    </cfRule>
    <cfRule type="containsText" dxfId="1045" priority="446" operator="containsText" text="Alba">
      <formula>NOT(ISERROR(SEARCH("Alba",B194)))</formula>
    </cfRule>
    <cfRule type="containsText" dxfId="1044" priority="447" operator="containsText" text="Ind">
      <formula>NOT(ISERROR(SEARCH("Ind",B194)))</formula>
    </cfRule>
    <cfRule type="containsText" dxfId="1043" priority="448" operator="containsText" text="Lib Dem">
      <formula>NOT(ISERROR(SEARCH("Lib Dem",B194)))</formula>
    </cfRule>
    <cfRule type="containsText" dxfId="1042" priority="449" operator="containsText" text="Green">
      <formula>NOT(ISERROR(SEARCH("Green",B194)))</formula>
    </cfRule>
    <cfRule type="containsText" dxfId="1041" priority="450" operator="containsText" text="Conservative">
      <formula>NOT(ISERROR(SEARCH("Conservative",B194)))</formula>
    </cfRule>
    <cfRule type="containsText" dxfId="1040" priority="451" operator="containsText" text="SNP">
      <formula>NOT(ISERROR(SEARCH("SNP",B194)))</formula>
    </cfRule>
    <cfRule type="containsText" dxfId="1039" priority="452" operator="containsText" text="Labour">
      <formula>NOT(ISERROR(SEARCH("Labour",B194)))</formula>
    </cfRule>
  </conditionalFormatting>
  <conditionalFormatting sqref="B195">
    <cfRule type="containsText" dxfId="1038" priority="437" operator="containsText" text="Family">
      <formula>NOT(ISERROR(SEARCH("Family",B195)))</formula>
    </cfRule>
    <cfRule type="containsText" dxfId="1037" priority="438" operator="containsText" text="Alba">
      <formula>NOT(ISERROR(SEARCH("Alba",B195)))</formula>
    </cfRule>
    <cfRule type="containsText" dxfId="1036" priority="439" operator="containsText" text="Ind">
      <formula>NOT(ISERROR(SEARCH("Ind",B195)))</formula>
    </cfRule>
    <cfRule type="containsText" dxfId="1035" priority="440" operator="containsText" text="Lib Dem">
      <formula>NOT(ISERROR(SEARCH("Lib Dem",B195)))</formula>
    </cfRule>
    <cfRule type="containsText" dxfId="1034" priority="441" operator="containsText" text="Green">
      <formula>NOT(ISERROR(SEARCH("Green",B195)))</formula>
    </cfRule>
    <cfRule type="containsText" dxfId="1033" priority="442" operator="containsText" text="Conservative">
      <formula>NOT(ISERROR(SEARCH("Conservative",B195)))</formula>
    </cfRule>
    <cfRule type="containsText" dxfId="1032" priority="443" operator="containsText" text="SNP">
      <formula>NOT(ISERROR(SEARCH("SNP",B195)))</formula>
    </cfRule>
    <cfRule type="containsText" dxfId="1031" priority="444" operator="containsText" text="Labour">
      <formula>NOT(ISERROR(SEARCH("Labour",B195)))</formula>
    </cfRule>
  </conditionalFormatting>
  <conditionalFormatting sqref="B196">
    <cfRule type="containsText" dxfId="1030" priority="429" operator="containsText" text="Family">
      <formula>NOT(ISERROR(SEARCH("Family",B196)))</formula>
    </cfRule>
    <cfRule type="containsText" dxfId="1029" priority="430" operator="containsText" text="Alba">
      <formula>NOT(ISERROR(SEARCH("Alba",B196)))</formula>
    </cfRule>
    <cfRule type="containsText" dxfId="1028" priority="431" operator="containsText" text="Ind">
      <formula>NOT(ISERROR(SEARCH("Ind",B196)))</formula>
    </cfRule>
    <cfRule type="containsText" dxfId="1027" priority="432" operator="containsText" text="Lib Dem">
      <formula>NOT(ISERROR(SEARCH("Lib Dem",B196)))</formula>
    </cfRule>
    <cfRule type="containsText" dxfId="1026" priority="433" operator="containsText" text="Green">
      <formula>NOT(ISERROR(SEARCH("Green",B196)))</formula>
    </cfRule>
    <cfRule type="containsText" dxfId="1025" priority="434" operator="containsText" text="Conservative">
      <formula>NOT(ISERROR(SEARCH("Conservative",B196)))</formula>
    </cfRule>
    <cfRule type="containsText" dxfId="1024" priority="435" operator="containsText" text="SNP">
      <formula>NOT(ISERROR(SEARCH("SNP",B196)))</formula>
    </cfRule>
    <cfRule type="containsText" dxfId="1023" priority="436" operator="containsText" text="Labour">
      <formula>NOT(ISERROR(SEARCH("Labour",B196)))</formula>
    </cfRule>
  </conditionalFormatting>
  <conditionalFormatting sqref="B197">
    <cfRule type="containsText" dxfId="1022" priority="421" operator="containsText" text="Family">
      <formula>NOT(ISERROR(SEARCH("Family",B197)))</formula>
    </cfRule>
    <cfRule type="containsText" dxfId="1021" priority="422" operator="containsText" text="Alba">
      <formula>NOT(ISERROR(SEARCH("Alba",B197)))</formula>
    </cfRule>
    <cfRule type="containsText" dxfId="1020" priority="423" operator="containsText" text="Ind">
      <formula>NOT(ISERROR(SEARCH("Ind",B197)))</formula>
    </cfRule>
    <cfRule type="containsText" dxfId="1019" priority="424" operator="containsText" text="Lib Dem">
      <formula>NOT(ISERROR(SEARCH("Lib Dem",B197)))</formula>
    </cfRule>
    <cfRule type="containsText" dxfId="1018" priority="425" operator="containsText" text="Green">
      <formula>NOT(ISERROR(SEARCH("Green",B197)))</formula>
    </cfRule>
    <cfRule type="containsText" dxfId="1017" priority="426" operator="containsText" text="Conservative">
      <formula>NOT(ISERROR(SEARCH("Conservative",B197)))</formula>
    </cfRule>
    <cfRule type="containsText" dxfId="1016" priority="427" operator="containsText" text="SNP">
      <formula>NOT(ISERROR(SEARCH("SNP",B197)))</formula>
    </cfRule>
    <cfRule type="containsText" dxfId="1015" priority="428" operator="containsText" text="Labour">
      <formula>NOT(ISERROR(SEARCH("Labour",B197)))</formula>
    </cfRule>
  </conditionalFormatting>
  <conditionalFormatting sqref="B198">
    <cfRule type="containsText" dxfId="1014" priority="413" operator="containsText" text="Family">
      <formula>NOT(ISERROR(SEARCH("Family",B198)))</formula>
    </cfRule>
    <cfRule type="containsText" dxfId="1013" priority="414" operator="containsText" text="Alba">
      <formula>NOT(ISERROR(SEARCH("Alba",B198)))</formula>
    </cfRule>
    <cfRule type="containsText" dxfId="1012" priority="415" operator="containsText" text="Ind">
      <formula>NOT(ISERROR(SEARCH("Ind",B198)))</formula>
    </cfRule>
    <cfRule type="containsText" dxfId="1011" priority="416" operator="containsText" text="Lib Dem">
      <formula>NOT(ISERROR(SEARCH("Lib Dem",B198)))</formula>
    </cfRule>
    <cfRule type="containsText" dxfId="1010" priority="417" operator="containsText" text="Green">
      <formula>NOT(ISERROR(SEARCH("Green",B198)))</formula>
    </cfRule>
    <cfRule type="containsText" dxfId="1009" priority="418" operator="containsText" text="Conservative">
      <formula>NOT(ISERROR(SEARCH("Conservative",B198)))</formula>
    </cfRule>
    <cfRule type="containsText" dxfId="1008" priority="419" operator="containsText" text="SNP">
      <formula>NOT(ISERROR(SEARCH("SNP",B198)))</formula>
    </cfRule>
    <cfRule type="containsText" dxfId="1007" priority="420" operator="containsText" text="Labour">
      <formula>NOT(ISERROR(SEARCH("Labour",B198)))</formula>
    </cfRule>
  </conditionalFormatting>
  <conditionalFormatting sqref="R193:X193">
    <cfRule type="containsText" dxfId="1006" priority="389" operator="containsText" text="Family">
      <formula>NOT(ISERROR(SEARCH("Family",R193)))</formula>
    </cfRule>
    <cfRule type="containsText" dxfId="1005" priority="390" operator="containsText" text="Alba">
      <formula>NOT(ISERROR(SEARCH("Alba",R193)))</formula>
    </cfRule>
    <cfRule type="containsText" dxfId="1004" priority="391" operator="containsText" text="Ind">
      <formula>NOT(ISERROR(SEARCH("Ind",R193)))</formula>
    </cfRule>
    <cfRule type="containsText" dxfId="1003" priority="392" operator="containsText" text="Lib Dem">
      <formula>NOT(ISERROR(SEARCH("Lib Dem",R193)))</formula>
    </cfRule>
    <cfRule type="containsText" dxfId="1002" priority="393" operator="containsText" text="Green">
      <formula>NOT(ISERROR(SEARCH("Green",R193)))</formula>
    </cfRule>
    <cfRule type="containsText" dxfId="1001" priority="394" operator="containsText" text="Conservative">
      <formula>NOT(ISERROR(SEARCH("Conservative",R193)))</formula>
    </cfRule>
    <cfRule type="containsText" dxfId="1000" priority="395" operator="containsText" text="SNP">
      <formula>NOT(ISERROR(SEARCH("SNP",R193)))</formula>
    </cfRule>
    <cfRule type="containsText" dxfId="999" priority="396" operator="containsText" text="Labour">
      <formula>NOT(ISERROR(SEARCH("Labour",R193)))</formula>
    </cfRule>
  </conditionalFormatting>
  <conditionalFormatting sqref="Q194">
    <cfRule type="containsText" dxfId="998" priority="381" operator="containsText" text="Family">
      <formula>NOT(ISERROR(SEARCH("Family",Q194)))</formula>
    </cfRule>
    <cfRule type="containsText" dxfId="997" priority="382" operator="containsText" text="Alba">
      <formula>NOT(ISERROR(SEARCH("Alba",Q194)))</formula>
    </cfRule>
    <cfRule type="containsText" dxfId="996" priority="383" operator="containsText" text="Ind">
      <formula>NOT(ISERROR(SEARCH("Ind",Q194)))</formula>
    </cfRule>
    <cfRule type="containsText" dxfId="995" priority="384" operator="containsText" text="Lib Dem">
      <formula>NOT(ISERROR(SEARCH("Lib Dem",Q194)))</formula>
    </cfRule>
    <cfRule type="containsText" dxfId="994" priority="385" operator="containsText" text="Green">
      <formula>NOT(ISERROR(SEARCH("Green",Q194)))</formula>
    </cfRule>
    <cfRule type="containsText" dxfId="993" priority="386" operator="containsText" text="Conservative">
      <formula>NOT(ISERROR(SEARCH("Conservative",Q194)))</formula>
    </cfRule>
    <cfRule type="containsText" dxfId="992" priority="387" operator="containsText" text="SNP">
      <formula>NOT(ISERROR(SEARCH("SNP",Q194)))</formula>
    </cfRule>
    <cfRule type="containsText" dxfId="991" priority="388" operator="containsText" text="Labour">
      <formula>NOT(ISERROR(SEARCH("Labour",Q194)))</formula>
    </cfRule>
  </conditionalFormatting>
  <conditionalFormatting sqref="Q195">
    <cfRule type="containsText" dxfId="990" priority="373" operator="containsText" text="Family">
      <formula>NOT(ISERROR(SEARCH("Family",Q195)))</formula>
    </cfRule>
    <cfRule type="containsText" dxfId="989" priority="374" operator="containsText" text="Alba">
      <formula>NOT(ISERROR(SEARCH("Alba",Q195)))</formula>
    </cfRule>
    <cfRule type="containsText" dxfId="988" priority="375" operator="containsText" text="Ind">
      <formula>NOT(ISERROR(SEARCH("Ind",Q195)))</formula>
    </cfRule>
    <cfRule type="containsText" dxfId="987" priority="376" operator="containsText" text="Lib Dem">
      <formula>NOT(ISERROR(SEARCH("Lib Dem",Q195)))</formula>
    </cfRule>
    <cfRule type="containsText" dxfId="986" priority="377" operator="containsText" text="Green">
      <formula>NOT(ISERROR(SEARCH("Green",Q195)))</formula>
    </cfRule>
    <cfRule type="containsText" dxfId="985" priority="378" operator="containsText" text="Conservative">
      <formula>NOT(ISERROR(SEARCH("Conservative",Q195)))</formula>
    </cfRule>
    <cfRule type="containsText" dxfId="984" priority="379" operator="containsText" text="SNP">
      <formula>NOT(ISERROR(SEARCH("SNP",Q195)))</formula>
    </cfRule>
    <cfRule type="containsText" dxfId="983" priority="380" operator="containsText" text="Labour">
      <formula>NOT(ISERROR(SEARCH("Labour",Q195)))</formula>
    </cfRule>
  </conditionalFormatting>
  <conditionalFormatting sqref="Q196">
    <cfRule type="containsText" dxfId="982" priority="365" operator="containsText" text="Family">
      <formula>NOT(ISERROR(SEARCH("Family",Q196)))</formula>
    </cfRule>
    <cfRule type="containsText" dxfId="981" priority="366" operator="containsText" text="Alba">
      <formula>NOT(ISERROR(SEARCH("Alba",Q196)))</formula>
    </cfRule>
    <cfRule type="containsText" dxfId="980" priority="367" operator="containsText" text="Ind">
      <formula>NOT(ISERROR(SEARCH("Ind",Q196)))</formula>
    </cfRule>
    <cfRule type="containsText" dxfId="979" priority="368" operator="containsText" text="Lib Dem">
      <formula>NOT(ISERROR(SEARCH("Lib Dem",Q196)))</formula>
    </cfRule>
    <cfRule type="containsText" dxfId="978" priority="369" operator="containsText" text="Green">
      <formula>NOT(ISERROR(SEARCH("Green",Q196)))</formula>
    </cfRule>
    <cfRule type="containsText" dxfId="977" priority="370" operator="containsText" text="Conservative">
      <formula>NOT(ISERROR(SEARCH("Conservative",Q196)))</formula>
    </cfRule>
    <cfRule type="containsText" dxfId="976" priority="371" operator="containsText" text="SNP">
      <formula>NOT(ISERROR(SEARCH("SNP",Q196)))</formula>
    </cfRule>
    <cfRule type="containsText" dxfId="975" priority="372" operator="containsText" text="Labour">
      <formula>NOT(ISERROR(SEARCH("Labour",Q196)))</formula>
    </cfRule>
  </conditionalFormatting>
  <conditionalFormatting sqref="Q197">
    <cfRule type="containsText" dxfId="974" priority="357" operator="containsText" text="Family">
      <formula>NOT(ISERROR(SEARCH("Family",Q197)))</formula>
    </cfRule>
    <cfRule type="containsText" dxfId="973" priority="358" operator="containsText" text="Alba">
      <formula>NOT(ISERROR(SEARCH("Alba",Q197)))</formula>
    </cfRule>
    <cfRule type="containsText" dxfId="972" priority="359" operator="containsText" text="Ind">
      <formula>NOT(ISERROR(SEARCH("Ind",Q197)))</formula>
    </cfRule>
    <cfRule type="containsText" dxfId="971" priority="360" operator="containsText" text="Lib Dem">
      <formula>NOT(ISERROR(SEARCH("Lib Dem",Q197)))</formula>
    </cfRule>
    <cfRule type="containsText" dxfId="970" priority="361" operator="containsText" text="Green">
      <formula>NOT(ISERROR(SEARCH("Green",Q197)))</formula>
    </cfRule>
    <cfRule type="containsText" dxfId="969" priority="362" operator="containsText" text="Conservative">
      <formula>NOT(ISERROR(SEARCH("Conservative",Q197)))</formula>
    </cfRule>
    <cfRule type="containsText" dxfId="968" priority="363" operator="containsText" text="SNP">
      <formula>NOT(ISERROR(SEARCH("SNP",Q197)))</formula>
    </cfRule>
    <cfRule type="containsText" dxfId="967" priority="364" operator="containsText" text="Labour">
      <formula>NOT(ISERROR(SEARCH("Labour",Q197)))</formula>
    </cfRule>
  </conditionalFormatting>
  <conditionalFormatting sqref="Q198">
    <cfRule type="containsText" dxfId="966" priority="349" operator="containsText" text="Family">
      <formula>NOT(ISERROR(SEARCH("Family",Q198)))</formula>
    </cfRule>
    <cfRule type="containsText" dxfId="965" priority="350" operator="containsText" text="Alba">
      <formula>NOT(ISERROR(SEARCH("Alba",Q198)))</formula>
    </cfRule>
    <cfRule type="containsText" dxfId="964" priority="351" operator="containsText" text="Ind">
      <formula>NOT(ISERROR(SEARCH("Ind",Q198)))</formula>
    </cfRule>
    <cfRule type="containsText" dxfId="963" priority="352" operator="containsText" text="Lib Dem">
      <formula>NOT(ISERROR(SEARCH("Lib Dem",Q198)))</formula>
    </cfRule>
    <cfRule type="containsText" dxfId="962" priority="353" operator="containsText" text="Green">
      <formula>NOT(ISERROR(SEARCH("Green",Q198)))</formula>
    </cfRule>
    <cfRule type="containsText" dxfId="961" priority="354" operator="containsText" text="Conservative">
      <formula>NOT(ISERROR(SEARCH("Conservative",Q198)))</formula>
    </cfRule>
    <cfRule type="containsText" dxfId="960" priority="355" operator="containsText" text="SNP">
      <formula>NOT(ISERROR(SEARCH("SNP",Q198)))</formula>
    </cfRule>
    <cfRule type="containsText" dxfId="959" priority="356" operator="containsText" text="Labour">
      <formula>NOT(ISERROR(SEARCH("Labour",Q198)))</formula>
    </cfRule>
  </conditionalFormatting>
  <conditionalFormatting sqref="C205:N205">
    <cfRule type="top10" dxfId="958" priority="331" bottom="1" rank="1"/>
    <cfRule type="top10" dxfId="957" priority="332" rank="1"/>
  </conditionalFormatting>
  <conditionalFormatting sqref="C206:N206">
    <cfRule type="top10" dxfId="956" priority="329" bottom="1" rank="1"/>
    <cfRule type="top10" dxfId="955" priority="330" rank="1"/>
  </conditionalFormatting>
  <conditionalFormatting sqref="C207:N207">
    <cfRule type="top10" dxfId="954" priority="327" bottom="1" rank="1"/>
    <cfRule type="top10" dxfId="953" priority="328" rank="1"/>
  </conditionalFormatting>
  <conditionalFormatting sqref="C208:N208">
    <cfRule type="top10" dxfId="952" priority="325" bottom="1" rank="1"/>
    <cfRule type="top10" dxfId="951" priority="326" rank="1"/>
  </conditionalFormatting>
  <conditionalFormatting sqref="C209:N209">
    <cfRule type="top10" dxfId="950" priority="323" bottom="1" rank="1"/>
    <cfRule type="top10" dxfId="949" priority="324" rank="1"/>
  </conditionalFormatting>
  <conditionalFormatting sqref="C210:N210">
    <cfRule type="top10" dxfId="948" priority="321" bottom="1" rank="1"/>
    <cfRule type="top10" dxfId="947" priority="322" rank="1"/>
  </conditionalFormatting>
  <conditionalFormatting sqref="C211:N211">
    <cfRule type="top10" dxfId="946" priority="319" bottom="1" rank="1"/>
    <cfRule type="top10" dxfId="945" priority="320" rank="1"/>
  </conditionalFormatting>
  <conditionalFormatting sqref="C212:N212">
    <cfRule type="top10" dxfId="944" priority="317" bottom="1" rank="1"/>
    <cfRule type="top10" dxfId="943" priority="318" rank="1"/>
  </conditionalFormatting>
  <conditionalFormatting sqref="C204:N204">
    <cfRule type="containsText" dxfId="942" priority="287" operator="containsText" text="Family">
      <formula>NOT(ISERROR(SEARCH("Family",C204)))</formula>
    </cfRule>
    <cfRule type="containsText" dxfId="941" priority="302" operator="containsText" text="Alba">
      <formula>NOT(ISERROR(SEARCH("Alba",C204)))</formula>
    </cfRule>
    <cfRule type="containsText" dxfId="940" priority="303" operator="containsText" text="Ind">
      <formula>NOT(ISERROR(SEARCH("Ind",C204)))</formula>
    </cfRule>
    <cfRule type="containsText" dxfId="939" priority="304" operator="containsText" text="Lib Dem">
      <formula>NOT(ISERROR(SEARCH("Lib Dem",C204)))</formula>
    </cfRule>
    <cfRule type="containsText" dxfId="938" priority="305" operator="containsText" text="Green">
      <formula>NOT(ISERROR(SEARCH("Green",C204)))</formula>
    </cfRule>
    <cfRule type="containsText" dxfId="937" priority="306" operator="containsText" text="Conservative">
      <formula>NOT(ISERROR(SEARCH("Conservative",C204)))</formula>
    </cfRule>
    <cfRule type="containsText" dxfId="936" priority="307" operator="containsText" text="SNP">
      <formula>NOT(ISERROR(SEARCH("SNP",C204)))</formula>
    </cfRule>
    <cfRule type="containsText" dxfId="935" priority="308" operator="containsText" text="Labour">
      <formula>NOT(ISERROR(SEARCH("Labour",C204)))</formula>
    </cfRule>
  </conditionalFormatting>
  <conditionalFormatting sqref="Q212">
    <cfRule type="containsText" dxfId="934" priority="288" operator="containsText" text="Alba">
      <formula>NOT(ISERROR(SEARCH("Alba",Q212)))</formula>
    </cfRule>
    <cfRule type="containsText" dxfId="933" priority="289" operator="containsText" text="Ind">
      <formula>NOT(ISERROR(SEARCH("Ind",Q212)))</formula>
    </cfRule>
    <cfRule type="containsText" dxfId="932" priority="290" operator="containsText" text="Lib Dem">
      <formula>NOT(ISERROR(SEARCH("Lib Dem",Q212)))</formula>
    </cfRule>
    <cfRule type="containsText" dxfId="931" priority="291" operator="containsText" text="Green">
      <formula>NOT(ISERROR(SEARCH("Green",Q212)))</formula>
    </cfRule>
    <cfRule type="containsText" dxfId="930" priority="292" operator="containsText" text="Conservative">
      <formula>NOT(ISERROR(SEARCH("Conservative",Q212)))</formula>
    </cfRule>
    <cfRule type="containsText" dxfId="929" priority="293" operator="containsText" text="SNP">
      <formula>NOT(ISERROR(SEARCH("SNP",Q212)))</formula>
    </cfRule>
    <cfRule type="containsText" dxfId="928" priority="294" operator="containsText" text="Labour">
      <formula>NOT(ISERROR(SEARCH("Labour",Q212)))</formula>
    </cfRule>
  </conditionalFormatting>
  <conditionalFormatting sqref="B205">
    <cfRule type="containsText" dxfId="927" priority="279" operator="containsText" text="Family">
      <formula>NOT(ISERROR(SEARCH("Family",B205)))</formula>
    </cfRule>
    <cfRule type="containsText" dxfId="926" priority="280" operator="containsText" text="Alba">
      <formula>NOT(ISERROR(SEARCH("Alba",B205)))</formula>
    </cfRule>
    <cfRule type="containsText" dxfId="925" priority="281" operator="containsText" text="Ind">
      <formula>NOT(ISERROR(SEARCH("Ind",B205)))</formula>
    </cfRule>
    <cfRule type="containsText" dxfId="924" priority="282" operator="containsText" text="Lib Dem">
      <formula>NOT(ISERROR(SEARCH("Lib Dem",B205)))</formula>
    </cfRule>
    <cfRule type="containsText" dxfId="923" priority="283" operator="containsText" text="Green">
      <formula>NOT(ISERROR(SEARCH("Green",B205)))</formula>
    </cfRule>
    <cfRule type="containsText" dxfId="922" priority="284" operator="containsText" text="Conservative">
      <formula>NOT(ISERROR(SEARCH("Conservative",B205)))</formula>
    </cfRule>
    <cfRule type="containsText" dxfId="921" priority="285" operator="containsText" text="SNP">
      <formula>NOT(ISERROR(SEARCH("SNP",B205)))</formula>
    </cfRule>
    <cfRule type="containsText" dxfId="920" priority="286" operator="containsText" text="Labour">
      <formula>NOT(ISERROR(SEARCH("Labour",B205)))</formula>
    </cfRule>
  </conditionalFormatting>
  <conditionalFormatting sqref="B206">
    <cfRule type="containsText" dxfId="919" priority="271" operator="containsText" text="Family">
      <formula>NOT(ISERROR(SEARCH("Family",B206)))</formula>
    </cfRule>
    <cfRule type="containsText" dxfId="918" priority="272" operator="containsText" text="Alba">
      <formula>NOT(ISERROR(SEARCH("Alba",B206)))</formula>
    </cfRule>
    <cfRule type="containsText" dxfId="917" priority="273" operator="containsText" text="Ind">
      <formula>NOT(ISERROR(SEARCH("Ind",B206)))</formula>
    </cfRule>
    <cfRule type="containsText" dxfId="916" priority="274" operator="containsText" text="Lib Dem">
      <formula>NOT(ISERROR(SEARCH("Lib Dem",B206)))</formula>
    </cfRule>
    <cfRule type="containsText" dxfId="915" priority="275" operator="containsText" text="Green">
      <formula>NOT(ISERROR(SEARCH("Green",B206)))</formula>
    </cfRule>
    <cfRule type="containsText" dxfId="914" priority="276" operator="containsText" text="Conservative">
      <formula>NOT(ISERROR(SEARCH("Conservative",B206)))</formula>
    </cfRule>
    <cfRule type="containsText" dxfId="913" priority="277" operator="containsText" text="SNP">
      <formula>NOT(ISERROR(SEARCH("SNP",B206)))</formula>
    </cfRule>
    <cfRule type="containsText" dxfId="912" priority="278" operator="containsText" text="Labour">
      <formula>NOT(ISERROR(SEARCH("Labour",B206)))</formula>
    </cfRule>
  </conditionalFormatting>
  <conditionalFormatting sqref="B207">
    <cfRule type="containsText" dxfId="911" priority="263" operator="containsText" text="Family">
      <formula>NOT(ISERROR(SEARCH("Family",B207)))</formula>
    </cfRule>
    <cfRule type="containsText" dxfId="910" priority="264" operator="containsText" text="Alba">
      <formula>NOT(ISERROR(SEARCH("Alba",B207)))</formula>
    </cfRule>
    <cfRule type="containsText" dxfId="909" priority="265" operator="containsText" text="Ind">
      <formula>NOT(ISERROR(SEARCH("Ind",B207)))</formula>
    </cfRule>
    <cfRule type="containsText" dxfId="908" priority="266" operator="containsText" text="Lib Dem">
      <formula>NOT(ISERROR(SEARCH("Lib Dem",B207)))</formula>
    </cfRule>
    <cfRule type="containsText" dxfId="907" priority="267" operator="containsText" text="Green">
      <formula>NOT(ISERROR(SEARCH("Green",B207)))</formula>
    </cfRule>
    <cfRule type="containsText" dxfId="906" priority="268" operator="containsText" text="Conservative">
      <formula>NOT(ISERROR(SEARCH("Conservative",B207)))</formula>
    </cfRule>
    <cfRule type="containsText" dxfId="905" priority="269" operator="containsText" text="SNP">
      <formula>NOT(ISERROR(SEARCH("SNP",B207)))</formula>
    </cfRule>
    <cfRule type="containsText" dxfId="904" priority="270" operator="containsText" text="Labour">
      <formula>NOT(ISERROR(SEARCH("Labour",B207)))</formula>
    </cfRule>
  </conditionalFormatting>
  <conditionalFormatting sqref="B208">
    <cfRule type="containsText" dxfId="903" priority="255" operator="containsText" text="Family">
      <formula>NOT(ISERROR(SEARCH("Family",B208)))</formula>
    </cfRule>
    <cfRule type="containsText" dxfId="902" priority="256" operator="containsText" text="Alba">
      <formula>NOT(ISERROR(SEARCH("Alba",B208)))</formula>
    </cfRule>
    <cfRule type="containsText" dxfId="901" priority="257" operator="containsText" text="Ind">
      <formula>NOT(ISERROR(SEARCH("Ind",B208)))</formula>
    </cfRule>
    <cfRule type="containsText" dxfId="900" priority="258" operator="containsText" text="Lib Dem">
      <formula>NOT(ISERROR(SEARCH("Lib Dem",B208)))</formula>
    </cfRule>
    <cfRule type="containsText" dxfId="899" priority="259" operator="containsText" text="Green">
      <formula>NOT(ISERROR(SEARCH("Green",B208)))</formula>
    </cfRule>
    <cfRule type="containsText" dxfId="898" priority="260" operator="containsText" text="Conservative">
      <formula>NOT(ISERROR(SEARCH("Conservative",B208)))</formula>
    </cfRule>
    <cfRule type="containsText" dxfId="897" priority="261" operator="containsText" text="SNP">
      <formula>NOT(ISERROR(SEARCH("SNP",B208)))</formula>
    </cfRule>
    <cfRule type="containsText" dxfId="896" priority="262" operator="containsText" text="Labour">
      <formula>NOT(ISERROR(SEARCH("Labour",B208)))</formula>
    </cfRule>
  </conditionalFormatting>
  <conditionalFormatting sqref="B209">
    <cfRule type="containsText" dxfId="895" priority="247" operator="containsText" text="Family">
      <formula>NOT(ISERROR(SEARCH("Family",B209)))</formula>
    </cfRule>
    <cfRule type="containsText" dxfId="894" priority="248" operator="containsText" text="Alba">
      <formula>NOT(ISERROR(SEARCH("Alba",B209)))</formula>
    </cfRule>
    <cfRule type="containsText" dxfId="893" priority="249" operator="containsText" text="Ind">
      <formula>NOT(ISERROR(SEARCH("Ind",B209)))</formula>
    </cfRule>
    <cfRule type="containsText" dxfId="892" priority="250" operator="containsText" text="Lib Dem">
      <formula>NOT(ISERROR(SEARCH("Lib Dem",B209)))</formula>
    </cfRule>
    <cfRule type="containsText" dxfId="891" priority="251" operator="containsText" text="Green">
      <formula>NOT(ISERROR(SEARCH("Green",B209)))</formula>
    </cfRule>
    <cfRule type="containsText" dxfId="890" priority="252" operator="containsText" text="Conservative">
      <formula>NOT(ISERROR(SEARCH("Conservative",B209)))</formula>
    </cfRule>
    <cfRule type="containsText" dxfId="889" priority="253" operator="containsText" text="SNP">
      <formula>NOT(ISERROR(SEARCH("SNP",B209)))</formula>
    </cfRule>
    <cfRule type="containsText" dxfId="888" priority="254" operator="containsText" text="Labour">
      <formula>NOT(ISERROR(SEARCH("Labour",B209)))</formula>
    </cfRule>
  </conditionalFormatting>
  <conditionalFormatting sqref="B210">
    <cfRule type="containsText" dxfId="887" priority="239" operator="containsText" text="Family">
      <formula>NOT(ISERROR(SEARCH("Family",B210)))</formula>
    </cfRule>
    <cfRule type="containsText" dxfId="886" priority="240" operator="containsText" text="Alba">
      <formula>NOT(ISERROR(SEARCH("Alba",B210)))</formula>
    </cfRule>
    <cfRule type="containsText" dxfId="885" priority="241" operator="containsText" text="Ind">
      <formula>NOT(ISERROR(SEARCH("Ind",B210)))</formula>
    </cfRule>
    <cfRule type="containsText" dxfId="884" priority="242" operator="containsText" text="Lib Dem">
      <formula>NOT(ISERROR(SEARCH("Lib Dem",B210)))</formula>
    </cfRule>
    <cfRule type="containsText" dxfId="883" priority="243" operator="containsText" text="Green">
      <formula>NOT(ISERROR(SEARCH("Green",B210)))</formula>
    </cfRule>
    <cfRule type="containsText" dxfId="882" priority="244" operator="containsText" text="Conservative">
      <formula>NOT(ISERROR(SEARCH("Conservative",B210)))</formula>
    </cfRule>
    <cfRule type="containsText" dxfId="881" priority="245" operator="containsText" text="SNP">
      <formula>NOT(ISERROR(SEARCH("SNP",B210)))</formula>
    </cfRule>
    <cfRule type="containsText" dxfId="880" priority="246" operator="containsText" text="Labour">
      <formula>NOT(ISERROR(SEARCH("Labour",B210)))</formula>
    </cfRule>
  </conditionalFormatting>
  <conditionalFormatting sqref="B211:B212">
    <cfRule type="containsText" dxfId="879" priority="231" operator="containsText" text="Family">
      <formula>NOT(ISERROR(SEARCH("Family",B211)))</formula>
    </cfRule>
    <cfRule type="containsText" dxfId="878" priority="232" operator="containsText" text="Alba">
      <formula>NOT(ISERROR(SEARCH("Alba",B211)))</formula>
    </cfRule>
    <cfRule type="containsText" dxfId="877" priority="233" operator="containsText" text="Ind">
      <formula>NOT(ISERROR(SEARCH("Ind",B211)))</formula>
    </cfRule>
    <cfRule type="containsText" dxfId="876" priority="234" operator="containsText" text="Lib Dem">
      <formula>NOT(ISERROR(SEARCH("Lib Dem",B211)))</formula>
    </cfRule>
    <cfRule type="containsText" dxfId="875" priority="235" operator="containsText" text="Green">
      <formula>NOT(ISERROR(SEARCH("Green",B211)))</formula>
    </cfRule>
    <cfRule type="containsText" dxfId="874" priority="236" operator="containsText" text="Conservative">
      <formula>NOT(ISERROR(SEARCH("Conservative",B211)))</formula>
    </cfRule>
    <cfRule type="containsText" dxfId="873" priority="237" operator="containsText" text="SNP">
      <formula>NOT(ISERROR(SEARCH("SNP",B211)))</formula>
    </cfRule>
    <cfRule type="containsText" dxfId="872" priority="238" operator="containsText" text="Labour">
      <formula>NOT(ISERROR(SEARCH("Labour",B211)))</formula>
    </cfRule>
  </conditionalFormatting>
  <conditionalFormatting sqref="R204:X204">
    <cfRule type="containsText" dxfId="871" priority="223" operator="containsText" text="Family">
      <formula>NOT(ISERROR(SEARCH("Family",R204)))</formula>
    </cfRule>
    <cfRule type="containsText" dxfId="870" priority="224" operator="containsText" text="Alba">
      <formula>NOT(ISERROR(SEARCH("Alba",R204)))</formula>
    </cfRule>
    <cfRule type="containsText" dxfId="869" priority="225" operator="containsText" text="Ind">
      <formula>NOT(ISERROR(SEARCH("Ind",R204)))</formula>
    </cfRule>
    <cfRule type="containsText" dxfId="868" priority="226" operator="containsText" text="Lib Dem">
      <formula>NOT(ISERROR(SEARCH("Lib Dem",R204)))</formula>
    </cfRule>
    <cfRule type="containsText" dxfId="867" priority="227" operator="containsText" text="Green">
      <formula>NOT(ISERROR(SEARCH("Green",R204)))</formula>
    </cfRule>
    <cfRule type="containsText" dxfId="866" priority="228" operator="containsText" text="Conservative">
      <formula>NOT(ISERROR(SEARCH("Conservative",R204)))</formula>
    </cfRule>
    <cfRule type="containsText" dxfId="865" priority="229" operator="containsText" text="SNP">
      <formula>NOT(ISERROR(SEARCH("SNP",R204)))</formula>
    </cfRule>
    <cfRule type="containsText" dxfId="864" priority="230" operator="containsText" text="Labour">
      <formula>NOT(ISERROR(SEARCH("Labour",R204)))</formula>
    </cfRule>
  </conditionalFormatting>
  <conditionalFormatting sqref="Q205">
    <cfRule type="containsText" dxfId="863" priority="215" operator="containsText" text="Family">
      <formula>NOT(ISERROR(SEARCH("Family",Q205)))</formula>
    </cfRule>
    <cfRule type="containsText" dxfId="862" priority="216" operator="containsText" text="Alba">
      <formula>NOT(ISERROR(SEARCH("Alba",Q205)))</formula>
    </cfRule>
    <cfRule type="containsText" dxfId="861" priority="217" operator="containsText" text="Ind">
      <formula>NOT(ISERROR(SEARCH("Ind",Q205)))</formula>
    </cfRule>
    <cfRule type="containsText" dxfId="860" priority="218" operator="containsText" text="Lib Dem">
      <formula>NOT(ISERROR(SEARCH("Lib Dem",Q205)))</formula>
    </cfRule>
    <cfRule type="containsText" dxfId="859" priority="219" operator="containsText" text="Green">
      <formula>NOT(ISERROR(SEARCH("Green",Q205)))</formula>
    </cfRule>
    <cfRule type="containsText" dxfId="858" priority="220" operator="containsText" text="Conservative">
      <formula>NOT(ISERROR(SEARCH("Conservative",Q205)))</formula>
    </cfRule>
    <cfRule type="containsText" dxfId="857" priority="221" operator="containsText" text="SNP">
      <formula>NOT(ISERROR(SEARCH("SNP",Q205)))</formula>
    </cfRule>
    <cfRule type="containsText" dxfId="856" priority="222" operator="containsText" text="Labour">
      <formula>NOT(ISERROR(SEARCH("Labour",Q205)))</formula>
    </cfRule>
  </conditionalFormatting>
  <conditionalFormatting sqref="Q206">
    <cfRule type="containsText" dxfId="855" priority="207" operator="containsText" text="Family">
      <formula>NOT(ISERROR(SEARCH("Family",Q206)))</formula>
    </cfRule>
    <cfRule type="containsText" dxfId="854" priority="208" operator="containsText" text="Alba">
      <formula>NOT(ISERROR(SEARCH("Alba",Q206)))</formula>
    </cfRule>
    <cfRule type="containsText" dxfId="853" priority="209" operator="containsText" text="Ind">
      <formula>NOT(ISERROR(SEARCH("Ind",Q206)))</formula>
    </cfRule>
    <cfRule type="containsText" dxfId="852" priority="210" operator="containsText" text="Lib Dem">
      <formula>NOT(ISERROR(SEARCH("Lib Dem",Q206)))</formula>
    </cfRule>
    <cfRule type="containsText" dxfId="851" priority="211" operator="containsText" text="Green">
      <formula>NOT(ISERROR(SEARCH("Green",Q206)))</formula>
    </cfRule>
    <cfRule type="containsText" dxfId="850" priority="212" operator="containsText" text="Conservative">
      <formula>NOT(ISERROR(SEARCH("Conservative",Q206)))</formula>
    </cfRule>
    <cfRule type="containsText" dxfId="849" priority="213" operator="containsText" text="SNP">
      <formula>NOT(ISERROR(SEARCH("SNP",Q206)))</formula>
    </cfRule>
    <cfRule type="containsText" dxfId="848" priority="214" operator="containsText" text="Labour">
      <formula>NOT(ISERROR(SEARCH("Labour",Q206)))</formula>
    </cfRule>
  </conditionalFormatting>
  <conditionalFormatting sqref="Q207">
    <cfRule type="containsText" dxfId="847" priority="199" operator="containsText" text="Family">
      <formula>NOT(ISERROR(SEARCH("Family",Q207)))</formula>
    </cfRule>
    <cfRule type="containsText" dxfId="846" priority="200" operator="containsText" text="Alba">
      <formula>NOT(ISERROR(SEARCH("Alba",Q207)))</formula>
    </cfRule>
    <cfRule type="containsText" dxfId="845" priority="201" operator="containsText" text="Ind">
      <formula>NOT(ISERROR(SEARCH("Ind",Q207)))</formula>
    </cfRule>
    <cfRule type="containsText" dxfId="844" priority="202" operator="containsText" text="Lib Dem">
      <formula>NOT(ISERROR(SEARCH("Lib Dem",Q207)))</formula>
    </cfRule>
    <cfRule type="containsText" dxfId="843" priority="203" operator="containsText" text="Green">
      <formula>NOT(ISERROR(SEARCH("Green",Q207)))</formula>
    </cfRule>
    <cfRule type="containsText" dxfId="842" priority="204" operator="containsText" text="Conservative">
      <formula>NOT(ISERROR(SEARCH("Conservative",Q207)))</formula>
    </cfRule>
    <cfRule type="containsText" dxfId="841" priority="205" operator="containsText" text="SNP">
      <formula>NOT(ISERROR(SEARCH("SNP",Q207)))</formula>
    </cfRule>
    <cfRule type="containsText" dxfId="840" priority="206" operator="containsText" text="Labour">
      <formula>NOT(ISERROR(SEARCH("Labour",Q207)))</formula>
    </cfRule>
  </conditionalFormatting>
  <conditionalFormatting sqref="Q208">
    <cfRule type="containsText" dxfId="839" priority="191" operator="containsText" text="Family">
      <formula>NOT(ISERROR(SEARCH("Family",Q208)))</formula>
    </cfRule>
    <cfRule type="containsText" dxfId="838" priority="192" operator="containsText" text="Alba">
      <formula>NOT(ISERROR(SEARCH("Alba",Q208)))</formula>
    </cfRule>
    <cfRule type="containsText" dxfId="837" priority="193" operator="containsText" text="Ind">
      <formula>NOT(ISERROR(SEARCH("Ind",Q208)))</formula>
    </cfRule>
    <cfRule type="containsText" dxfId="836" priority="194" operator="containsText" text="Lib Dem">
      <formula>NOT(ISERROR(SEARCH("Lib Dem",Q208)))</formula>
    </cfRule>
    <cfRule type="containsText" dxfId="835" priority="195" operator="containsText" text="Green">
      <formula>NOT(ISERROR(SEARCH("Green",Q208)))</formula>
    </cfRule>
    <cfRule type="containsText" dxfId="834" priority="196" operator="containsText" text="Conservative">
      <formula>NOT(ISERROR(SEARCH("Conservative",Q208)))</formula>
    </cfRule>
    <cfRule type="containsText" dxfId="833" priority="197" operator="containsText" text="SNP">
      <formula>NOT(ISERROR(SEARCH("SNP",Q208)))</formula>
    </cfRule>
    <cfRule type="containsText" dxfId="832" priority="198" operator="containsText" text="Labour">
      <formula>NOT(ISERROR(SEARCH("Labour",Q208)))</formula>
    </cfRule>
  </conditionalFormatting>
  <conditionalFormatting sqref="Q209">
    <cfRule type="containsText" dxfId="831" priority="183" operator="containsText" text="Family">
      <formula>NOT(ISERROR(SEARCH("Family",Q209)))</formula>
    </cfRule>
    <cfRule type="containsText" dxfId="830" priority="184" operator="containsText" text="Alba">
      <formula>NOT(ISERROR(SEARCH("Alba",Q209)))</formula>
    </cfRule>
    <cfRule type="containsText" dxfId="829" priority="185" operator="containsText" text="Ind">
      <formula>NOT(ISERROR(SEARCH("Ind",Q209)))</formula>
    </cfRule>
    <cfRule type="containsText" dxfId="828" priority="186" operator="containsText" text="Lib Dem">
      <formula>NOT(ISERROR(SEARCH("Lib Dem",Q209)))</formula>
    </cfRule>
    <cfRule type="containsText" dxfId="827" priority="187" operator="containsText" text="Green">
      <formula>NOT(ISERROR(SEARCH("Green",Q209)))</formula>
    </cfRule>
    <cfRule type="containsText" dxfId="826" priority="188" operator="containsText" text="Conservative">
      <formula>NOT(ISERROR(SEARCH("Conservative",Q209)))</formula>
    </cfRule>
    <cfRule type="containsText" dxfId="825" priority="189" operator="containsText" text="SNP">
      <formula>NOT(ISERROR(SEARCH("SNP",Q209)))</formula>
    </cfRule>
    <cfRule type="containsText" dxfId="824" priority="190" operator="containsText" text="Labour">
      <formula>NOT(ISERROR(SEARCH("Labour",Q209)))</formula>
    </cfRule>
  </conditionalFormatting>
  <conditionalFormatting sqref="Q210">
    <cfRule type="containsText" dxfId="823" priority="175" operator="containsText" text="Family">
      <formula>NOT(ISERROR(SEARCH("Family",Q210)))</formula>
    </cfRule>
    <cfRule type="containsText" dxfId="822" priority="176" operator="containsText" text="Alba">
      <formula>NOT(ISERROR(SEARCH("Alba",Q210)))</formula>
    </cfRule>
    <cfRule type="containsText" dxfId="821" priority="177" operator="containsText" text="Ind">
      <formula>NOT(ISERROR(SEARCH("Ind",Q210)))</formula>
    </cfRule>
    <cfRule type="containsText" dxfId="820" priority="178" operator="containsText" text="Lib Dem">
      <formula>NOT(ISERROR(SEARCH("Lib Dem",Q210)))</formula>
    </cfRule>
    <cfRule type="containsText" dxfId="819" priority="179" operator="containsText" text="Green">
      <formula>NOT(ISERROR(SEARCH("Green",Q210)))</formula>
    </cfRule>
    <cfRule type="containsText" dxfId="818" priority="180" operator="containsText" text="Conservative">
      <formula>NOT(ISERROR(SEARCH("Conservative",Q210)))</formula>
    </cfRule>
    <cfRule type="containsText" dxfId="817" priority="181" operator="containsText" text="SNP">
      <formula>NOT(ISERROR(SEARCH("SNP",Q210)))</formula>
    </cfRule>
    <cfRule type="containsText" dxfId="816" priority="182" operator="containsText" text="Labour">
      <formula>NOT(ISERROR(SEARCH("Labour",Q210)))</formula>
    </cfRule>
  </conditionalFormatting>
  <conditionalFormatting sqref="Q211">
    <cfRule type="containsText" dxfId="815" priority="167" operator="containsText" text="Family">
      <formula>NOT(ISERROR(SEARCH("Family",Q211)))</formula>
    </cfRule>
    <cfRule type="containsText" dxfId="814" priority="168" operator="containsText" text="Alba">
      <formula>NOT(ISERROR(SEARCH("Alba",Q211)))</formula>
    </cfRule>
    <cfRule type="containsText" dxfId="813" priority="169" operator="containsText" text="Ind">
      <formula>NOT(ISERROR(SEARCH("Ind",Q211)))</formula>
    </cfRule>
    <cfRule type="containsText" dxfId="812" priority="170" operator="containsText" text="Lib Dem">
      <formula>NOT(ISERROR(SEARCH("Lib Dem",Q211)))</formula>
    </cfRule>
    <cfRule type="containsText" dxfId="811" priority="171" operator="containsText" text="Green">
      <formula>NOT(ISERROR(SEARCH("Green",Q211)))</formula>
    </cfRule>
    <cfRule type="containsText" dxfId="810" priority="172" operator="containsText" text="Conservative">
      <formula>NOT(ISERROR(SEARCH("Conservative",Q211)))</formula>
    </cfRule>
    <cfRule type="containsText" dxfId="809" priority="173" operator="containsText" text="SNP">
      <formula>NOT(ISERROR(SEARCH("SNP",Q211)))</formula>
    </cfRule>
    <cfRule type="containsText" dxfId="808" priority="174" operator="containsText" text="Labour">
      <formula>NOT(ISERROR(SEARCH("Labour",Q211)))</formula>
    </cfRule>
  </conditionalFormatting>
  <conditionalFormatting sqref="C219:N219">
    <cfRule type="top10" dxfId="807" priority="165" bottom="1" rank="1"/>
    <cfRule type="top10" dxfId="806" priority="166" rank="1"/>
  </conditionalFormatting>
  <conditionalFormatting sqref="C220:N220">
    <cfRule type="top10" dxfId="805" priority="163" bottom="1" rank="1"/>
    <cfRule type="top10" dxfId="804" priority="164" rank="1"/>
  </conditionalFormatting>
  <conditionalFormatting sqref="C221:N221">
    <cfRule type="top10" dxfId="803" priority="161" bottom="1" rank="1"/>
    <cfRule type="top10" dxfId="802" priority="162" rank="1"/>
  </conditionalFormatting>
  <conditionalFormatting sqref="C222:N222">
    <cfRule type="top10" dxfId="801" priority="159" bottom="1" rank="1"/>
    <cfRule type="top10" dxfId="800" priority="160" rank="1"/>
  </conditionalFormatting>
  <conditionalFormatting sqref="C223:N223">
    <cfRule type="top10" dxfId="799" priority="157" bottom="1" rank="1"/>
    <cfRule type="top10" dxfId="798" priority="158" rank="1"/>
  </conditionalFormatting>
  <conditionalFormatting sqref="C224:N224">
    <cfRule type="top10" dxfId="797" priority="155" bottom="1" rank="1"/>
    <cfRule type="top10" dxfId="796" priority="156" rank="1"/>
  </conditionalFormatting>
  <conditionalFormatting sqref="C225:N225">
    <cfRule type="top10" dxfId="795" priority="153" bottom="1" rank="1"/>
    <cfRule type="top10" dxfId="794" priority="154" rank="1"/>
  </conditionalFormatting>
  <conditionalFormatting sqref="C218:N218">
    <cfRule type="containsText" dxfId="793" priority="121" operator="containsText" text="Family">
      <formula>NOT(ISERROR(SEARCH("Family",C218)))</formula>
    </cfRule>
    <cfRule type="containsText" dxfId="792" priority="136" operator="containsText" text="Alba">
      <formula>NOT(ISERROR(SEARCH("Alba",C218)))</formula>
    </cfRule>
    <cfRule type="containsText" dxfId="791" priority="137" operator="containsText" text="Ind">
      <formula>NOT(ISERROR(SEARCH("Ind",C218)))</formula>
    </cfRule>
    <cfRule type="containsText" dxfId="790" priority="138" operator="containsText" text="Lib Dem">
      <formula>NOT(ISERROR(SEARCH("Lib Dem",C218)))</formula>
    </cfRule>
    <cfRule type="containsText" dxfId="789" priority="139" operator="containsText" text="Green">
      <formula>NOT(ISERROR(SEARCH("Green",C218)))</formula>
    </cfRule>
    <cfRule type="containsText" dxfId="788" priority="140" operator="containsText" text="Conservative">
      <formula>NOT(ISERROR(SEARCH("Conservative",C218)))</formula>
    </cfRule>
    <cfRule type="containsText" dxfId="787" priority="141" operator="containsText" text="SNP">
      <formula>NOT(ISERROR(SEARCH("SNP",C218)))</formula>
    </cfRule>
    <cfRule type="containsText" dxfId="786" priority="142" operator="containsText" text="Labour">
      <formula>NOT(ISERROR(SEARCH("Labour",C218)))</formula>
    </cfRule>
  </conditionalFormatting>
  <conditionalFormatting sqref="B219">
    <cfRule type="containsText" dxfId="785" priority="113" operator="containsText" text="Family">
      <formula>NOT(ISERROR(SEARCH("Family",B219)))</formula>
    </cfRule>
    <cfRule type="containsText" dxfId="784" priority="114" operator="containsText" text="Alba">
      <formula>NOT(ISERROR(SEARCH("Alba",B219)))</formula>
    </cfRule>
    <cfRule type="containsText" dxfId="783" priority="115" operator="containsText" text="Ind">
      <formula>NOT(ISERROR(SEARCH("Ind",B219)))</formula>
    </cfRule>
    <cfRule type="containsText" dxfId="782" priority="116" operator="containsText" text="Lib Dem">
      <formula>NOT(ISERROR(SEARCH("Lib Dem",B219)))</formula>
    </cfRule>
    <cfRule type="containsText" dxfId="781" priority="117" operator="containsText" text="Green">
      <formula>NOT(ISERROR(SEARCH("Green",B219)))</formula>
    </cfRule>
    <cfRule type="containsText" dxfId="780" priority="118" operator="containsText" text="Conservative">
      <formula>NOT(ISERROR(SEARCH("Conservative",B219)))</formula>
    </cfRule>
    <cfRule type="containsText" dxfId="779" priority="119" operator="containsText" text="SNP">
      <formula>NOT(ISERROR(SEARCH("SNP",B219)))</formula>
    </cfRule>
    <cfRule type="containsText" dxfId="778" priority="120" operator="containsText" text="Labour">
      <formula>NOT(ISERROR(SEARCH("Labour",B219)))</formula>
    </cfRule>
  </conditionalFormatting>
  <conditionalFormatting sqref="B220">
    <cfRule type="containsText" dxfId="777" priority="105" operator="containsText" text="Family">
      <formula>NOT(ISERROR(SEARCH("Family",B220)))</formula>
    </cfRule>
    <cfRule type="containsText" dxfId="776" priority="106" operator="containsText" text="Alba">
      <formula>NOT(ISERROR(SEARCH("Alba",B220)))</formula>
    </cfRule>
    <cfRule type="containsText" dxfId="775" priority="107" operator="containsText" text="Ind">
      <formula>NOT(ISERROR(SEARCH("Ind",B220)))</formula>
    </cfRule>
    <cfRule type="containsText" dxfId="774" priority="108" operator="containsText" text="Lib Dem">
      <formula>NOT(ISERROR(SEARCH("Lib Dem",B220)))</formula>
    </cfRule>
    <cfRule type="containsText" dxfId="773" priority="109" operator="containsText" text="Green">
      <formula>NOT(ISERROR(SEARCH("Green",B220)))</formula>
    </cfRule>
    <cfRule type="containsText" dxfId="772" priority="110" operator="containsText" text="Conservative">
      <formula>NOT(ISERROR(SEARCH("Conservative",B220)))</formula>
    </cfRule>
    <cfRule type="containsText" dxfId="771" priority="111" operator="containsText" text="SNP">
      <formula>NOT(ISERROR(SEARCH("SNP",B220)))</formula>
    </cfRule>
    <cfRule type="containsText" dxfId="770" priority="112" operator="containsText" text="Labour">
      <formula>NOT(ISERROR(SEARCH("Labour",B220)))</formula>
    </cfRule>
  </conditionalFormatting>
  <conditionalFormatting sqref="B221">
    <cfRule type="containsText" dxfId="769" priority="97" operator="containsText" text="Family">
      <formula>NOT(ISERROR(SEARCH("Family",B221)))</formula>
    </cfRule>
    <cfRule type="containsText" dxfId="768" priority="98" operator="containsText" text="Alba">
      <formula>NOT(ISERROR(SEARCH("Alba",B221)))</formula>
    </cfRule>
    <cfRule type="containsText" dxfId="767" priority="99" operator="containsText" text="Ind">
      <formula>NOT(ISERROR(SEARCH("Ind",B221)))</formula>
    </cfRule>
    <cfRule type="containsText" dxfId="766" priority="100" operator="containsText" text="Lib Dem">
      <formula>NOT(ISERROR(SEARCH("Lib Dem",B221)))</formula>
    </cfRule>
    <cfRule type="containsText" dxfId="765" priority="101" operator="containsText" text="Green">
      <formula>NOT(ISERROR(SEARCH("Green",B221)))</formula>
    </cfRule>
    <cfRule type="containsText" dxfId="764" priority="102" operator="containsText" text="Conservative">
      <formula>NOT(ISERROR(SEARCH("Conservative",B221)))</formula>
    </cfRule>
    <cfRule type="containsText" dxfId="763" priority="103" operator="containsText" text="SNP">
      <formula>NOT(ISERROR(SEARCH("SNP",B221)))</formula>
    </cfRule>
    <cfRule type="containsText" dxfId="762" priority="104" operator="containsText" text="Labour">
      <formula>NOT(ISERROR(SEARCH("Labour",B221)))</formula>
    </cfRule>
  </conditionalFormatting>
  <conditionalFormatting sqref="B222">
    <cfRule type="containsText" dxfId="761" priority="89" operator="containsText" text="Family">
      <formula>NOT(ISERROR(SEARCH("Family",B222)))</formula>
    </cfRule>
    <cfRule type="containsText" dxfId="760" priority="90" operator="containsText" text="Alba">
      <formula>NOT(ISERROR(SEARCH("Alba",B222)))</formula>
    </cfRule>
    <cfRule type="containsText" dxfId="759" priority="91" operator="containsText" text="Ind">
      <formula>NOT(ISERROR(SEARCH("Ind",B222)))</formula>
    </cfRule>
    <cfRule type="containsText" dxfId="758" priority="92" operator="containsText" text="Lib Dem">
      <formula>NOT(ISERROR(SEARCH("Lib Dem",B222)))</formula>
    </cfRule>
    <cfRule type="containsText" dxfId="757" priority="93" operator="containsText" text="Green">
      <formula>NOT(ISERROR(SEARCH("Green",B222)))</formula>
    </cfRule>
    <cfRule type="containsText" dxfId="756" priority="94" operator="containsText" text="Conservative">
      <formula>NOT(ISERROR(SEARCH("Conservative",B222)))</formula>
    </cfRule>
    <cfRule type="containsText" dxfId="755" priority="95" operator="containsText" text="SNP">
      <formula>NOT(ISERROR(SEARCH("SNP",B222)))</formula>
    </cfRule>
    <cfRule type="containsText" dxfId="754" priority="96" operator="containsText" text="Labour">
      <formula>NOT(ISERROR(SEARCH("Labour",B222)))</formula>
    </cfRule>
  </conditionalFormatting>
  <conditionalFormatting sqref="B223">
    <cfRule type="containsText" dxfId="753" priority="81" operator="containsText" text="Family">
      <formula>NOT(ISERROR(SEARCH("Family",B223)))</formula>
    </cfRule>
    <cfRule type="containsText" dxfId="752" priority="82" operator="containsText" text="Alba">
      <formula>NOT(ISERROR(SEARCH("Alba",B223)))</formula>
    </cfRule>
    <cfRule type="containsText" dxfId="751" priority="83" operator="containsText" text="Ind">
      <formula>NOT(ISERROR(SEARCH("Ind",B223)))</formula>
    </cfRule>
    <cfRule type="containsText" dxfId="750" priority="84" operator="containsText" text="Lib Dem">
      <formula>NOT(ISERROR(SEARCH("Lib Dem",B223)))</formula>
    </cfRule>
    <cfRule type="containsText" dxfId="749" priority="85" operator="containsText" text="Green">
      <formula>NOT(ISERROR(SEARCH("Green",B223)))</formula>
    </cfRule>
    <cfRule type="containsText" dxfId="748" priority="86" operator="containsText" text="Conservative">
      <formula>NOT(ISERROR(SEARCH("Conservative",B223)))</formula>
    </cfRule>
    <cfRule type="containsText" dxfId="747" priority="87" operator="containsText" text="SNP">
      <formula>NOT(ISERROR(SEARCH("SNP",B223)))</formula>
    </cfRule>
    <cfRule type="containsText" dxfId="746" priority="88" operator="containsText" text="Labour">
      <formula>NOT(ISERROR(SEARCH("Labour",B223)))</formula>
    </cfRule>
  </conditionalFormatting>
  <conditionalFormatting sqref="B224">
    <cfRule type="containsText" dxfId="745" priority="73" operator="containsText" text="Family">
      <formula>NOT(ISERROR(SEARCH("Family",B224)))</formula>
    </cfRule>
    <cfRule type="containsText" dxfId="744" priority="74" operator="containsText" text="Alba">
      <formula>NOT(ISERROR(SEARCH("Alba",B224)))</formula>
    </cfRule>
    <cfRule type="containsText" dxfId="743" priority="75" operator="containsText" text="Ind">
      <formula>NOT(ISERROR(SEARCH("Ind",B224)))</formula>
    </cfRule>
    <cfRule type="containsText" dxfId="742" priority="76" operator="containsText" text="Lib Dem">
      <formula>NOT(ISERROR(SEARCH("Lib Dem",B224)))</formula>
    </cfRule>
    <cfRule type="containsText" dxfId="741" priority="77" operator="containsText" text="Green">
      <formula>NOT(ISERROR(SEARCH("Green",B224)))</formula>
    </cfRule>
    <cfRule type="containsText" dxfId="740" priority="78" operator="containsText" text="Conservative">
      <formula>NOT(ISERROR(SEARCH("Conservative",B224)))</formula>
    </cfRule>
    <cfRule type="containsText" dxfId="739" priority="79" operator="containsText" text="SNP">
      <formula>NOT(ISERROR(SEARCH("SNP",B224)))</formula>
    </cfRule>
    <cfRule type="containsText" dxfId="738" priority="80" operator="containsText" text="Labour">
      <formula>NOT(ISERROR(SEARCH("Labour",B224)))</formula>
    </cfRule>
  </conditionalFormatting>
  <conditionalFormatting sqref="B225">
    <cfRule type="containsText" dxfId="737" priority="65" operator="containsText" text="Family">
      <formula>NOT(ISERROR(SEARCH("Family",B225)))</formula>
    </cfRule>
    <cfRule type="containsText" dxfId="736" priority="66" operator="containsText" text="Alba">
      <formula>NOT(ISERROR(SEARCH("Alba",B225)))</formula>
    </cfRule>
    <cfRule type="containsText" dxfId="735" priority="67" operator="containsText" text="Ind">
      <formula>NOT(ISERROR(SEARCH("Ind",B225)))</formula>
    </cfRule>
    <cfRule type="containsText" dxfId="734" priority="68" operator="containsText" text="Lib Dem">
      <formula>NOT(ISERROR(SEARCH("Lib Dem",B225)))</formula>
    </cfRule>
    <cfRule type="containsText" dxfId="733" priority="69" operator="containsText" text="Green">
      <formula>NOT(ISERROR(SEARCH("Green",B225)))</formula>
    </cfRule>
    <cfRule type="containsText" dxfId="732" priority="70" operator="containsText" text="Conservative">
      <formula>NOT(ISERROR(SEARCH("Conservative",B225)))</formula>
    </cfRule>
    <cfRule type="containsText" dxfId="731" priority="71" operator="containsText" text="SNP">
      <formula>NOT(ISERROR(SEARCH("SNP",B225)))</formula>
    </cfRule>
    <cfRule type="containsText" dxfId="730" priority="72" operator="containsText" text="Labour">
      <formula>NOT(ISERROR(SEARCH("Labour",B225)))</formula>
    </cfRule>
  </conditionalFormatting>
  <conditionalFormatting sqref="R218:X218">
    <cfRule type="containsText" dxfId="729" priority="57" operator="containsText" text="Family">
      <formula>NOT(ISERROR(SEARCH("Family",R218)))</formula>
    </cfRule>
    <cfRule type="containsText" dxfId="728" priority="58" operator="containsText" text="Alba">
      <formula>NOT(ISERROR(SEARCH("Alba",R218)))</formula>
    </cfRule>
    <cfRule type="containsText" dxfId="727" priority="59" operator="containsText" text="Ind">
      <formula>NOT(ISERROR(SEARCH("Ind",R218)))</formula>
    </cfRule>
    <cfRule type="containsText" dxfId="726" priority="60" operator="containsText" text="Lib Dem">
      <formula>NOT(ISERROR(SEARCH("Lib Dem",R218)))</formula>
    </cfRule>
    <cfRule type="containsText" dxfId="725" priority="61" operator="containsText" text="Green">
      <formula>NOT(ISERROR(SEARCH("Green",R218)))</formula>
    </cfRule>
    <cfRule type="containsText" dxfId="724" priority="62" operator="containsText" text="Conservative">
      <formula>NOT(ISERROR(SEARCH("Conservative",R218)))</formula>
    </cfRule>
    <cfRule type="containsText" dxfId="723" priority="63" operator="containsText" text="SNP">
      <formula>NOT(ISERROR(SEARCH("SNP",R218)))</formula>
    </cfRule>
    <cfRule type="containsText" dxfId="722" priority="64" operator="containsText" text="Labour">
      <formula>NOT(ISERROR(SEARCH("Labour",R218)))</formula>
    </cfRule>
  </conditionalFormatting>
  <conditionalFormatting sqref="Q219">
    <cfRule type="containsText" dxfId="721" priority="49" operator="containsText" text="Family">
      <formula>NOT(ISERROR(SEARCH("Family",Q219)))</formula>
    </cfRule>
    <cfRule type="containsText" dxfId="720" priority="50" operator="containsText" text="Alba">
      <formula>NOT(ISERROR(SEARCH("Alba",Q219)))</formula>
    </cfRule>
    <cfRule type="containsText" dxfId="719" priority="51" operator="containsText" text="Ind">
      <formula>NOT(ISERROR(SEARCH("Ind",Q219)))</formula>
    </cfRule>
    <cfRule type="containsText" dxfId="718" priority="52" operator="containsText" text="Lib Dem">
      <formula>NOT(ISERROR(SEARCH("Lib Dem",Q219)))</formula>
    </cfRule>
    <cfRule type="containsText" dxfId="717" priority="53" operator="containsText" text="Green">
      <formula>NOT(ISERROR(SEARCH("Green",Q219)))</formula>
    </cfRule>
    <cfRule type="containsText" dxfId="716" priority="54" operator="containsText" text="Conservative">
      <formula>NOT(ISERROR(SEARCH("Conservative",Q219)))</formula>
    </cfRule>
    <cfRule type="containsText" dxfId="715" priority="55" operator="containsText" text="SNP">
      <formula>NOT(ISERROR(SEARCH("SNP",Q219)))</formula>
    </cfRule>
    <cfRule type="containsText" dxfId="714" priority="56" operator="containsText" text="Labour">
      <formula>NOT(ISERROR(SEARCH("Labour",Q219)))</formula>
    </cfRule>
  </conditionalFormatting>
  <conditionalFormatting sqref="Q220">
    <cfRule type="containsText" dxfId="713" priority="41" operator="containsText" text="Family">
      <formula>NOT(ISERROR(SEARCH("Family",Q220)))</formula>
    </cfRule>
    <cfRule type="containsText" dxfId="712" priority="42" operator="containsText" text="Alba">
      <formula>NOT(ISERROR(SEARCH("Alba",Q220)))</formula>
    </cfRule>
    <cfRule type="containsText" dxfId="711" priority="43" operator="containsText" text="Ind">
      <formula>NOT(ISERROR(SEARCH("Ind",Q220)))</formula>
    </cfRule>
    <cfRule type="containsText" dxfId="710" priority="44" operator="containsText" text="Lib Dem">
      <formula>NOT(ISERROR(SEARCH("Lib Dem",Q220)))</formula>
    </cfRule>
    <cfRule type="containsText" dxfId="709" priority="45" operator="containsText" text="Green">
      <formula>NOT(ISERROR(SEARCH("Green",Q220)))</formula>
    </cfRule>
    <cfRule type="containsText" dxfId="708" priority="46" operator="containsText" text="Conservative">
      <formula>NOT(ISERROR(SEARCH("Conservative",Q220)))</formula>
    </cfRule>
    <cfRule type="containsText" dxfId="707" priority="47" operator="containsText" text="SNP">
      <formula>NOT(ISERROR(SEARCH("SNP",Q220)))</formula>
    </cfRule>
    <cfRule type="containsText" dxfId="706" priority="48" operator="containsText" text="Labour">
      <formula>NOT(ISERROR(SEARCH("Labour",Q220)))</formula>
    </cfRule>
  </conditionalFormatting>
  <conditionalFormatting sqref="Q221">
    <cfRule type="containsText" dxfId="705" priority="33" operator="containsText" text="Family">
      <formula>NOT(ISERROR(SEARCH("Family",Q221)))</formula>
    </cfRule>
    <cfRule type="containsText" dxfId="704" priority="34" operator="containsText" text="Alba">
      <formula>NOT(ISERROR(SEARCH("Alba",Q221)))</formula>
    </cfRule>
    <cfRule type="containsText" dxfId="703" priority="35" operator="containsText" text="Ind">
      <formula>NOT(ISERROR(SEARCH("Ind",Q221)))</formula>
    </cfRule>
    <cfRule type="containsText" dxfId="702" priority="36" operator="containsText" text="Lib Dem">
      <formula>NOT(ISERROR(SEARCH("Lib Dem",Q221)))</formula>
    </cfRule>
    <cfRule type="containsText" dxfId="701" priority="37" operator="containsText" text="Green">
      <formula>NOT(ISERROR(SEARCH("Green",Q221)))</formula>
    </cfRule>
    <cfRule type="containsText" dxfId="700" priority="38" operator="containsText" text="Conservative">
      <formula>NOT(ISERROR(SEARCH("Conservative",Q221)))</formula>
    </cfRule>
    <cfRule type="containsText" dxfId="699" priority="39" operator="containsText" text="SNP">
      <formula>NOT(ISERROR(SEARCH("SNP",Q221)))</formula>
    </cfRule>
    <cfRule type="containsText" dxfId="698" priority="40" operator="containsText" text="Labour">
      <formula>NOT(ISERROR(SEARCH("Labour",Q221)))</formula>
    </cfRule>
  </conditionalFormatting>
  <conditionalFormatting sqref="Q222">
    <cfRule type="containsText" dxfId="697" priority="25" operator="containsText" text="Family">
      <formula>NOT(ISERROR(SEARCH("Family",Q222)))</formula>
    </cfRule>
    <cfRule type="containsText" dxfId="696" priority="26" operator="containsText" text="Alba">
      <formula>NOT(ISERROR(SEARCH("Alba",Q222)))</formula>
    </cfRule>
    <cfRule type="containsText" dxfId="695" priority="27" operator="containsText" text="Ind">
      <formula>NOT(ISERROR(SEARCH("Ind",Q222)))</formula>
    </cfRule>
    <cfRule type="containsText" dxfId="694" priority="28" operator="containsText" text="Lib Dem">
      <formula>NOT(ISERROR(SEARCH("Lib Dem",Q222)))</formula>
    </cfRule>
    <cfRule type="containsText" dxfId="693" priority="29" operator="containsText" text="Green">
      <formula>NOT(ISERROR(SEARCH("Green",Q222)))</formula>
    </cfRule>
    <cfRule type="containsText" dxfId="692" priority="30" operator="containsText" text="Conservative">
      <formula>NOT(ISERROR(SEARCH("Conservative",Q222)))</formula>
    </cfRule>
    <cfRule type="containsText" dxfId="691" priority="31" operator="containsText" text="SNP">
      <formula>NOT(ISERROR(SEARCH("SNP",Q222)))</formula>
    </cfRule>
    <cfRule type="containsText" dxfId="690" priority="32" operator="containsText" text="Labour">
      <formula>NOT(ISERROR(SEARCH("Labour",Q222)))</formula>
    </cfRule>
  </conditionalFormatting>
  <conditionalFormatting sqref="Q223">
    <cfRule type="containsText" dxfId="689" priority="17" operator="containsText" text="Family">
      <formula>NOT(ISERROR(SEARCH("Family",Q223)))</formula>
    </cfRule>
    <cfRule type="containsText" dxfId="688" priority="18" operator="containsText" text="Alba">
      <formula>NOT(ISERROR(SEARCH("Alba",Q223)))</formula>
    </cfRule>
    <cfRule type="containsText" dxfId="687" priority="19" operator="containsText" text="Ind">
      <formula>NOT(ISERROR(SEARCH("Ind",Q223)))</formula>
    </cfRule>
    <cfRule type="containsText" dxfId="686" priority="20" operator="containsText" text="Lib Dem">
      <formula>NOT(ISERROR(SEARCH("Lib Dem",Q223)))</formula>
    </cfRule>
    <cfRule type="containsText" dxfId="685" priority="21" operator="containsText" text="Green">
      <formula>NOT(ISERROR(SEARCH("Green",Q223)))</formula>
    </cfRule>
    <cfRule type="containsText" dxfId="684" priority="22" operator="containsText" text="Conservative">
      <formula>NOT(ISERROR(SEARCH("Conservative",Q223)))</formula>
    </cfRule>
    <cfRule type="containsText" dxfId="683" priority="23" operator="containsText" text="SNP">
      <formula>NOT(ISERROR(SEARCH("SNP",Q223)))</formula>
    </cfRule>
    <cfRule type="containsText" dxfId="682" priority="24" operator="containsText" text="Labour">
      <formula>NOT(ISERROR(SEARCH("Labour",Q223)))</formula>
    </cfRule>
  </conditionalFormatting>
  <conditionalFormatting sqref="Q224">
    <cfRule type="containsText" dxfId="681" priority="9" operator="containsText" text="Family">
      <formula>NOT(ISERROR(SEARCH("Family",Q224)))</formula>
    </cfRule>
    <cfRule type="containsText" dxfId="680" priority="10" operator="containsText" text="Alba">
      <formula>NOT(ISERROR(SEARCH("Alba",Q224)))</formula>
    </cfRule>
    <cfRule type="containsText" dxfId="679" priority="11" operator="containsText" text="Ind">
      <formula>NOT(ISERROR(SEARCH("Ind",Q224)))</formula>
    </cfRule>
    <cfRule type="containsText" dxfId="678" priority="12" operator="containsText" text="Lib Dem">
      <formula>NOT(ISERROR(SEARCH("Lib Dem",Q224)))</formula>
    </cfRule>
    <cfRule type="containsText" dxfId="677" priority="13" operator="containsText" text="Green">
      <formula>NOT(ISERROR(SEARCH("Green",Q224)))</formula>
    </cfRule>
    <cfRule type="containsText" dxfId="676" priority="14" operator="containsText" text="Conservative">
      <formula>NOT(ISERROR(SEARCH("Conservative",Q224)))</formula>
    </cfRule>
    <cfRule type="containsText" dxfId="675" priority="15" operator="containsText" text="SNP">
      <formula>NOT(ISERROR(SEARCH("SNP",Q224)))</formula>
    </cfRule>
    <cfRule type="containsText" dxfId="674" priority="16" operator="containsText" text="Labour">
      <formula>NOT(ISERROR(SEARCH("Labour",Q224)))</formula>
    </cfRule>
  </conditionalFormatting>
  <conditionalFormatting sqref="Q225">
    <cfRule type="containsText" dxfId="673" priority="1" operator="containsText" text="Family">
      <formula>NOT(ISERROR(SEARCH("Family",Q225)))</formula>
    </cfRule>
    <cfRule type="containsText" dxfId="672" priority="2" operator="containsText" text="Alba">
      <formula>NOT(ISERROR(SEARCH("Alba",Q225)))</formula>
    </cfRule>
    <cfRule type="containsText" dxfId="671" priority="3" operator="containsText" text="Ind">
      <formula>NOT(ISERROR(SEARCH("Ind",Q225)))</formula>
    </cfRule>
    <cfRule type="containsText" dxfId="670" priority="4" operator="containsText" text="Lib Dem">
      <formula>NOT(ISERROR(SEARCH("Lib Dem",Q225)))</formula>
    </cfRule>
    <cfRule type="containsText" dxfId="669" priority="5" operator="containsText" text="Green">
      <formula>NOT(ISERROR(SEARCH("Green",Q225)))</formula>
    </cfRule>
    <cfRule type="containsText" dxfId="668" priority="6" operator="containsText" text="Conservative">
      <formula>NOT(ISERROR(SEARCH("Conservative",Q225)))</formula>
    </cfRule>
    <cfRule type="containsText" dxfId="667" priority="7" operator="containsText" text="SNP">
      <formula>NOT(ISERROR(SEARCH("SNP",Q225)))</formula>
    </cfRule>
    <cfRule type="containsText" dxfId="666" priority="8" operator="containsText" text="Labour">
      <formula>NOT(ISERROR(SEARCH("Labour",Q225)))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A9D3-D13A-4AA5-A707-93C69BCA8C0B}">
  <dimension ref="B1:K68"/>
  <sheetViews>
    <sheetView topLeftCell="A37" workbookViewId="0">
      <selection activeCell="J69" sqref="J69"/>
    </sheetView>
  </sheetViews>
  <sheetFormatPr defaultRowHeight="13.8" x14ac:dyDescent="0.25"/>
  <cols>
    <col min="2" max="2" width="10" bestFit="1" customWidth="1"/>
    <col min="5" max="5" width="10.1640625" bestFit="1" customWidth="1"/>
    <col min="10" max="10" width="12.08203125" bestFit="1" customWidth="1"/>
    <col min="12" max="12" width="4" customWidth="1"/>
  </cols>
  <sheetData>
    <row r="1" spans="2:11" ht="14.4" thickBot="1" x14ac:dyDescent="0.3"/>
    <row r="2" spans="2:11" ht="14.4" thickBot="1" x14ac:dyDescent="0.3">
      <c r="B2" s="116" t="s">
        <v>61</v>
      </c>
      <c r="C2" s="117"/>
      <c r="D2" s="117"/>
      <c r="E2" s="117"/>
      <c r="F2" s="117"/>
      <c r="G2" s="117"/>
      <c r="H2" s="117"/>
      <c r="I2" s="117"/>
      <c r="J2" s="117"/>
      <c r="K2" s="118"/>
    </row>
    <row r="3" spans="2:11" x14ac:dyDescent="0.25">
      <c r="B3" s="20" t="s">
        <v>36</v>
      </c>
      <c r="C3" s="21" t="s">
        <v>34</v>
      </c>
      <c r="D3" s="22" t="s">
        <v>35</v>
      </c>
      <c r="E3" s="20" t="s">
        <v>37</v>
      </c>
      <c r="F3" s="21" t="s">
        <v>34</v>
      </c>
      <c r="G3" s="22" t="s">
        <v>35</v>
      </c>
      <c r="H3" s="26" t="s">
        <v>39</v>
      </c>
      <c r="I3" s="22" t="s">
        <v>40</v>
      </c>
      <c r="J3" s="17" t="s">
        <v>22</v>
      </c>
      <c r="K3" s="22" t="s">
        <v>35</v>
      </c>
    </row>
    <row r="4" spans="2:11" ht="14.4" thickBot="1" x14ac:dyDescent="0.3">
      <c r="B4" s="23" t="s">
        <v>20</v>
      </c>
      <c r="C4" s="24">
        <v>9346</v>
      </c>
      <c r="D4" s="25">
        <f>C4/($C4+$F4+$J4)</f>
        <v>0.67193903228125673</v>
      </c>
      <c r="E4" s="23" t="s">
        <v>17</v>
      </c>
      <c r="F4" s="24">
        <v>3644</v>
      </c>
      <c r="G4" s="25">
        <f>F4/($C4+$F4+$J4)</f>
        <v>0.26198864044863041</v>
      </c>
      <c r="H4" s="27">
        <f>C4-F4</f>
        <v>5702</v>
      </c>
      <c r="I4" s="19">
        <f>D4-G4</f>
        <v>0.40995039183262633</v>
      </c>
      <c r="J4" s="18">
        <v>919</v>
      </c>
      <c r="K4" s="19">
        <f>J4/($C4+$F4+$J4)</f>
        <v>6.6072327270112877E-2</v>
      </c>
    </row>
    <row r="5" spans="2:11" ht="14.4" thickBot="1" x14ac:dyDescent="0.3"/>
    <row r="6" spans="2:11" ht="14.4" thickBot="1" x14ac:dyDescent="0.3">
      <c r="B6" s="116" t="s">
        <v>82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1" x14ac:dyDescent="0.25">
      <c r="B7" s="20" t="s">
        <v>36</v>
      </c>
      <c r="C7" s="21" t="s">
        <v>34</v>
      </c>
      <c r="D7" s="22" t="s">
        <v>35</v>
      </c>
      <c r="E7" s="20" t="s">
        <v>37</v>
      </c>
      <c r="F7" s="21" t="s">
        <v>34</v>
      </c>
      <c r="G7" s="22" t="s">
        <v>35</v>
      </c>
      <c r="H7" s="26" t="s">
        <v>39</v>
      </c>
      <c r="I7" s="22" t="s">
        <v>40</v>
      </c>
      <c r="J7" s="17" t="s">
        <v>22</v>
      </c>
      <c r="K7" s="22" t="s">
        <v>35</v>
      </c>
    </row>
    <row r="8" spans="2:11" ht="14.4" thickBot="1" x14ac:dyDescent="0.3">
      <c r="B8" s="23" t="s">
        <v>17</v>
      </c>
      <c r="C8" s="24">
        <v>4455</v>
      </c>
      <c r="D8" s="25">
        <f>C8/($C8+$F8+$J8)</f>
        <v>0.40182195363939749</v>
      </c>
      <c r="E8" s="23" t="s">
        <v>19</v>
      </c>
      <c r="F8" s="24">
        <v>4394</v>
      </c>
      <c r="G8" s="25">
        <f>F8/($C8+$F8+$J8)</f>
        <v>0.39632001443131598</v>
      </c>
      <c r="H8" s="27">
        <f>C8-F8</f>
        <v>61</v>
      </c>
      <c r="I8" s="19">
        <f>D8-G8</f>
        <v>5.5019392080815077E-3</v>
      </c>
      <c r="J8" s="18">
        <v>2238</v>
      </c>
      <c r="K8" s="19">
        <f>J8/($C8+$F8+$J8)</f>
        <v>0.20185803192928656</v>
      </c>
    </row>
    <row r="9" spans="2:11" ht="14.4" thickBot="1" x14ac:dyDescent="0.3"/>
    <row r="10" spans="2:11" ht="14.4" thickBot="1" x14ac:dyDescent="0.3">
      <c r="B10" s="116" t="s">
        <v>98</v>
      </c>
      <c r="C10" s="117"/>
      <c r="D10" s="117"/>
      <c r="E10" s="117"/>
      <c r="F10" s="117"/>
      <c r="G10" s="117"/>
      <c r="H10" s="117"/>
      <c r="I10" s="117"/>
      <c r="J10" s="117"/>
      <c r="K10" s="118"/>
    </row>
    <row r="11" spans="2:11" x14ac:dyDescent="0.25">
      <c r="B11" s="20" t="s">
        <v>36</v>
      </c>
      <c r="C11" s="21" t="s">
        <v>34</v>
      </c>
      <c r="D11" s="22" t="s">
        <v>35</v>
      </c>
      <c r="E11" s="20" t="s">
        <v>37</v>
      </c>
      <c r="F11" s="21" t="s">
        <v>34</v>
      </c>
      <c r="G11" s="22" t="s">
        <v>35</v>
      </c>
      <c r="H11" s="26" t="s">
        <v>39</v>
      </c>
      <c r="I11" s="22" t="s">
        <v>40</v>
      </c>
      <c r="J11" s="17" t="s">
        <v>22</v>
      </c>
      <c r="K11" s="22" t="s">
        <v>35</v>
      </c>
    </row>
    <row r="12" spans="2:11" ht="14.4" thickBot="1" x14ac:dyDescent="0.3">
      <c r="B12" s="23" t="s">
        <v>20</v>
      </c>
      <c r="C12" s="24">
        <v>5953</v>
      </c>
      <c r="D12" s="25">
        <f>C12/($C12+$F12+$J12)</f>
        <v>0.62988043593270548</v>
      </c>
      <c r="E12" s="23" t="s">
        <v>17</v>
      </c>
      <c r="F12" s="24">
        <v>2828</v>
      </c>
      <c r="G12" s="25">
        <f>F12/($C12+$F12+$J12)</f>
        <v>0.29922759496349594</v>
      </c>
      <c r="H12" s="27">
        <f>C12-F12</f>
        <v>3125</v>
      </c>
      <c r="I12" s="19">
        <f>D12-G12</f>
        <v>0.33065284096920955</v>
      </c>
      <c r="J12" s="18">
        <v>670</v>
      </c>
      <c r="K12" s="19">
        <f>J12/($C12+$F12+$J12)</f>
        <v>7.0891969103798538E-2</v>
      </c>
    </row>
    <row r="13" spans="2:11" ht="14.4" thickBot="1" x14ac:dyDescent="0.3"/>
    <row r="14" spans="2:11" ht="14.4" thickBot="1" x14ac:dyDescent="0.3">
      <c r="B14" s="116" t="s">
        <v>117</v>
      </c>
      <c r="C14" s="117"/>
      <c r="D14" s="117"/>
      <c r="E14" s="117"/>
      <c r="F14" s="117"/>
      <c r="G14" s="117"/>
      <c r="H14" s="117"/>
      <c r="I14" s="117"/>
      <c r="J14" s="117"/>
      <c r="K14" s="118"/>
    </row>
    <row r="15" spans="2:11" x14ac:dyDescent="0.25">
      <c r="B15" s="20" t="s">
        <v>36</v>
      </c>
      <c r="C15" s="21" t="s">
        <v>34</v>
      </c>
      <c r="D15" s="22" t="s">
        <v>35</v>
      </c>
      <c r="E15" s="20" t="s">
        <v>37</v>
      </c>
      <c r="F15" s="21" t="s">
        <v>34</v>
      </c>
      <c r="G15" s="22" t="s">
        <v>35</v>
      </c>
      <c r="H15" s="26" t="s">
        <v>39</v>
      </c>
      <c r="I15" s="22" t="s">
        <v>40</v>
      </c>
      <c r="J15" s="17" t="s">
        <v>22</v>
      </c>
      <c r="K15" s="22" t="s">
        <v>35</v>
      </c>
    </row>
    <row r="16" spans="2:11" ht="14.4" thickBot="1" x14ac:dyDescent="0.3">
      <c r="B16" s="23" t="s">
        <v>20</v>
      </c>
      <c r="C16" s="24">
        <v>4374</v>
      </c>
      <c r="D16" s="25">
        <f>C16/($C16+$F16+$J16)</f>
        <v>0.41440075793462816</v>
      </c>
      <c r="E16" s="23" t="s">
        <v>17</v>
      </c>
      <c r="F16" s="24">
        <v>4332</v>
      </c>
      <c r="G16" s="25">
        <f>F16/($C16+$F16+$J16)</f>
        <v>0.41042160113690196</v>
      </c>
      <c r="H16" s="27">
        <f>C16-F16</f>
        <v>42</v>
      </c>
      <c r="I16" s="19">
        <f>D16-G16</f>
        <v>3.9791567977262021E-3</v>
      </c>
      <c r="J16" s="18">
        <v>1849</v>
      </c>
      <c r="K16" s="19">
        <f>J16/($C16+$F16+$J16)</f>
        <v>0.17517764092846991</v>
      </c>
    </row>
    <row r="17" spans="2:11" ht="14.4" thickBot="1" x14ac:dyDescent="0.3"/>
    <row r="18" spans="2:11" ht="14.4" thickBot="1" x14ac:dyDescent="0.3">
      <c r="B18" s="116" t="s">
        <v>136</v>
      </c>
      <c r="C18" s="117"/>
      <c r="D18" s="117"/>
      <c r="E18" s="117"/>
      <c r="F18" s="117"/>
      <c r="G18" s="117"/>
      <c r="H18" s="117"/>
      <c r="I18" s="117"/>
      <c r="J18" s="117"/>
      <c r="K18" s="118"/>
    </row>
    <row r="19" spans="2:11" x14ac:dyDescent="0.25">
      <c r="B19" s="20" t="s">
        <v>36</v>
      </c>
      <c r="C19" s="21" t="s">
        <v>34</v>
      </c>
      <c r="D19" s="22" t="s">
        <v>35</v>
      </c>
      <c r="E19" s="20" t="s">
        <v>37</v>
      </c>
      <c r="F19" s="21" t="s">
        <v>34</v>
      </c>
      <c r="G19" s="22" t="s">
        <v>35</v>
      </c>
      <c r="H19" s="26" t="s">
        <v>39</v>
      </c>
      <c r="I19" s="22" t="s">
        <v>40</v>
      </c>
      <c r="J19" s="17" t="s">
        <v>22</v>
      </c>
      <c r="K19" s="22" t="s">
        <v>35</v>
      </c>
    </row>
    <row r="20" spans="2:11" ht="14.4" thickBot="1" x14ac:dyDescent="0.3">
      <c r="B20" s="23" t="s">
        <v>20</v>
      </c>
      <c r="C20" s="24">
        <v>7269</v>
      </c>
      <c r="D20" s="25">
        <f>C20/($C20+$F20+$J20)</f>
        <v>0.5418157423971377</v>
      </c>
      <c r="E20" s="23" t="s">
        <v>17</v>
      </c>
      <c r="F20" s="24">
        <v>4037</v>
      </c>
      <c r="G20" s="25">
        <f>F20/($C20+$F20+$J20)</f>
        <v>0.30090936195587359</v>
      </c>
      <c r="H20" s="27">
        <f>C20-F20</f>
        <v>3232</v>
      </c>
      <c r="I20" s="19">
        <f>D20-G20</f>
        <v>0.24090638044126411</v>
      </c>
      <c r="J20" s="18">
        <v>2110</v>
      </c>
      <c r="K20" s="19">
        <f>J20/($C20+$F20+$J20)</f>
        <v>0.15727489564698868</v>
      </c>
    </row>
    <row r="21" spans="2:11" ht="14.4" thickBot="1" x14ac:dyDescent="0.3"/>
    <row r="22" spans="2:11" ht="14.4" thickBot="1" x14ac:dyDescent="0.3">
      <c r="B22" s="116" t="s">
        <v>154</v>
      </c>
      <c r="C22" s="117"/>
      <c r="D22" s="117"/>
      <c r="E22" s="117"/>
      <c r="F22" s="117"/>
      <c r="G22" s="117"/>
      <c r="H22" s="117"/>
      <c r="I22" s="117"/>
      <c r="J22" s="117"/>
      <c r="K22" s="118"/>
    </row>
    <row r="23" spans="2:11" x14ac:dyDescent="0.25">
      <c r="B23" s="20" t="s">
        <v>36</v>
      </c>
      <c r="C23" s="21" t="s">
        <v>34</v>
      </c>
      <c r="D23" s="22" t="s">
        <v>35</v>
      </c>
      <c r="E23" s="20" t="s">
        <v>37</v>
      </c>
      <c r="F23" s="21" t="s">
        <v>34</v>
      </c>
      <c r="G23" s="22" t="s">
        <v>35</v>
      </c>
      <c r="H23" s="26" t="s">
        <v>39</v>
      </c>
      <c r="I23" s="22" t="s">
        <v>40</v>
      </c>
      <c r="J23" s="17" t="s">
        <v>22</v>
      </c>
      <c r="K23" s="22" t="s">
        <v>35</v>
      </c>
    </row>
    <row r="24" spans="2:11" ht="14.4" thickBot="1" x14ac:dyDescent="0.3">
      <c r="B24" s="23" t="s">
        <v>20</v>
      </c>
      <c r="C24" s="24">
        <v>7357</v>
      </c>
      <c r="D24" s="25">
        <f>C24/($C24+$F24+$J24)</f>
        <v>0.64625790583274767</v>
      </c>
      <c r="E24" s="23" t="s">
        <v>17</v>
      </c>
      <c r="F24" s="24">
        <v>2907</v>
      </c>
      <c r="G24" s="25">
        <f>F24/($C24+$F24+$J24)</f>
        <v>0.25535839775122982</v>
      </c>
      <c r="H24" s="27">
        <f>C24-F24</f>
        <v>4450</v>
      </c>
      <c r="I24" s="19">
        <f>D24-G24</f>
        <v>0.39089950808151785</v>
      </c>
      <c r="J24" s="18">
        <v>1120</v>
      </c>
      <c r="K24" s="19">
        <f>J24/($C24+$F24+$J24)</f>
        <v>9.8383696416022487E-2</v>
      </c>
    </row>
    <row r="25" spans="2:11" ht="14.4" thickBot="1" x14ac:dyDescent="0.3"/>
    <row r="26" spans="2:11" ht="14.4" thickBot="1" x14ac:dyDescent="0.3">
      <c r="B26" s="116" t="s">
        <v>191</v>
      </c>
      <c r="C26" s="117"/>
      <c r="D26" s="117"/>
      <c r="E26" s="117"/>
      <c r="F26" s="117"/>
      <c r="G26" s="117"/>
      <c r="H26" s="117"/>
      <c r="I26" s="117"/>
      <c r="J26" s="117"/>
      <c r="K26" s="118"/>
    </row>
    <row r="27" spans="2:11" x14ac:dyDescent="0.25">
      <c r="B27" s="20" t="s">
        <v>36</v>
      </c>
      <c r="C27" s="21" t="s">
        <v>34</v>
      </c>
      <c r="D27" s="22" t="s">
        <v>35</v>
      </c>
      <c r="E27" s="20" t="s">
        <v>37</v>
      </c>
      <c r="F27" s="21" t="s">
        <v>34</v>
      </c>
      <c r="G27" s="22" t="s">
        <v>35</v>
      </c>
      <c r="H27" s="26" t="s">
        <v>39</v>
      </c>
      <c r="I27" s="22" t="s">
        <v>40</v>
      </c>
      <c r="J27" s="17" t="s">
        <v>22</v>
      </c>
      <c r="K27" s="22" t="s">
        <v>35</v>
      </c>
    </row>
    <row r="28" spans="2:11" ht="14.4" thickBot="1" x14ac:dyDescent="0.3">
      <c r="B28" s="23" t="s">
        <v>17</v>
      </c>
      <c r="C28" s="24">
        <v>3824</v>
      </c>
      <c r="D28" s="25">
        <f>C28/($C28+$F28+$J28)</f>
        <v>0.45659701492537313</v>
      </c>
      <c r="E28" s="23" t="s">
        <v>18</v>
      </c>
      <c r="F28" s="24">
        <v>3337</v>
      </c>
      <c r="G28" s="25">
        <f>F28/($C28+$F28+$J28)</f>
        <v>0.39844776119402986</v>
      </c>
      <c r="H28" s="27">
        <f>C28-F28</f>
        <v>487</v>
      </c>
      <c r="I28" s="19">
        <f>D28-G28</f>
        <v>5.8149253731343276E-2</v>
      </c>
      <c r="J28" s="18">
        <v>1214</v>
      </c>
      <c r="K28" s="19">
        <f>J28/($C28+$F28+$J28)</f>
        <v>0.14495522388059701</v>
      </c>
    </row>
    <row r="29" spans="2:11" ht="14.4" thickBot="1" x14ac:dyDescent="0.3"/>
    <row r="30" spans="2:11" ht="14.4" thickBot="1" x14ac:dyDescent="0.3">
      <c r="B30" s="116" t="s">
        <v>207</v>
      </c>
      <c r="C30" s="117"/>
      <c r="D30" s="117"/>
      <c r="E30" s="117"/>
      <c r="F30" s="117"/>
      <c r="G30" s="117"/>
      <c r="H30" s="117"/>
      <c r="I30" s="117"/>
      <c r="J30" s="117"/>
      <c r="K30" s="118"/>
    </row>
    <row r="31" spans="2:11" x14ac:dyDescent="0.25">
      <c r="B31" s="20" t="s">
        <v>36</v>
      </c>
      <c r="C31" s="21" t="s">
        <v>34</v>
      </c>
      <c r="D31" s="22" t="s">
        <v>35</v>
      </c>
      <c r="E31" s="20" t="s">
        <v>37</v>
      </c>
      <c r="F31" s="21" t="s">
        <v>34</v>
      </c>
      <c r="G31" s="22" t="s">
        <v>35</v>
      </c>
      <c r="H31" s="26" t="s">
        <v>39</v>
      </c>
      <c r="I31" s="22" t="s">
        <v>40</v>
      </c>
      <c r="J31" s="17" t="s">
        <v>22</v>
      </c>
      <c r="K31" s="22" t="s">
        <v>35</v>
      </c>
    </row>
    <row r="32" spans="2:11" ht="14.4" thickBot="1" x14ac:dyDescent="0.3">
      <c r="B32" s="23" t="s">
        <v>18</v>
      </c>
      <c r="C32" s="24">
        <v>6103</v>
      </c>
      <c r="D32" s="25">
        <f>C32/($C32+$F32+$J32)</f>
        <v>0.53469423514981607</v>
      </c>
      <c r="E32" s="23" t="s">
        <v>19</v>
      </c>
      <c r="F32" s="24">
        <v>3791</v>
      </c>
      <c r="G32" s="25">
        <f>F32/($C32+$F32+$J32)</f>
        <v>0.33213597336604173</v>
      </c>
      <c r="H32" s="27">
        <f>C32-F32</f>
        <v>2312</v>
      </c>
      <c r="I32" s="19">
        <f>D32-G32</f>
        <v>0.20255826178377434</v>
      </c>
      <c r="J32" s="18">
        <v>1520</v>
      </c>
      <c r="K32" s="19">
        <f>J32/($C32+$F32+$J32)</f>
        <v>0.13316979148414229</v>
      </c>
    </row>
    <row r="33" spans="2:11" ht="14.4" thickBot="1" x14ac:dyDescent="0.3"/>
    <row r="34" spans="2:11" ht="14.4" thickBot="1" x14ac:dyDescent="0.3">
      <c r="B34" s="116" t="s">
        <v>221</v>
      </c>
      <c r="C34" s="117"/>
      <c r="D34" s="117"/>
      <c r="E34" s="117"/>
      <c r="F34" s="117"/>
      <c r="G34" s="117"/>
      <c r="H34" s="117"/>
      <c r="I34" s="117"/>
      <c r="J34" s="117"/>
      <c r="K34" s="118"/>
    </row>
    <row r="35" spans="2:11" x14ac:dyDescent="0.25">
      <c r="B35" s="20" t="s">
        <v>36</v>
      </c>
      <c r="C35" s="21" t="s">
        <v>34</v>
      </c>
      <c r="D35" s="22" t="s">
        <v>35</v>
      </c>
      <c r="E35" s="20" t="s">
        <v>37</v>
      </c>
      <c r="F35" s="21" t="s">
        <v>34</v>
      </c>
      <c r="G35" s="22" t="s">
        <v>35</v>
      </c>
      <c r="H35" s="26" t="s">
        <v>39</v>
      </c>
      <c r="I35" s="22" t="s">
        <v>40</v>
      </c>
      <c r="J35" s="17" t="s">
        <v>22</v>
      </c>
      <c r="K35" s="22" t="s">
        <v>35</v>
      </c>
    </row>
    <row r="36" spans="2:11" ht="14.4" thickBot="1" x14ac:dyDescent="0.3">
      <c r="B36" s="23" t="s">
        <v>18</v>
      </c>
      <c r="C36" s="24">
        <v>4134</v>
      </c>
      <c r="D36" s="25">
        <f>C36/($C36+$F36+$J36)</f>
        <v>0.45790872840053171</v>
      </c>
      <c r="E36" s="23" t="s">
        <v>17</v>
      </c>
      <c r="F36" s="24">
        <v>3185</v>
      </c>
      <c r="G36" s="25">
        <f>F36/($C36+$F36+$J36)</f>
        <v>0.35279131590606999</v>
      </c>
      <c r="H36" s="27">
        <f>C36-F36</f>
        <v>949</v>
      </c>
      <c r="I36" s="19">
        <f>D36-G36</f>
        <v>0.10511741249446171</v>
      </c>
      <c r="J36" s="18">
        <v>1709</v>
      </c>
      <c r="K36" s="19">
        <f>J36/($C36+$F36+$J36)</f>
        <v>0.1892999556933983</v>
      </c>
    </row>
    <row r="37" spans="2:11" ht="14.4" thickBot="1" x14ac:dyDescent="0.3"/>
    <row r="38" spans="2:11" ht="14.4" thickBot="1" x14ac:dyDescent="0.3">
      <c r="B38" s="116" t="s">
        <v>236</v>
      </c>
      <c r="C38" s="117"/>
      <c r="D38" s="117"/>
      <c r="E38" s="117"/>
      <c r="F38" s="117"/>
      <c r="G38" s="117"/>
      <c r="H38" s="117"/>
      <c r="I38" s="117"/>
      <c r="J38" s="117"/>
      <c r="K38" s="118"/>
    </row>
    <row r="39" spans="2:11" x14ac:dyDescent="0.25">
      <c r="B39" s="20" t="s">
        <v>36</v>
      </c>
      <c r="C39" s="21" t="s">
        <v>34</v>
      </c>
      <c r="D39" s="22" t="s">
        <v>35</v>
      </c>
      <c r="E39" s="20" t="s">
        <v>37</v>
      </c>
      <c r="F39" s="21" t="s">
        <v>34</v>
      </c>
      <c r="G39" s="22" t="s">
        <v>35</v>
      </c>
      <c r="H39" s="26" t="s">
        <v>39</v>
      </c>
      <c r="I39" s="22" t="s">
        <v>40</v>
      </c>
      <c r="J39" s="17" t="s">
        <v>22</v>
      </c>
      <c r="K39" s="22" t="s">
        <v>35</v>
      </c>
    </row>
    <row r="40" spans="2:11" ht="14.4" thickBot="1" x14ac:dyDescent="0.3">
      <c r="B40" s="23" t="s">
        <v>20</v>
      </c>
      <c r="C40" s="24">
        <v>6378</v>
      </c>
      <c r="D40" s="25">
        <f>C40/($C40+$F40+$J40)</f>
        <v>0.47080534435668414</v>
      </c>
      <c r="E40" s="23" t="s">
        <v>21</v>
      </c>
      <c r="F40" s="24">
        <v>5630</v>
      </c>
      <c r="G40" s="25">
        <f>F40/($C40+$F40+$J40)</f>
        <v>0.41559016756477452</v>
      </c>
      <c r="H40" s="27">
        <f>C40-F40</f>
        <v>748</v>
      </c>
      <c r="I40" s="19">
        <f>D40-G40</f>
        <v>5.5215176791909626E-2</v>
      </c>
      <c r="J40" s="18">
        <v>1539</v>
      </c>
      <c r="K40" s="19">
        <f>J40/($C40+$F40+$J40)</f>
        <v>0.11360448807854137</v>
      </c>
    </row>
    <row r="41" spans="2:11" ht="14.4" thickBot="1" x14ac:dyDescent="0.3"/>
    <row r="42" spans="2:11" ht="14.4" thickBot="1" x14ac:dyDescent="0.3">
      <c r="B42" s="116" t="s">
        <v>266</v>
      </c>
      <c r="C42" s="117"/>
      <c r="D42" s="117"/>
      <c r="E42" s="117"/>
      <c r="F42" s="117"/>
      <c r="G42" s="117"/>
      <c r="H42" s="117"/>
      <c r="I42" s="117"/>
      <c r="J42" s="117"/>
      <c r="K42" s="118"/>
    </row>
    <row r="43" spans="2:11" x14ac:dyDescent="0.25">
      <c r="B43" s="20" t="s">
        <v>36</v>
      </c>
      <c r="C43" s="21" t="s">
        <v>34</v>
      </c>
      <c r="D43" s="22" t="s">
        <v>35</v>
      </c>
      <c r="E43" s="20" t="s">
        <v>37</v>
      </c>
      <c r="F43" s="21" t="s">
        <v>34</v>
      </c>
      <c r="G43" s="22" t="s">
        <v>35</v>
      </c>
      <c r="H43" s="26" t="s">
        <v>39</v>
      </c>
      <c r="I43" s="22" t="s">
        <v>40</v>
      </c>
      <c r="J43" s="17" t="s">
        <v>22</v>
      </c>
      <c r="K43" s="22" t="s">
        <v>35</v>
      </c>
    </row>
    <row r="44" spans="2:11" ht="14.4" thickBot="1" x14ac:dyDescent="0.3">
      <c r="B44" s="23" t="s">
        <v>21</v>
      </c>
      <c r="C44" s="24">
        <v>4488</v>
      </c>
      <c r="D44" s="25">
        <f>C44/($C44+$F44+$J44)</f>
        <v>0.50671785028790783</v>
      </c>
      <c r="E44" s="23" t="s">
        <v>19</v>
      </c>
      <c r="F44" s="24">
        <v>2799</v>
      </c>
      <c r="G44" s="25">
        <f>F44/($C44+$F44+$J44)</f>
        <v>0.31602122614880884</v>
      </c>
      <c r="H44" s="27">
        <f>C44-F44</f>
        <v>1689</v>
      </c>
      <c r="I44" s="19">
        <f>D44-G44</f>
        <v>0.19069662413909899</v>
      </c>
      <c r="J44" s="18">
        <v>1570</v>
      </c>
      <c r="K44" s="19">
        <f>J44/($C44+$F44+$J44)</f>
        <v>0.17726092356328327</v>
      </c>
    </row>
    <row r="45" spans="2:11" ht="14.4" thickBot="1" x14ac:dyDescent="0.3"/>
    <row r="46" spans="2:11" ht="14.4" thickBot="1" x14ac:dyDescent="0.3">
      <c r="B46" s="116" t="s">
        <v>294</v>
      </c>
      <c r="C46" s="117"/>
      <c r="D46" s="117"/>
      <c r="E46" s="117"/>
      <c r="F46" s="117"/>
      <c r="G46" s="117"/>
      <c r="H46" s="117"/>
      <c r="I46" s="117"/>
      <c r="J46" s="117"/>
      <c r="K46" s="118"/>
    </row>
    <row r="47" spans="2:11" x14ac:dyDescent="0.25">
      <c r="B47" s="20" t="s">
        <v>36</v>
      </c>
      <c r="C47" s="21" t="s">
        <v>34</v>
      </c>
      <c r="D47" s="22" t="s">
        <v>35</v>
      </c>
      <c r="E47" s="20" t="s">
        <v>37</v>
      </c>
      <c r="F47" s="21" t="s">
        <v>34</v>
      </c>
      <c r="G47" s="22" t="s">
        <v>35</v>
      </c>
      <c r="H47" s="26" t="s">
        <v>39</v>
      </c>
      <c r="I47" s="22" t="s">
        <v>40</v>
      </c>
      <c r="J47" s="17" t="s">
        <v>22</v>
      </c>
      <c r="K47" s="22" t="s">
        <v>35</v>
      </c>
    </row>
    <row r="48" spans="2:11" ht="14.4" thickBot="1" x14ac:dyDescent="0.3">
      <c r="B48" s="23" t="s">
        <v>21</v>
      </c>
      <c r="C48" s="24">
        <v>4498</v>
      </c>
      <c r="D48" s="25">
        <f>C48/($C48+$F48+$J48)</f>
        <v>0.40905783921425976</v>
      </c>
      <c r="E48" s="23" t="s">
        <v>17</v>
      </c>
      <c r="F48" s="24">
        <v>3828</v>
      </c>
      <c r="G48" s="25">
        <f>F48/($C48+$F48+$J48)</f>
        <v>0.34812659148781377</v>
      </c>
      <c r="H48" s="27">
        <f>C48-F48</f>
        <v>670</v>
      </c>
      <c r="I48" s="19">
        <f>D48-G48</f>
        <v>6.0931247726445981E-2</v>
      </c>
      <c r="J48" s="18">
        <v>2670</v>
      </c>
      <c r="K48" s="19">
        <f>J48/($C48+$F48+$J48)</f>
        <v>0.24281556929792653</v>
      </c>
    </row>
    <row r="49" spans="2:11" ht="14.4" thickBot="1" x14ac:dyDescent="0.3"/>
    <row r="50" spans="2:11" ht="14.4" thickBot="1" x14ac:dyDescent="0.3">
      <c r="B50" s="116" t="s">
        <v>312</v>
      </c>
      <c r="C50" s="117"/>
      <c r="D50" s="117"/>
      <c r="E50" s="117"/>
      <c r="F50" s="117"/>
      <c r="G50" s="117"/>
      <c r="H50" s="117"/>
      <c r="I50" s="117"/>
      <c r="J50" s="117"/>
      <c r="K50" s="118"/>
    </row>
    <row r="51" spans="2:11" x14ac:dyDescent="0.25">
      <c r="B51" s="20" t="s">
        <v>36</v>
      </c>
      <c r="C51" s="21" t="s">
        <v>34</v>
      </c>
      <c r="D51" s="22" t="s">
        <v>35</v>
      </c>
      <c r="E51" s="20" t="s">
        <v>37</v>
      </c>
      <c r="F51" s="21" t="s">
        <v>34</v>
      </c>
      <c r="G51" s="22" t="s">
        <v>35</v>
      </c>
      <c r="H51" s="26" t="s">
        <v>39</v>
      </c>
      <c r="I51" s="22" t="s">
        <v>40</v>
      </c>
      <c r="J51" s="17" t="s">
        <v>22</v>
      </c>
      <c r="K51" s="22" t="s">
        <v>35</v>
      </c>
    </row>
    <row r="52" spans="2:11" ht="14.4" thickBot="1" x14ac:dyDescent="0.3">
      <c r="B52" s="23" t="s">
        <v>17</v>
      </c>
      <c r="C52" s="24">
        <v>3283</v>
      </c>
      <c r="D52" s="25">
        <f>C52/($C52+$F52+$J52)</f>
        <v>0.3888888888888889</v>
      </c>
      <c r="E52" s="23" t="s">
        <v>21</v>
      </c>
      <c r="F52" s="24">
        <v>3259</v>
      </c>
      <c r="G52" s="25">
        <f>F52/($C52+$F52+$J52)</f>
        <v>0.38604596067282637</v>
      </c>
      <c r="H52" s="27">
        <f>C52-F52</f>
        <v>24</v>
      </c>
      <c r="I52" s="19">
        <f>D52-G52</f>
        <v>2.8429282160625235E-3</v>
      </c>
      <c r="J52" s="18">
        <v>1900</v>
      </c>
      <c r="K52" s="19">
        <f>J52/($C52+$F52+$J52)</f>
        <v>0.22506515043828476</v>
      </c>
    </row>
    <row r="53" spans="2:11" ht="14.4" thickBot="1" x14ac:dyDescent="0.3"/>
    <row r="54" spans="2:11" ht="14.4" thickBot="1" x14ac:dyDescent="0.3">
      <c r="B54" s="116" t="s">
        <v>324</v>
      </c>
      <c r="C54" s="117"/>
      <c r="D54" s="117"/>
      <c r="E54" s="117"/>
      <c r="F54" s="117"/>
      <c r="G54" s="117"/>
      <c r="H54" s="117"/>
      <c r="I54" s="117"/>
      <c r="J54" s="117"/>
      <c r="K54" s="118"/>
    </row>
    <row r="55" spans="2:11" x14ac:dyDescent="0.25">
      <c r="B55" s="20" t="s">
        <v>36</v>
      </c>
      <c r="C55" s="21" t="s">
        <v>34</v>
      </c>
      <c r="D55" s="22" t="s">
        <v>35</v>
      </c>
      <c r="E55" s="20" t="s">
        <v>37</v>
      </c>
      <c r="F55" s="21" t="s">
        <v>34</v>
      </c>
      <c r="G55" s="22" t="s">
        <v>35</v>
      </c>
      <c r="H55" s="26" t="s">
        <v>39</v>
      </c>
      <c r="I55" s="22" t="s">
        <v>40</v>
      </c>
      <c r="J55" s="17" t="s">
        <v>22</v>
      </c>
      <c r="K55" s="22" t="s">
        <v>35</v>
      </c>
    </row>
    <row r="56" spans="2:11" ht="14.4" thickBot="1" x14ac:dyDescent="0.3">
      <c r="B56" s="23" t="s">
        <v>17</v>
      </c>
      <c r="C56" s="24">
        <v>4690</v>
      </c>
      <c r="D56" s="25">
        <f>C56/($C56+$F56+$J56)</f>
        <v>0.45300878972278569</v>
      </c>
      <c r="E56" s="23" t="s">
        <v>18</v>
      </c>
      <c r="F56" s="24">
        <v>4038</v>
      </c>
      <c r="G56" s="25">
        <f>F56/($C56+$F56+$J56)</f>
        <v>0.39003187481889307</v>
      </c>
      <c r="H56" s="27">
        <f>C56-F56</f>
        <v>652</v>
      </c>
      <c r="I56" s="19">
        <f>D56-G56</f>
        <v>6.2976914903892622E-2</v>
      </c>
      <c r="J56" s="18">
        <v>1625</v>
      </c>
      <c r="K56" s="19">
        <f>J56/($C56+$F56+$J56)</f>
        <v>0.15695933545832125</v>
      </c>
    </row>
    <row r="57" spans="2:11" ht="14.4" thickBot="1" x14ac:dyDescent="0.3"/>
    <row r="58" spans="2:11" ht="14.4" thickBot="1" x14ac:dyDescent="0.3">
      <c r="B58" s="116" t="s">
        <v>338</v>
      </c>
      <c r="C58" s="117"/>
      <c r="D58" s="117"/>
      <c r="E58" s="117"/>
      <c r="F58" s="117"/>
      <c r="G58" s="117"/>
      <c r="H58" s="117"/>
      <c r="I58" s="117"/>
      <c r="J58" s="117"/>
      <c r="K58" s="118"/>
    </row>
    <row r="59" spans="2:11" x14ac:dyDescent="0.25">
      <c r="B59" s="20" t="s">
        <v>36</v>
      </c>
      <c r="C59" s="21" t="s">
        <v>34</v>
      </c>
      <c r="D59" s="22" t="s">
        <v>35</v>
      </c>
      <c r="E59" s="20" t="s">
        <v>37</v>
      </c>
      <c r="F59" s="21" t="s">
        <v>34</v>
      </c>
      <c r="G59" s="22" t="s">
        <v>35</v>
      </c>
      <c r="H59" s="26" t="s">
        <v>39</v>
      </c>
      <c r="I59" s="22" t="s">
        <v>40</v>
      </c>
      <c r="J59" s="17" t="s">
        <v>22</v>
      </c>
      <c r="K59" s="22" t="s">
        <v>35</v>
      </c>
    </row>
    <row r="60" spans="2:11" ht="14.4" thickBot="1" x14ac:dyDescent="0.3">
      <c r="B60" s="23" t="s">
        <v>18</v>
      </c>
      <c r="C60" s="24">
        <v>5211</v>
      </c>
      <c r="D60" s="25">
        <f>C60/($C60+$F60+$J60)</f>
        <v>0.44205972175093317</v>
      </c>
      <c r="E60" s="23" t="s">
        <v>21</v>
      </c>
      <c r="F60" s="24">
        <v>4973</v>
      </c>
      <c r="G60" s="25">
        <f>F60/($C60+$F60+$J60)</f>
        <v>0.42186969799796403</v>
      </c>
      <c r="H60" s="27">
        <f>C60-F60</f>
        <v>238</v>
      </c>
      <c r="I60" s="19">
        <f>D60-G60</f>
        <v>2.0190023752969133E-2</v>
      </c>
      <c r="J60" s="18">
        <v>1604</v>
      </c>
      <c r="K60" s="19">
        <f>J60/($C60+$F60+$J60)</f>
        <v>0.13607058025110283</v>
      </c>
    </row>
    <row r="61" spans="2:11" ht="14.4" thickBot="1" x14ac:dyDescent="0.3"/>
    <row r="62" spans="2:11" ht="14.4" thickBot="1" x14ac:dyDescent="0.3">
      <c r="B62" s="116" t="s">
        <v>358</v>
      </c>
      <c r="C62" s="117"/>
      <c r="D62" s="117"/>
      <c r="E62" s="117"/>
      <c r="F62" s="117"/>
      <c r="G62" s="117"/>
      <c r="H62" s="117"/>
      <c r="I62" s="117"/>
      <c r="J62" s="117"/>
      <c r="K62" s="118"/>
    </row>
    <row r="63" spans="2:11" x14ac:dyDescent="0.25">
      <c r="B63" s="20" t="s">
        <v>36</v>
      </c>
      <c r="C63" s="21" t="s">
        <v>34</v>
      </c>
      <c r="D63" s="22" t="s">
        <v>35</v>
      </c>
      <c r="E63" s="20" t="s">
        <v>37</v>
      </c>
      <c r="F63" s="21" t="s">
        <v>34</v>
      </c>
      <c r="G63" s="22" t="s">
        <v>35</v>
      </c>
      <c r="H63" s="26" t="s">
        <v>39</v>
      </c>
      <c r="I63" s="22" t="s">
        <v>40</v>
      </c>
      <c r="J63" s="17" t="s">
        <v>22</v>
      </c>
      <c r="K63" s="22" t="s">
        <v>35</v>
      </c>
    </row>
    <row r="64" spans="2:11" ht="14.4" thickBot="1" x14ac:dyDescent="0.3">
      <c r="B64" s="23" t="s">
        <v>18</v>
      </c>
      <c r="C64" s="24">
        <v>5717</v>
      </c>
      <c r="D64" s="25">
        <f>C64/($C64+$F64+$J64)</f>
        <v>0.45982466017855705</v>
      </c>
      <c r="E64" s="23" t="s">
        <v>17</v>
      </c>
      <c r="F64" s="24">
        <v>4549</v>
      </c>
      <c r="G64" s="25">
        <f>F64/($C64+$F64+$J64)</f>
        <v>0.36588112281830615</v>
      </c>
      <c r="H64" s="27">
        <f>C64-F64</f>
        <v>1168</v>
      </c>
      <c r="I64" s="19">
        <f>D64-G64</f>
        <v>9.3943537360250906E-2</v>
      </c>
      <c r="J64" s="18">
        <v>2167</v>
      </c>
      <c r="K64" s="19">
        <f>J64/($C64+$F64+$J64)</f>
        <v>0.17429421700313683</v>
      </c>
    </row>
    <row r="65" spans="2:11" ht="14.4" thickBot="1" x14ac:dyDescent="0.3"/>
    <row r="66" spans="2:11" ht="14.4" thickBot="1" x14ac:dyDescent="0.3">
      <c r="B66" s="116" t="s">
        <v>377</v>
      </c>
      <c r="C66" s="117"/>
      <c r="D66" s="117"/>
      <c r="E66" s="117"/>
      <c r="F66" s="117"/>
      <c r="G66" s="117"/>
      <c r="H66" s="117"/>
      <c r="I66" s="117"/>
      <c r="J66" s="117"/>
      <c r="K66" s="118"/>
    </row>
    <row r="67" spans="2:11" x14ac:dyDescent="0.25">
      <c r="B67" s="20" t="s">
        <v>36</v>
      </c>
      <c r="C67" s="21" t="s">
        <v>34</v>
      </c>
      <c r="D67" s="22" t="s">
        <v>35</v>
      </c>
      <c r="E67" s="20" t="s">
        <v>37</v>
      </c>
      <c r="F67" s="21" t="s">
        <v>34</v>
      </c>
      <c r="G67" s="22" t="s">
        <v>35</v>
      </c>
      <c r="H67" s="26" t="s">
        <v>39</v>
      </c>
      <c r="I67" s="22" t="s">
        <v>40</v>
      </c>
      <c r="J67" s="17" t="s">
        <v>22</v>
      </c>
      <c r="K67" s="22" t="s">
        <v>35</v>
      </c>
    </row>
    <row r="68" spans="2:11" ht="14.4" thickBot="1" x14ac:dyDescent="0.3">
      <c r="B68" s="23" t="s">
        <v>17</v>
      </c>
      <c r="C68" s="24">
        <v>5427</v>
      </c>
      <c r="D68" s="25">
        <f>C68/($C68+$F68+$J68)</f>
        <v>0.48529017258338547</v>
      </c>
      <c r="E68" s="23" t="s">
        <v>18</v>
      </c>
      <c r="F68" s="24">
        <v>3960</v>
      </c>
      <c r="G68" s="25">
        <f>F68/($C68+$F68+$J68)</f>
        <v>0.35410891531789324</v>
      </c>
      <c r="H68" s="27">
        <f>C68-F68</f>
        <v>1467</v>
      </c>
      <c r="I68" s="19">
        <f>D68-G68</f>
        <v>0.13118125726549223</v>
      </c>
      <c r="J68" s="18">
        <v>1796</v>
      </c>
      <c r="K68" s="19">
        <f>J68/($C68+$F68+$J68)</f>
        <v>0.16060091209872127</v>
      </c>
    </row>
  </sheetData>
  <mergeCells count="17">
    <mergeCell ref="B62:K62"/>
    <mergeCell ref="B66:K66"/>
    <mergeCell ref="B58:K58"/>
    <mergeCell ref="B50:K50"/>
    <mergeCell ref="B54:K54"/>
    <mergeCell ref="B46:K46"/>
    <mergeCell ref="B2:K2"/>
    <mergeCell ref="B6:K6"/>
    <mergeCell ref="B10:K10"/>
    <mergeCell ref="B14:K14"/>
    <mergeCell ref="B18:K18"/>
    <mergeCell ref="B38:K38"/>
    <mergeCell ref="B42:K42"/>
    <mergeCell ref="B30:K30"/>
    <mergeCell ref="B34:K34"/>
    <mergeCell ref="B22:K22"/>
    <mergeCell ref="B26:K26"/>
  </mergeCells>
  <conditionalFormatting sqref="B4:D4">
    <cfRule type="expression" dxfId="665" priority="901">
      <formula>IF($B4="SNP",1,0)</formula>
    </cfRule>
    <cfRule type="expression" dxfId="664" priority="902">
      <formula>IF($B4="Lib Dem",1,0)</formula>
    </cfRule>
    <cfRule type="expression" dxfId="663" priority="903">
      <formula>IF($B4="Independent",1,0)</formula>
    </cfRule>
    <cfRule type="expression" dxfId="662" priority="904">
      <formula>IF($B4="Green",1,0)</formula>
    </cfRule>
    <cfRule type="expression" dxfId="661" priority="905">
      <formula>IF($B4="Conservative",1,0)</formula>
    </cfRule>
    <cfRule type="expression" dxfId="660" priority="906">
      <formula>IF($B4="Labour",1,0)</formula>
    </cfRule>
  </conditionalFormatting>
  <conditionalFormatting sqref="E4:G4">
    <cfRule type="expression" dxfId="659" priority="895">
      <formula>IF($E4="Conservative",1,0)</formula>
    </cfRule>
    <cfRule type="expression" dxfId="658" priority="896">
      <formula>IF($E4="Labour",1,0)</formula>
    </cfRule>
    <cfRule type="expression" dxfId="657" priority="897">
      <formula>IF($E4="Green",1,0)</formula>
    </cfRule>
    <cfRule type="expression" dxfId="656" priority="898">
      <formula>IF($E4="Independent",1,0)</formula>
    </cfRule>
    <cfRule type="expression" dxfId="655" priority="899">
      <formula>IF($E4="Lib Dem",1,0)</formula>
    </cfRule>
    <cfRule type="expression" dxfId="654" priority="900">
      <formula>IF($E4="SNP",1,0)</formula>
    </cfRule>
  </conditionalFormatting>
  <conditionalFormatting sqref="B12:D12">
    <cfRule type="expression" dxfId="653" priority="613">
      <formula>IF($B12="SNP",1,0)</formula>
    </cfRule>
    <cfRule type="expression" dxfId="652" priority="614">
      <formula>IF($B12="Lib Dem",1,0)</formula>
    </cfRule>
    <cfRule type="expression" dxfId="651" priority="615">
      <formula>IF($B12="Independent",1,0)</formula>
    </cfRule>
    <cfRule type="expression" dxfId="650" priority="616">
      <formula>IF($B12="Green",1,0)</formula>
    </cfRule>
    <cfRule type="expression" dxfId="649" priority="617">
      <formula>IF($B12="Conservative",1,0)</formula>
    </cfRule>
    <cfRule type="expression" dxfId="648" priority="618">
      <formula>IF($B12="Labour",1,0)</formula>
    </cfRule>
  </conditionalFormatting>
  <conditionalFormatting sqref="E12:G12">
    <cfRule type="expression" dxfId="647" priority="607">
      <formula>IF($E12="Conservative",1,0)</formula>
    </cfRule>
    <cfRule type="expression" dxfId="646" priority="608">
      <formula>IF($E12="Labour",1,0)</formula>
    </cfRule>
    <cfRule type="expression" dxfId="645" priority="609">
      <formula>IF($E12="Green",1,0)</formula>
    </cfRule>
    <cfRule type="expression" dxfId="644" priority="610">
      <formula>IF($E12="Independent",1,0)</formula>
    </cfRule>
    <cfRule type="expression" dxfId="643" priority="611">
      <formula>IF($E12="Lib Dem",1,0)</formula>
    </cfRule>
    <cfRule type="expression" dxfId="642" priority="612">
      <formula>IF($E12="SNP",1,0)</formula>
    </cfRule>
  </conditionalFormatting>
  <conditionalFormatting sqref="B8:D8">
    <cfRule type="expression" dxfId="641" priority="223">
      <formula>IF($B8="SNP",1,0)</formula>
    </cfRule>
    <cfRule type="expression" dxfId="640" priority="224">
      <formula>IF($B8="Lib Dem",1,0)</formula>
    </cfRule>
    <cfRule type="expression" dxfId="639" priority="225">
      <formula>IF($B8="Independent",1,0)</formula>
    </cfRule>
    <cfRule type="expression" dxfId="638" priority="226">
      <formula>IF($B8="Green",1,0)</formula>
    </cfRule>
    <cfRule type="expression" dxfId="637" priority="227">
      <formula>IF($B8="Conservative",1,0)</formula>
    </cfRule>
    <cfRule type="expression" dxfId="636" priority="228">
      <formula>IF($B8="Labour",1,0)</formula>
    </cfRule>
  </conditionalFormatting>
  <conditionalFormatting sqref="E8:G8">
    <cfRule type="expression" dxfId="635" priority="217">
      <formula>IF($E8="Conservative",1,0)</formula>
    </cfRule>
    <cfRule type="expression" dxfId="634" priority="218">
      <formula>IF($E8="Labour",1,0)</formula>
    </cfRule>
    <cfRule type="expression" dxfId="633" priority="219">
      <formula>IF($E8="Green",1,0)</formula>
    </cfRule>
    <cfRule type="expression" dxfId="632" priority="220">
      <formula>IF($E8="Independent",1,0)</formula>
    </cfRule>
    <cfRule type="expression" dxfId="631" priority="221">
      <formula>IF($E8="Lib Dem",1,0)</formula>
    </cfRule>
    <cfRule type="expression" dxfId="630" priority="222">
      <formula>IF($E8="SNP",1,0)</formula>
    </cfRule>
  </conditionalFormatting>
  <conditionalFormatting sqref="B16:D16">
    <cfRule type="expression" dxfId="629" priority="211">
      <formula>IF($B16="SNP",1,0)</formula>
    </cfRule>
    <cfRule type="expression" dxfId="628" priority="212">
      <formula>IF($B16="Lib Dem",1,0)</formula>
    </cfRule>
    <cfRule type="expression" dxfId="627" priority="213">
      <formula>IF($B16="Independent",1,0)</formula>
    </cfRule>
    <cfRule type="expression" dxfId="626" priority="214">
      <formula>IF($B16="Green",1,0)</formula>
    </cfRule>
    <cfRule type="expression" dxfId="625" priority="215">
      <formula>IF($B16="Conservative",1,0)</formula>
    </cfRule>
    <cfRule type="expression" dxfId="624" priority="216">
      <formula>IF($B16="Labour",1,0)</formula>
    </cfRule>
  </conditionalFormatting>
  <conditionalFormatting sqref="E16:G16">
    <cfRule type="expression" dxfId="623" priority="205">
      <formula>IF($E16="Conservative",1,0)</formula>
    </cfRule>
    <cfRule type="expression" dxfId="622" priority="206">
      <formula>IF($E16="Labour",1,0)</formula>
    </cfRule>
    <cfRule type="expression" dxfId="621" priority="207">
      <formula>IF($E16="Green",1,0)</formula>
    </cfRule>
    <cfRule type="expression" dxfId="620" priority="208">
      <formula>IF($E16="Independent",1,0)</formula>
    </cfRule>
    <cfRule type="expression" dxfId="619" priority="209">
      <formula>IF($E16="Lib Dem",1,0)</formula>
    </cfRule>
    <cfRule type="expression" dxfId="618" priority="210">
      <formula>IF($E16="SNP",1,0)</formula>
    </cfRule>
  </conditionalFormatting>
  <conditionalFormatting sqref="B20:D20">
    <cfRule type="expression" dxfId="617" priority="199">
      <formula>IF($B20="SNP",1,0)</formula>
    </cfRule>
    <cfRule type="expression" dxfId="616" priority="200">
      <formula>IF($B20="Lib Dem",1,0)</formula>
    </cfRule>
    <cfRule type="expression" dxfId="615" priority="201">
      <formula>IF($B20="Independent",1,0)</formula>
    </cfRule>
    <cfRule type="expression" dxfId="614" priority="202">
      <formula>IF($B20="Green",1,0)</formula>
    </cfRule>
    <cfRule type="expression" dxfId="613" priority="203">
      <formula>IF($B20="Conservative",1,0)</formula>
    </cfRule>
    <cfRule type="expression" dxfId="612" priority="204">
      <formula>IF($B20="Labour",1,0)</formula>
    </cfRule>
  </conditionalFormatting>
  <conditionalFormatting sqref="E20:G20">
    <cfRule type="expression" dxfId="611" priority="193">
      <formula>IF($E20="Conservative",1,0)</formula>
    </cfRule>
    <cfRule type="expression" dxfId="610" priority="194">
      <formula>IF($E20="Labour",1,0)</formula>
    </cfRule>
    <cfRule type="expression" dxfId="609" priority="195">
      <formula>IF($E20="Green",1,0)</formula>
    </cfRule>
    <cfRule type="expression" dxfId="608" priority="196">
      <formula>IF($E20="Independent",1,0)</formula>
    </cfRule>
    <cfRule type="expression" dxfId="607" priority="197">
      <formula>IF($E20="Lib Dem",1,0)</formula>
    </cfRule>
    <cfRule type="expression" dxfId="606" priority="198">
      <formula>IF($E20="SNP",1,0)</formula>
    </cfRule>
  </conditionalFormatting>
  <conditionalFormatting sqref="B24:D24">
    <cfRule type="expression" dxfId="605" priority="139">
      <formula>IF($B24="SNP",1,0)</formula>
    </cfRule>
    <cfRule type="expression" dxfId="604" priority="140">
      <formula>IF($B24="Lib Dem",1,0)</formula>
    </cfRule>
    <cfRule type="expression" dxfId="603" priority="141">
      <formula>IF($B24="Independent",1,0)</formula>
    </cfRule>
    <cfRule type="expression" dxfId="602" priority="142">
      <formula>IF($B24="Green",1,0)</formula>
    </cfRule>
    <cfRule type="expression" dxfId="601" priority="143">
      <formula>IF($B24="Conservative",1,0)</formula>
    </cfRule>
    <cfRule type="expression" dxfId="600" priority="144">
      <formula>IF($B24="Labour",1,0)</formula>
    </cfRule>
  </conditionalFormatting>
  <conditionalFormatting sqref="E24:G24">
    <cfRule type="expression" dxfId="599" priority="133">
      <formula>IF($E24="Conservative",1,0)</formula>
    </cfRule>
    <cfRule type="expression" dxfId="598" priority="134">
      <formula>IF($E24="Labour",1,0)</formula>
    </cfRule>
    <cfRule type="expression" dxfId="597" priority="135">
      <formula>IF($E24="Green",1,0)</formula>
    </cfRule>
    <cfRule type="expression" dxfId="596" priority="136">
      <formula>IF($E24="Independent",1,0)</formula>
    </cfRule>
    <cfRule type="expression" dxfId="595" priority="137">
      <formula>IF($E24="Lib Dem",1,0)</formula>
    </cfRule>
    <cfRule type="expression" dxfId="594" priority="138">
      <formula>IF($E24="SNP",1,0)</formula>
    </cfRule>
  </conditionalFormatting>
  <conditionalFormatting sqref="B28:D28">
    <cfRule type="expression" dxfId="593" priority="127">
      <formula>IF($B28="SNP",1,0)</formula>
    </cfRule>
    <cfRule type="expression" dxfId="592" priority="128">
      <formula>IF($B28="Lib Dem",1,0)</formula>
    </cfRule>
    <cfRule type="expression" dxfId="591" priority="129">
      <formula>IF($B28="Independent",1,0)</formula>
    </cfRule>
    <cfRule type="expression" dxfId="590" priority="130">
      <formula>IF($B28="Green",1,0)</formula>
    </cfRule>
    <cfRule type="expression" dxfId="589" priority="131">
      <formula>IF($B28="Conservative",1,0)</formula>
    </cfRule>
    <cfRule type="expression" dxfId="588" priority="132">
      <formula>IF($B28="Labour",1,0)</formula>
    </cfRule>
  </conditionalFormatting>
  <conditionalFormatting sqref="E28:G28">
    <cfRule type="expression" dxfId="587" priority="121">
      <formula>IF($E28="Conservative",1,0)</formula>
    </cfRule>
    <cfRule type="expression" dxfId="586" priority="122">
      <formula>IF($E28="Labour",1,0)</formula>
    </cfRule>
    <cfRule type="expression" dxfId="585" priority="123">
      <formula>IF($E28="Green",1,0)</formula>
    </cfRule>
    <cfRule type="expression" dxfId="584" priority="124">
      <formula>IF($E28="Independent",1,0)</formula>
    </cfRule>
    <cfRule type="expression" dxfId="583" priority="125">
      <formula>IF($E28="Lib Dem",1,0)</formula>
    </cfRule>
    <cfRule type="expression" dxfId="582" priority="126">
      <formula>IF($E28="SNP",1,0)</formula>
    </cfRule>
  </conditionalFormatting>
  <conditionalFormatting sqref="B32:D32">
    <cfRule type="expression" dxfId="581" priority="115">
      <formula>IF($B32="SNP",1,0)</formula>
    </cfRule>
    <cfRule type="expression" dxfId="580" priority="116">
      <formula>IF($B32="Lib Dem",1,0)</formula>
    </cfRule>
    <cfRule type="expression" dxfId="579" priority="117">
      <formula>IF($B32="Independent",1,0)</formula>
    </cfRule>
    <cfRule type="expression" dxfId="578" priority="118">
      <formula>IF($B32="Green",1,0)</formula>
    </cfRule>
    <cfRule type="expression" dxfId="577" priority="119">
      <formula>IF($B32="Conservative",1,0)</formula>
    </cfRule>
    <cfRule type="expression" dxfId="576" priority="120">
      <formula>IF($B32="Labour",1,0)</formula>
    </cfRule>
  </conditionalFormatting>
  <conditionalFormatting sqref="E32:G32">
    <cfRule type="expression" dxfId="575" priority="109">
      <formula>IF($E32="Conservative",1,0)</formula>
    </cfRule>
    <cfRule type="expression" dxfId="574" priority="110">
      <formula>IF($E32="Labour",1,0)</formula>
    </cfRule>
    <cfRule type="expression" dxfId="573" priority="111">
      <formula>IF($E32="Green",1,0)</formula>
    </cfRule>
    <cfRule type="expression" dxfId="572" priority="112">
      <formula>IF($E32="Independent",1,0)</formula>
    </cfRule>
    <cfRule type="expression" dxfId="571" priority="113">
      <formula>IF($E32="Lib Dem",1,0)</formula>
    </cfRule>
    <cfRule type="expression" dxfId="570" priority="114">
      <formula>IF($E32="SNP",1,0)</formula>
    </cfRule>
  </conditionalFormatting>
  <conditionalFormatting sqref="B36:D36">
    <cfRule type="expression" dxfId="569" priority="103">
      <formula>IF($B36="SNP",1,0)</formula>
    </cfRule>
    <cfRule type="expression" dxfId="568" priority="104">
      <formula>IF($B36="Lib Dem",1,0)</formula>
    </cfRule>
    <cfRule type="expression" dxfId="567" priority="105">
      <formula>IF($B36="Independent",1,0)</formula>
    </cfRule>
    <cfRule type="expression" dxfId="566" priority="106">
      <formula>IF($B36="Green",1,0)</formula>
    </cfRule>
    <cfRule type="expression" dxfId="565" priority="107">
      <formula>IF($B36="Conservative",1,0)</formula>
    </cfRule>
    <cfRule type="expression" dxfId="564" priority="108">
      <formula>IF($B36="Labour",1,0)</formula>
    </cfRule>
  </conditionalFormatting>
  <conditionalFormatting sqref="E36:G36">
    <cfRule type="expression" dxfId="563" priority="97">
      <formula>IF($E36="Conservative",1,0)</formula>
    </cfRule>
    <cfRule type="expression" dxfId="562" priority="98">
      <formula>IF($E36="Labour",1,0)</formula>
    </cfRule>
    <cfRule type="expression" dxfId="561" priority="99">
      <formula>IF($E36="Green",1,0)</formula>
    </cfRule>
    <cfRule type="expression" dxfId="560" priority="100">
      <formula>IF($E36="Independent",1,0)</formula>
    </cfRule>
    <cfRule type="expression" dxfId="559" priority="101">
      <formula>IF($E36="Lib Dem",1,0)</formula>
    </cfRule>
    <cfRule type="expression" dxfId="558" priority="102">
      <formula>IF($E36="SNP",1,0)</formula>
    </cfRule>
  </conditionalFormatting>
  <conditionalFormatting sqref="B40:D40">
    <cfRule type="expression" dxfId="557" priority="91">
      <formula>IF($B40="SNP",1,0)</formula>
    </cfRule>
    <cfRule type="expression" dxfId="556" priority="92">
      <formula>IF($B40="Lib Dem",1,0)</formula>
    </cfRule>
    <cfRule type="expression" dxfId="555" priority="93">
      <formula>IF($B40="Independent",1,0)</formula>
    </cfRule>
    <cfRule type="expression" dxfId="554" priority="94">
      <formula>IF($B40="Green",1,0)</formula>
    </cfRule>
    <cfRule type="expression" dxfId="553" priority="95">
      <formula>IF($B40="Conservative",1,0)</formula>
    </cfRule>
    <cfRule type="expression" dxfId="552" priority="96">
      <formula>IF($B40="Labour",1,0)</formula>
    </cfRule>
  </conditionalFormatting>
  <conditionalFormatting sqref="E40:G40">
    <cfRule type="expression" dxfId="551" priority="85">
      <formula>IF($E40="Conservative",1,0)</formula>
    </cfRule>
    <cfRule type="expression" dxfId="550" priority="86">
      <formula>IF($E40="Labour",1,0)</formula>
    </cfRule>
    <cfRule type="expression" dxfId="549" priority="87">
      <formula>IF($E40="Green",1,0)</formula>
    </cfRule>
    <cfRule type="expression" dxfId="548" priority="88">
      <formula>IF($E40="Independent",1,0)</formula>
    </cfRule>
    <cfRule type="expression" dxfId="547" priority="89">
      <formula>IF($E40="Lib Dem",1,0)</formula>
    </cfRule>
    <cfRule type="expression" dxfId="546" priority="90">
      <formula>IF($E40="SNP",1,0)</formula>
    </cfRule>
  </conditionalFormatting>
  <conditionalFormatting sqref="B44:D44">
    <cfRule type="expression" dxfId="545" priority="79">
      <formula>IF($B44="SNP",1,0)</formula>
    </cfRule>
    <cfRule type="expression" dxfId="544" priority="80">
      <formula>IF($B44="Lib Dem",1,0)</formula>
    </cfRule>
    <cfRule type="expression" dxfId="543" priority="81">
      <formula>IF($B44="Independent",1,0)</formula>
    </cfRule>
    <cfRule type="expression" dxfId="542" priority="82">
      <formula>IF($B44="Green",1,0)</formula>
    </cfRule>
    <cfRule type="expression" dxfId="541" priority="83">
      <formula>IF($B44="Conservative",1,0)</formula>
    </cfRule>
    <cfRule type="expression" dxfId="540" priority="84">
      <formula>IF($B44="Labour",1,0)</formula>
    </cfRule>
  </conditionalFormatting>
  <conditionalFormatting sqref="E44:G44">
    <cfRule type="expression" dxfId="539" priority="73">
      <formula>IF($E44="Conservative",1,0)</formula>
    </cfRule>
    <cfRule type="expression" dxfId="538" priority="74">
      <formula>IF($E44="Labour",1,0)</formula>
    </cfRule>
    <cfRule type="expression" dxfId="537" priority="75">
      <formula>IF($E44="Green",1,0)</formula>
    </cfRule>
    <cfRule type="expression" dxfId="536" priority="76">
      <formula>IF($E44="Independent",1,0)</formula>
    </cfRule>
    <cfRule type="expression" dxfId="535" priority="77">
      <formula>IF($E44="Lib Dem",1,0)</formula>
    </cfRule>
    <cfRule type="expression" dxfId="534" priority="78">
      <formula>IF($E44="SNP",1,0)</formula>
    </cfRule>
  </conditionalFormatting>
  <conditionalFormatting sqref="B48:D48">
    <cfRule type="expression" dxfId="533" priority="67">
      <formula>IF($B48="SNP",1,0)</formula>
    </cfRule>
    <cfRule type="expression" dxfId="532" priority="68">
      <formula>IF($B48="Lib Dem",1,0)</formula>
    </cfRule>
    <cfRule type="expression" dxfId="531" priority="69">
      <formula>IF($B48="Independent",1,0)</formula>
    </cfRule>
    <cfRule type="expression" dxfId="530" priority="70">
      <formula>IF($B48="Green",1,0)</formula>
    </cfRule>
    <cfRule type="expression" dxfId="529" priority="71">
      <formula>IF($B48="Conservative",1,0)</formula>
    </cfRule>
    <cfRule type="expression" dxfId="528" priority="72">
      <formula>IF($B48="Labour",1,0)</formula>
    </cfRule>
  </conditionalFormatting>
  <conditionalFormatting sqref="E48:G48">
    <cfRule type="expression" dxfId="527" priority="61">
      <formula>IF($E48="Conservative",1,0)</formula>
    </cfRule>
    <cfRule type="expression" dxfId="526" priority="62">
      <formula>IF($E48="Labour",1,0)</formula>
    </cfRule>
    <cfRule type="expression" dxfId="525" priority="63">
      <formula>IF($E48="Green",1,0)</formula>
    </cfRule>
    <cfRule type="expression" dxfId="524" priority="64">
      <formula>IF($E48="Independent",1,0)</formula>
    </cfRule>
    <cfRule type="expression" dxfId="523" priority="65">
      <formula>IF($E48="Lib Dem",1,0)</formula>
    </cfRule>
    <cfRule type="expression" dxfId="522" priority="66">
      <formula>IF($E48="SNP",1,0)</formula>
    </cfRule>
  </conditionalFormatting>
  <conditionalFormatting sqref="B52:D52">
    <cfRule type="expression" dxfId="521" priority="55">
      <formula>IF($B52="SNP",1,0)</formula>
    </cfRule>
    <cfRule type="expression" dxfId="520" priority="56">
      <formula>IF($B52="Lib Dem",1,0)</formula>
    </cfRule>
    <cfRule type="expression" dxfId="519" priority="57">
      <formula>IF($B52="Independent",1,0)</formula>
    </cfRule>
    <cfRule type="expression" dxfId="518" priority="58">
      <formula>IF($B52="Green",1,0)</formula>
    </cfRule>
    <cfRule type="expression" dxfId="517" priority="59">
      <formula>IF($B52="Conservative",1,0)</formula>
    </cfRule>
    <cfRule type="expression" dxfId="516" priority="60">
      <formula>IF($B52="Labour",1,0)</formula>
    </cfRule>
  </conditionalFormatting>
  <conditionalFormatting sqref="E52:G52">
    <cfRule type="expression" dxfId="515" priority="49">
      <formula>IF($E52="Conservative",1,0)</formula>
    </cfRule>
    <cfRule type="expression" dxfId="514" priority="50">
      <formula>IF($E52="Labour",1,0)</formula>
    </cfRule>
    <cfRule type="expression" dxfId="513" priority="51">
      <formula>IF($E52="Green",1,0)</formula>
    </cfRule>
    <cfRule type="expression" dxfId="512" priority="52">
      <formula>IF($E52="Independent",1,0)</formula>
    </cfRule>
    <cfRule type="expression" dxfId="511" priority="53">
      <formula>IF($E52="Lib Dem",1,0)</formula>
    </cfRule>
    <cfRule type="expression" dxfId="510" priority="54">
      <formula>IF($E52="SNP",1,0)</formula>
    </cfRule>
  </conditionalFormatting>
  <conditionalFormatting sqref="B56:D56">
    <cfRule type="expression" dxfId="509" priority="43">
      <formula>IF($B56="SNP",1,0)</formula>
    </cfRule>
    <cfRule type="expression" dxfId="508" priority="44">
      <formula>IF($B56="Lib Dem",1,0)</formula>
    </cfRule>
    <cfRule type="expression" dxfId="507" priority="45">
      <formula>IF($B56="Independent",1,0)</formula>
    </cfRule>
    <cfRule type="expression" dxfId="506" priority="46">
      <formula>IF($B56="Green",1,0)</formula>
    </cfRule>
    <cfRule type="expression" dxfId="505" priority="47">
      <formula>IF($B56="Conservative",1,0)</formula>
    </cfRule>
    <cfRule type="expression" dxfId="504" priority="48">
      <formula>IF($B56="Labour",1,0)</formula>
    </cfRule>
  </conditionalFormatting>
  <conditionalFormatting sqref="E56:G56">
    <cfRule type="expression" dxfId="503" priority="37">
      <formula>IF($E56="Conservative",1,0)</formula>
    </cfRule>
    <cfRule type="expression" dxfId="502" priority="38">
      <formula>IF($E56="Labour",1,0)</formula>
    </cfRule>
    <cfRule type="expression" dxfId="501" priority="39">
      <formula>IF($E56="Green",1,0)</formula>
    </cfRule>
    <cfRule type="expression" dxfId="500" priority="40">
      <formula>IF($E56="Independent",1,0)</formula>
    </cfRule>
    <cfRule type="expression" dxfId="499" priority="41">
      <formula>IF($E56="Lib Dem",1,0)</formula>
    </cfRule>
    <cfRule type="expression" dxfId="498" priority="42">
      <formula>IF($E56="SNP",1,0)</formula>
    </cfRule>
  </conditionalFormatting>
  <conditionalFormatting sqref="B60:D60">
    <cfRule type="expression" dxfId="497" priority="31">
      <formula>IF($B60="SNP",1,0)</formula>
    </cfRule>
    <cfRule type="expression" dxfId="496" priority="32">
      <formula>IF($B60="Lib Dem",1,0)</formula>
    </cfRule>
    <cfRule type="expression" dxfId="495" priority="33">
      <formula>IF($B60="Independent",1,0)</formula>
    </cfRule>
    <cfRule type="expression" dxfId="494" priority="34">
      <formula>IF($B60="Green",1,0)</formula>
    </cfRule>
    <cfRule type="expression" dxfId="493" priority="35">
      <formula>IF($B60="Conservative",1,0)</formula>
    </cfRule>
    <cfRule type="expression" dxfId="492" priority="36">
      <formula>IF($B60="Labour",1,0)</formula>
    </cfRule>
  </conditionalFormatting>
  <conditionalFormatting sqref="E60:G60">
    <cfRule type="expression" dxfId="491" priority="25">
      <formula>IF($E60="Conservative",1,0)</formula>
    </cfRule>
    <cfRule type="expression" dxfId="490" priority="26">
      <formula>IF($E60="Labour",1,0)</formula>
    </cfRule>
    <cfRule type="expression" dxfId="489" priority="27">
      <formula>IF($E60="Green",1,0)</formula>
    </cfRule>
    <cfRule type="expression" dxfId="488" priority="28">
      <formula>IF($E60="Independent",1,0)</formula>
    </cfRule>
    <cfRule type="expression" dxfId="487" priority="29">
      <formula>IF($E60="Lib Dem",1,0)</formula>
    </cfRule>
    <cfRule type="expression" dxfId="486" priority="30">
      <formula>IF($E60="SNP",1,0)</formula>
    </cfRule>
  </conditionalFormatting>
  <conditionalFormatting sqref="B64:D64">
    <cfRule type="expression" dxfId="485" priority="19">
      <formula>IF($B64="SNP",1,0)</formula>
    </cfRule>
    <cfRule type="expression" dxfId="484" priority="20">
      <formula>IF($B64="Lib Dem",1,0)</formula>
    </cfRule>
    <cfRule type="expression" dxfId="483" priority="21">
      <formula>IF($B64="Independent",1,0)</formula>
    </cfRule>
    <cfRule type="expression" dxfId="482" priority="22">
      <formula>IF($B64="Green",1,0)</formula>
    </cfRule>
    <cfRule type="expression" dxfId="481" priority="23">
      <formula>IF($B64="Conservative",1,0)</formula>
    </cfRule>
    <cfRule type="expression" dxfId="480" priority="24">
      <formula>IF($B64="Labour",1,0)</formula>
    </cfRule>
  </conditionalFormatting>
  <conditionalFormatting sqref="E64:G64">
    <cfRule type="expression" dxfId="479" priority="13">
      <formula>IF($E64="Conservative",1,0)</formula>
    </cfRule>
    <cfRule type="expression" dxfId="478" priority="14">
      <formula>IF($E64="Labour",1,0)</formula>
    </cfRule>
    <cfRule type="expression" dxfId="477" priority="15">
      <formula>IF($E64="Green",1,0)</formula>
    </cfRule>
    <cfRule type="expression" dxfId="476" priority="16">
      <formula>IF($E64="Independent",1,0)</formula>
    </cfRule>
    <cfRule type="expression" dxfId="475" priority="17">
      <formula>IF($E64="Lib Dem",1,0)</formula>
    </cfRule>
    <cfRule type="expression" dxfId="474" priority="18">
      <formula>IF($E64="SNP",1,0)</formula>
    </cfRule>
  </conditionalFormatting>
  <conditionalFormatting sqref="B68:D68">
    <cfRule type="expression" dxfId="473" priority="7">
      <formula>IF($B68="SNP",1,0)</formula>
    </cfRule>
    <cfRule type="expression" dxfId="472" priority="8">
      <formula>IF($B68="Lib Dem",1,0)</formula>
    </cfRule>
    <cfRule type="expression" dxfId="471" priority="9">
      <formula>IF($B68="Independent",1,0)</formula>
    </cfRule>
    <cfRule type="expression" dxfId="470" priority="10">
      <formula>IF($B68="Green",1,0)</formula>
    </cfRule>
    <cfRule type="expression" dxfId="469" priority="11">
      <formula>IF($B68="Conservative",1,0)</formula>
    </cfRule>
    <cfRule type="expression" dxfId="468" priority="12">
      <formula>IF($B68="Labour",1,0)</formula>
    </cfRule>
  </conditionalFormatting>
  <conditionalFormatting sqref="E68:G68">
    <cfRule type="expression" dxfId="467" priority="1">
      <formula>IF($E68="Conservative",1,0)</formula>
    </cfRule>
    <cfRule type="expression" dxfId="466" priority="2">
      <formula>IF($E68="Labour",1,0)</formula>
    </cfRule>
    <cfRule type="expression" dxfId="465" priority="3">
      <formula>IF($E68="Green",1,0)</formula>
    </cfRule>
    <cfRule type="expression" dxfId="464" priority="4">
      <formula>IF($E68="Independent",1,0)</formula>
    </cfRule>
    <cfRule type="expression" dxfId="463" priority="5">
      <formula>IF($E68="Lib Dem",1,0)</formula>
    </cfRule>
    <cfRule type="expression" dxfId="462" priority="6">
      <formula>IF($E68="SNP",1,0)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8D98A-9F54-4C61-ADA6-D525FE9ABE2C}">
  <dimension ref="B1:AC275"/>
  <sheetViews>
    <sheetView zoomScale="70" zoomScaleNormal="70" workbookViewId="0">
      <selection activeCell="P268" sqref="P268"/>
    </sheetView>
  </sheetViews>
  <sheetFormatPr defaultRowHeight="13.8" x14ac:dyDescent="0.25"/>
  <cols>
    <col min="2" max="2" width="13.08203125" bestFit="1" customWidth="1"/>
    <col min="16" max="16" width="13.08203125" bestFit="1" customWidth="1"/>
  </cols>
  <sheetData>
    <row r="1" spans="2:29" ht="14.4" thickBot="1" x14ac:dyDescent="0.3"/>
    <row r="2" spans="2:29" ht="18" thickBot="1" x14ac:dyDescent="0.35">
      <c r="B2" s="124" t="s">
        <v>61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6"/>
    </row>
    <row r="3" spans="2:29" ht="18" thickBot="1" x14ac:dyDescent="0.35">
      <c r="B3" s="119" t="s">
        <v>41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07"/>
      <c r="P3" s="119" t="s">
        <v>42</v>
      </c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07"/>
    </row>
    <row r="4" spans="2:29" ht="16.2" thickBot="1" x14ac:dyDescent="0.35">
      <c r="B4" s="44" t="s">
        <v>43</v>
      </c>
      <c r="C4" s="40" t="s">
        <v>20</v>
      </c>
      <c r="D4" s="40" t="s">
        <v>17</v>
      </c>
      <c r="E4" s="40" t="s">
        <v>19</v>
      </c>
      <c r="F4" s="40" t="s">
        <v>21</v>
      </c>
      <c r="G4" s="40" t="s">
        <v>18</v>
      </c>
      <c r="H4" s="40" t="s">
        <v>51</v>
      </c>
      <c r="I4" s="40" t="s">
        <v>63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28" t="s">
        <v>38</v>
      </c>
      <c r="P4" s="39" t="s">
        <v>43</v>
      </c>
      <c r="Q4" s="40" t="str">
        <f>C4</f>
        <v>Lib Dem</v>
      </c>
      <c r="R4" s="40" t="str">
        <f t="shared" ref="R4:AB4" si="0">D4</f>
        <v>SNP</v>
      </c>
      <c r="S4" s="40" t="str">
        <f t="shared" si="0"/>
        <v>Conservative</v>
      </c>
      <c r="T4" s="40" t="str">
        <f t="shared" si="0"/>
        <v>Green</v>
      </c>
      <c r="U4" s="40" t="str">
        <f t="shared" si="0"/>
        <v>Labour</v>
      </c>
      <c r="V4" s="40" t="str">
        <f t="shared" si="0"/>
        <v>Family</v>
      </c>
      <c r="W4" s="40" t="str">
        <f t="shared" si="0"/>
        <v>Workers</v>
      </c>
      <c r="X4" s="40">
        <f t="shared" si="0"/>
        <v>0</v>
      </c>
      <c r="Y4" s="40">
        <f t="shared" si="0"/>
        <v>0</v>
      </c>
      <c r="Z4" s="40">
        <f t="shared" si="0"/>
        <v>0</v>
      </c>
      <c r="AA4" s="40">
        <f t="shared" si="0"/>
        <v>0</v>
      </c>
      <c r="AB4" s="40">
        <f t="shared" si="0"/>
        <v>0</v>
      </c>
      <c r="AC4" s="41" t="s">
        <v>38</v>
      </c>
    </row>
    <row r="5" spans="2:29" ht="15.6" x14ac:dyDescent="0.3">
      <c r="B5" s="29" t="s">
        <v>44</v>
      </c>
      <c r="C5" s="30">
        <v>8325</v>
      </c>
      <c r="D5" s="30">
        <v>2911</v>
      </c>
      <c r="E5" s="30">
        <v>1040</v>
      </c>
      <c r="F5" s="30">
        <v>736</v>
      </c>
      <c r="G5" s="30">
        <v>688</v>
      </c>
      <c r="H5" s="30">
        <v>148</v>
      </c>
      <c r="I5" s="30">
        <v>61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1">
        <f>SUM(C5:N5)</f>
        <v>13909</v>
      </c>
      <c r="P5" s="36" t="str">
        <f>B5</f>
        <v>Whole Ward</v>
      </c>
      <c r="Q5" s="42">
        <f t="shared" ref="Q5:Q15" si="1">IF(C5&gt;0,C5/O5,0)</f>
        <v>0.59853332374721402</v>
      </c>
      <c r="R5" s="42">
        <f t="shared" ref="R5:R15" si="2">IF(D5&gt;0,D5/O5,0)</f>
        <v>0.2092889496009778</v>
      </c>
      <c r="S5" s="42">
        <f t="shared" ref="S5:S15" si="3">IF(E5&gt;0,E5/O5,0)</f>
        <v>7.4771730534186495E-2</v>
      </c>
      <c r="T5" s="42">
        <f t="shared" ref="T5:T15" si="4">IF(F5&gt;0,F5/O5,0)</f>
        <v>5.2915378531885826E-2</v>
      </c>
      <c r="U5" s="42">
        <f t="shared" ref="U5:U15" si="5">IF(G5&gt;0,G5/O5,0)</f>
        <v>4.9464375584154147E-2</v>
      </c>
      <c r="V5" s="42">
        <f t="shared" ref="V5:V15" si="6">IF(H5&gt;0,H5/O5,0)</f>
        <v>1.0640592422172693E-2</v>
      </c>
      <c r="W5" s="42">
        <f t="shared" ref="W5:W15" si="7">IF(I5&gt;0,I5/O5,0)</f>
        <v>4.3856495794090157E-3</v>
      </c>
      <c r="X5" s="42">
        <f t="shared" ref="X5:X15" si="8">IF(J5&gt;0,J5/O5,0)</f>
        <v>0</v>
      </c>
      <c r="Y5" s="42">
        <f t="shared" ref="Y5:Y15" si="9">IF(K5&gt;0,K5/O5,0)</f>
        <v>0</v>
      </c>
      <c r="Z5" s="42">
        <f t="shared" ref="Z5:Z15" si="10">IF(L5&gt;0,L5/O5,0)</f>
        <v>0</v>
      </c>
      <c r="AA5" s="42">
        <f t="shared" ref="AA5:AA15" si="11">IF(M5&gt;0,M5/O5,0)</f>
        <v>0</v>
      </c>
      <c r="AB5" s="42">
        <f t="shared" ref="AB5:AB15" si="12">IF(N5&gt;0,N5/O5,0)</f>
        <v>0</v>
      </c>
      <c r="AC5" s="43">
        <f>SUM(Q5:AB5)</f>
        <v>1.0000000000000002</v>
      </c>
    </row>
    <row r="6" spans="2:29" ht="15.6" x14ac:dyDescent="0.3">
      <c r="B6" s="32" t="s">
        <v>45</v>
      </c>
      <c r="C6" s="33">
        <v>4274</v>
      </c>
      <c r="D6" s="33">
        <v>1807</v>
      </c>
      <c r="E6" s="33">
        <v>454</v>
      </c>
      <c r="F6" s="33">
        <v>495</v>
      </c>
      <c r="G6" s="33">
        <v>410</v>
      </c>
      <c r="H6" s="33">
        <v>83</v>
      </c>
      <c r="I6" s="33">
        <v>37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4">
        <f>SUM(C6:N6)</f>
        <v>7560</v>
      </c>
      <c r="P6" s="32" t="str">
        <f t="shared" ref="P6:P15" si="13">B6</f>
        <v>In Person Total</v>
      </c>
      <c r="Q6" s="35">
        <f t="shared" si="1"/>
        <v>0.56534391534391537</v>
      </c>
      <c r="R6" s="35">
        <f t="shared" si="2"/>
        <v>0.23902116402116402</v>
      </c>
      <c r="S6" s="35">
        <f t="shared" si="3"/>
        <v>6.0052910052910052E-2</v>
      </c>
      <c r="T6" s="35">
        <f t="shared" si="4"/>
        <v>6.5476190476190479E-2</v>
      </c>
      <c r="U6" s="35">
        <f t="shared" si="5"/>
        <v>5.423280423280423E-2</v>
      </c>
      <c r="V6" s="35">
        <f t="shared" si="6"/>
        <v>1.0978835978835979E-2</v>
      </c>
      <c r="W6" s="35">
        <f t="shared" si="7"/>
        <v>4.8941798941798944E-3</v>
      </c>
      <c r="X6" s="35">
        <f t="shared" si="8"/>
        <v>0</v>
      </c>
      <c r="Y6" s="35">
        <f t="shared" si="9"/>
        <v>0</v>
      </c>
      <c r="Z6" s="35">
        <f t="shared" si="10"/>
        <v>0</v>
      </c>
      <c r="AA6" s="35">
        <f t="shared" si="11"/>
        <v>0</v>
      </c>
      <c r="AB6" s="35">
        <f t="shared" si="12"/>
        <v>0</v>
      </c>
      <c r="AC6" s="38">
        <f t="shared" ref="AC6:AC15" si="14">SUM(Q6:AB6)</f>
        <v>0.99999999999999989</v>
      </c>
    </row>
    <row r="7" spans="2:29" ht="15.6" x14ac:dyDescent="0.3">
      <c r="B7" s="36" t="s">
        <v>46</v>
      </c>
      <c r="C7" s="33">
        <v>4051</v>
      </c>
      <c r="D7" s="33">
        <v>1104</v>
      </c>
      <c r="E7" s="33">
        <v>586</v>
      </c>
      <c r="F7" s="33">
        <v>241</v>
      </c>
      <c r="G7" s="33">
        <v>278</v>
      </c>
      <c r="H7" s="33">
        <v>65</v>
      </c>
      <c r="I7" s="33">
        <v>24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4">
        <f t="shared" ref="O7:O15" si="15">SUM(C7:N7)</f>
        <v>6349</v>
      </c>
      <c r="P7" s="32" t="str">
        <f t="shared" si="13"/>
        <v>Postal Total</v>
      </c>
      <c r="Q7" s="35">
        <f t="shared" si="1"/>
        <v>0.63805323673019376</v>
      </c>
      <c r="R7" s="35">
        <f t="shared" si="2"/>
        <v>0.17388565128366673</v>
      </c>
      <c r="S7" s="35">
        <f t="shared" si="3"/>
        <v>9.2297999684989765E-2</v>
      </c>
      <c r="T7" s="35">
        <f t="shared" si="4"/>
        <v>3.7958733658843911E-2</v>
      </c>
      <c r="U7" s="35">
        <f t="shared" si="5"/>
        <v>4.3786423058749406E-2</v>
      </c>
      <c r="V7" s="35">
        <f t="shared" si="6"/>
        <v>1.023783272956371E-2</v>
      </c>
      <c r="W7" s="35">
        <f t="shared" si="7"/>
        <v>3.7801228539927549E-3</v>
      </c>
      <c r="X7" s="35">
        <f t="shared" si="8"/>
        <v>0</v>
      </c>
      <c r="Y7" s="35">
        <f t="shared" si="9"/>
        <v>0</v>
      </c>
      <c r="Z7" s="35">
        <f t="shared" si="10"/>
        <v>0</v>
      </c>
      <c r="AA7" s="35">
        <f t="shared" si="11"/>
        <v>0</v>
      </c>
      <c r="AB7" s="35">
        <f t="shared" si="12"/>
        <v>0</v>
      </c>
      <c r="AC7" s="38">
        <f t="shared" si="14"/>
        <v>1</v>
      </c>
    </row>
    <row r="8" spans="2:29" ht="15.6" x14ac:dyDescent="0.3">
      <c r="B8" s="37" t="s">
        <v>64</v>
      </c>
      <c r="C8" s="33">
        <v>991</v>
      </c>
      <c r="D8" s="33">
        <v>409</v>
      </c>
      <c r="E8" s="33">
        <v>82</v>
      </c>
      <c r="F8" s="33">
        <v>107</v>
      </c>
      <c r="G8" s="33">
        <v>59</v>
      </c>
      <c r="H8" s="33">
        <v>20</v>
      </c>
      <c r="I8" s="33">
        <v>7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4">
        <f t="shared" si="15"/>
        <v>1675</v>
      </c>
      <c r="P8" s="32" t="str">
        <f t="shared" si="13"/>
        <v>WW01A</v>
      </c>
      <c r="Q8" s="35">
        <f t="shared" si="1"/>
        <v>0.5916417910447761</v>
      </c>
      <c r="R8" s="35">
        <f t="shared" si="2"/>
        <v>0.24417910447761193</v>
      </c>
      <c r="S8" s="35">
        <f t="shared" si="3"/>
        <v>4.8955223880597018E-2</v>
      </c>
      <c r="T8" s="35">
        <f t="shared" si="4"/>
        <v>6.3880597014925378E-2</v>
      </c>
      <c r="U8" s="35">
        <f t="shared" si="5"/>
        <v>3.5223880597014923E-2</v>
      </c>
      <c r="V8" s="35">
        <f t="shared" si="6"/>
        <v>1.1940298507462687E-2</v>
      </c>
      <c r="W8" s="35">
        <f t="shared" si="7"/>
        <v>4.1791044776119399E-3</v>
      </c>
      <c r="X8" s="35">
        <f t="shared" si="8"/>
        <v>0</v>
      </c>
      <c r="Y8" s="35">
        <f t="shared" si="9"/>
        <v>0</v>
      </c>
      <c r="Z8" s="35">
        <f t="shared" si="10"/>
        <v>0</v>
      </c>
      <c r="AA8" s="35">
        <f t="shared" si="11"/>
        <v>0</v>
      </c>
      <c r="AB8" s="35">
        <f t="shared" si="12"/>
        <v>0</v>
      </c>
      <c r="AC8" s="38">
        <f t="shared" si="14"/>
        <v>1</v>
      </c>
    </row>
    <row r="9" spans="2:29" ht="15.6" x14ac:dyDescent="0.3">
      <c r="B9" s="37" t="s">
        <v>70</v>
      </c>
      <c r="C9" s="33">
        <v>1700</v>
      </c>
      <c r="D9" s="33">
        <v>659</v>
      </c>
      <c r="E9" s="33">
        <v>115</v>
      </c>
      <c r="F9" s="33">
        <v>152</v>
      </c>
      <c r="G9" s="33">
        <v>143</v>
      </c>
      <c r="H9" s="33">
        <v>43</v>
      </c>
      <c r="I9" s="33">
        <v>3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4">
        <f t="shared" si="15"/>
        <v>2815</v>
      </c>
      <c r="P9" s="32" t="str">
        <f t="shared" si="13"/>
        <v>WW01B^</v>
      </c>
      <c r="Q9" s="35">
        <f t="shared" si="1"/>
        <v>0.60390763765541744</v>
      </c>
      <c r="R9" s="35">
        <f t="shared" si="2"/>
        <v>0.23410301953818827</v>
      </c>
      <c r="S9" s="35">
        <f t="shared" si="3"/>
        <v>4.0852575488454709E-2</v>
      </c>
      <c r="T9" s="35">
        <f t="shared" si="4"/>
        <v>5.3996447602131438E-2</v>
      </c>
      <c r="U9" s="35">
        <f t="shared" si="5"/>
        <v>5.079928952042629E-2</v>
      </c>
      <c r="V9" s="35">
        <f t="shared" si="6"/>
        <v>1.52753108348135E-2</v>
      </c>
      <c r="W9" s="35">
        <f t="shared" si="7"/>
        <v>1.0657193605683837E-3</v>
      </c>
      <c r="X9" s="35">
        <f t="shared" si="8"/>
        <v>0</v>
      </c>
      <c r="Y9" s="35">
        <f t="shared" si="9"/>
        <v>0</v>
      </c>
      <c r="Z9" s="35">
        <f t="shared" si="10"/>
        <v>0</v>
      </c>
      <c r="AA9" s="35">
        <f t="shared" si="11"/>
        <v>0</v>
      </c>
      <c r="AB9" s="35">
        <f t="shared" si="12"/>
        <v>0</v>
      </c>
      <c r="AC9" s="38">
        <f t="shared" si="14"/>
        <v>1</v>
      </c>
    </row>
    <row r="10" spans="2:29" ht="15.6" x14ac:dyDescent="0.3">
      <c r="B10" s="37" t="s">
        <v>71</v>
      </c>
      <c r="C10" s="33">
        <v>203</v>
      </c>
      <c r="D10" s="33">
        <v>81</v>
      </c>
      <c r="E10" s="33">
        <v>18</v>
      </c>
      <c r="F10" s="33">
        <v>21</v>
      </c>
      <c r="G10" s="33">
        <v>15</v>
      </c>
      <c r="H10" s="33">
        <v>7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4">
        <f t="shared" si="15"/>
        <v>345</v>
      </c>
      <c r="P10" s="32" t="str">
        <f t="shared" si="13"/>
        <v>WW01C^</v>
      </c>
      <c r="Q10" s="35">
        <f t="shared" si="1"/>
        <v>0.58840579710144925</v>
      </c>
      <c r="R10" s="35">
        <f t="shared" si="2"/>
        <v>0.23478260869565218</v>
      </c>
      <c r="S10" s="35">
        <f t="shared" si="3"/>
        <v>5.2173913043478258E-2</v>
      </c>
      <c r="T10" s="35">
        <f t="shared" si="4"/>
        <v>6.0869565217391307E-2</v>
      </c>
      <c r="U10" s="35">
        <f t="shared" si="5"/>
        <v>4.3478260869565216E-2</v>
      </c>
      <c r="V10" s="35">
        <f t="shared" si="6"/>
        <v>2.0289855072463767E-2</v>
      </c>
      <c r="W10" s="35">
        <f t="shared" si="7"/>
        <v>0</v>
      </c>
      <c r="X10" s="35">
        <f t="shared" si="8"/>
        <v>0</v>
      </c>
      <c r="Y10" s="35">
        <f t="shared" si="9"/>
        <v>0</v>
      </c>
      <c r="Z10" s="35">
        <f t="shared" si="10"/>
        <v>0</v>
      </c>
      <c r="AA10" s="35">
        <f t="shared" si="11"/>
        <v>0</v>
      </c>
      <c r="AB10" s="35">
        <f t="shared" si="12"/>
        <v>0</v>
      </c>
      <c r="AC10" s="38">
        <f t="shared" si="14"/>
        <v>0.99999999999999989</v>
      </c>
    </row>
    <row r="11" spans="2:29" ht="15.6" x14ac:dyDescent="0.3">
      <c r="B11" s="37" t="s">
        <v>65</v>
      </c>
      <c r="C11" s="33">
        <v>1365</v>
      </c>
      <c r="D11" s="33">
        <v>467</v>
      </c>
      <c r="E11" s="33">
        <v>115</v>
      </c>
      <c r="F11" s="33">
        <v>73</v>
      </c>
      <c r="G11" s="33">
        <v>64</v>
      </c>
      <c r="H11" s="33">
        <v>23</v>
      </c>
      <c r="I11" s="33">
        <v>5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4">
        <f t="shared" si="15"/>
        <v>2112</v>
      </c>
      <c r="P11" s="32" t="str">
        <f t="shared" si="13"/>
        <v>WW01D</v>
      </c>
      <c r="Q11" s="35">
        <f t="shared" si="1"/>
        <v>0.64630681818181823</v>
      </c>
      <c r="R11" s="35">
        <f t="shared" si="2"/>
        <v>0.22111742424242425</v>
      </c>
      <c r="S11" s="35">
        <f t="shared" si="3"/>
        <v>5.4450757575757576E-2</v>
      </c>
      <c r="T11" s="35">
        <f t="shared" si="4"/>
        <v>3.4564393939393936E-2</v>
      </c>
      <c r="U11" s="35">
        <f t="shared" si="5"/>
        <v>3.0303030303030304E-2</v>
      </c>
      <c r="V11" s="35">
        <f t="shared" si="6"/>
        <v>1.0890151515151516E-2</v>
      </c>
      <c r="W11" s="35">
        <f t="shared" si="7"/>
        <v>2.3674242424242425E-3</v>
      </c>
      <c r="X11" s="35">
        <f t="shared" si="8"/>
        <v>0</v>
      </c>
      <c r="Y11" s="35">
        <f t="shared" si="9"/>
        <v>0</v>
      </c>
      <c r="Z11" s="35">
        <f t="shared" si="10"/>
        <v>0</v>
      </c>
      <c r="AA11" s="35">
        <f t="shared" si="11"/>
        <v>0</v>
      </c>
      <c r="AB11" s="35">
        <f t="shared" si="12"/>
        <v>0</v>
      </c>
      <c r="AC11" s="38">
        <f t="shared" si="14"/>
        <v>0.99999999999999989</v>
      </c>
    </row>
    <row r="12" spans="2:29" ht="15.6" x14ac:dyDescent="0.3">
      <c r="B12" s="37" t="s">
        <v>66</v>
      </c>
      <c r="C12" s="33">
        <v>1961</v>
      </c>
      <c r="D12" s="33">
        <v>309</v>
      </c>
      <c r="E12" s="33">
        <v>355</v>
      </c>
      <c r="F12" s="33">
        <v>114</v>
      </c>
      <c r="G12" s="33">
        <v>54</v>
      </c>
      <c r="H12" s="33">
        <v>11</v>
      </c>
      <c r="I12" s="33">
        <v>5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4">
        <f t="shared" si="15"/>
        <v>2809</v>
      </c>
      <c r="P12" s="32" t="str">
        <f t="shared" si="13"/>
        <v>WW01E</v>
      </c>
      <c r="Q12" s="35">
        <f t="shared" si="1"/>
        <v>0.69811320754716977</v>
      </c>
      <c r="R12" s="35">
        <f t="shared" si="2"/>
        <v>0.11000355998576006</v>
      </c>
      <c r="S12" s="35">
        <f t="shared" si="3"/>
        <v>0.12637949448202207</v>
      </c>
      <c r="T12" s="35">
        <f t="shared" si="4"/>
        <v>4.058383766464934E-2</v>
      </c>
      <c r="U12" s="35">
        <f t="shared" si="5"/>
        <v>1.9223923104307584E-2</v>
      </c>
      <c r="V12" s="35">
        <f t="shared" si="6"/>
        <v>3.915984336062656E-3</v>
      </c>
      <c r="W12" s="35">
        <f t="shared" si="7"/>
        <v>1.77999288002848E-3</v>
      </c>
      <c r="X12" s="35">
        <f t="shared" si="8"/>
        <v>0</v>
      </c>
      <c r="Y12" s="35">
        <f t="shared" si="9"/>
        <v>0</v>
      </c>
      <c r="Z12" s="35">
        <f t="shared" si="10"/>
        <v>0</v>
      </c>
      <c r="AA12" s="35">
        <f t="shared" si="11"/>
        <v>0</v>
      </c>
      <c r="AB12" s="35">
        <f t="shared" si="12"/>
        <v>0</v>
      </c>
      <c r="AC12" s="38">
        <f t="shared" si="14"/>
        <v>1</v>
      </c>
    </row>
    <row r="13" spans="2:29" ht="15.6" x14ac:dyDescent="0.3">
      <c r="B13" s="37" t="s">
        <v>67</v>
      </c>
      <c r="C13" s="33">
        <v>1658</v>
      </c>
      <c r="D13" s="33">
        <v>461</v>
      </c>
      <c r="E13" s="33">
        <v>199</v>
      </c>
      <c r="F13" s="33">
        <v>175</v>
      </c>
      <c r="G13" s="33">
        <v>134</v>
      </c>
      <c r="H13" s="33">
        <v>18</v>
      </c>
      <c r="I13" s="33">
        <v>8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4">
        <f t="shared" si="15"/>
        <v>2653</v>
      </c>
      <c r="P13" s="32" t="str">
        <f t="shared" si="13"/>
        <v>WW01F</v>
      </c>
      <c r="Q13" s="35">
        <f t="shared" si="1"/>
        <v>0.62495288352808143</v>
      </c>
      <c r="R13" s="35">
        <f t="shared" si="2"/>
        <v>0.17376554843573314</v>
      </c>
      <c r="S13" s="35">
        <f t="shared" si="3"/>
        <v>7.5009423294383717E-2</v>
      </c>
      <c r="T13" s="35">
        <f t="shared" si="4"/>
        <v>6.5963060686015831E-2</v>
      </c>
      <c r="U13" s="35">
        <f t="shared" si="5"/>
        <v>5.0508857896720695E-2</v>
      </c>
      <c r="V13" s="35">
        <f t="shared" si="6"/>
        <v>6.7847719562759137E-3</v>
      </c>
      <c r="W13" s="35">
        <f t="shared" si="7"/>
        <v>3.0154542027892952E-3</v>
      </c>
      <c r="X13" s="35">
        <f t="shared" si="8"/>
        <v>0</v>
      </c>
      <c r="Y13" s="35">
        <f t="shared" si="9"/>
        <v>0</v>
      </c>
      <c r="Z13" s="35">
        <f t="shared" si="10"/>
        <v>0</v>
      </c>
      <c r="AA13" s="35">
        <f t="shared" si="11"/>
        <v>0</v>
      </c>
      <c r="AB13" s="35">
        <f t="shared" si="12"/>
        <v>0</v>
      </c>
      <c r="AC13" s="38">
        <f t="shared" si="14"/>
        <v>1</v>
      </c>
    </row>
    <row r="14" spans="2:29" ht="15.6" x14ac:dyDescent="0.3">
      <c r="B14" s="37" t="s">
        <v>68</v>
      </c>
      <c r="C14" s="33">
        <v>243</v>
      </c>
      <c r="D14" s="33">
        <v>82</v>
      </c>
      <c r="E14" s="33">
        <v>44</v>
      </c>
      <c r="F14" s="33">
        <v>18</v>
      </c>
      <c r="G14" s="33">
        <v>25</v>
      </c>
      <c r="H14" s="33">
        <v>2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4">
        <f t="shared" si="15"/>
        <v>414</v>
      </c>
      <c r="P14" s="32" t="str">
        <f t="shared" si="13"/>
        <v>WW01G</v>
      </c>
      <c r="Q14" s="35">
        <f t="shared" si="1"/>
        <v>0.58695652173913049</v>
      </c>
      <c r="R14" s="35">
        <f t="shared" si="2"/>
        <v>0.19806763285024154</v>
      </c>
      <c r="S14" s="35">
        <f t="shared" si="3"/>
        <v>0.10628019323671498</v>
      </c>
      <c r="T14" s="35">
        <f t="shared" si="4"/>
        <v>4.3478260869565216E-2</v>
      </c>
      <c r="U14" s="35">
        <f t="shared" si="5"/>
        <v>6.0386473429951688E-2</v>
      </c>
      <c r="V14" s="35">
        <f t="shared" si="6"/>
        <v>4.830917874396135E-3</v>
      </c>
      <c r="W14" s="35">
        <f t="shared" si="7"/>
        <v>0</v>
      </c>
      <c r="X14" s="35">
        <f t="shared" si="8"/>
        <v>0</v>
      </c>
      <c r="Y14" s="35">
        <f t="shared" si="9"/>
        <v>0</v>
      </c>
      <c r="Z14" s="35">
        <f t="shared" si="10"/>
        <v>0</v>
      </c>
      <c r="AA14" s="35">
        <f t="shared" si="11"/>
        <v>0</v>
      </c>
      <c r="AB14" s="35">
        <f t="shared" si="12"/>
        <v>0</v>
      </c>
      <c r="AC14" s="38">
        <f t="shared" si="14"/>
        <v>1</v>
      </c>
    </row>
    <row r="15" spans="2:29" ht="31.8" thickBot="1" x14ac:dyDescent="0.35">
      <c r="B15" s="37" t="s">
        <v>69</v>
      </c>
      <c r="C15" s="33">
        <v>203</v>
      </c>
      <c r="D15" s="33">
        <v>443</v>
      </c>
      <c r="E15" s="33">
        <v>112</v>
      </c>
      <c r="F15" s="33">
        <v>76</v>
      </c>
      <c r="G15" s="33">
        <v>195</v>
      </c>
      <c r="H15" s="33">
        <v>25</v>
      </c>
      <c r="I15" s="33">
        <v>33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4">
        <f t="shared" si="15"/>
        <v>1087</v>
      </c>
      <c r="P15" s="32" t="str">
        <f t="shared" si="13"/>
        <v>WW01H &amp; WW01I</v>
      </c>
      <c r="Q15" s="35">
        <f t="shared" si="1"/>
        <v>0.18675252989880406</v>
      </c>
      <c r="R15" s="35">
        <f t="shared" si="2"/>
        <v>0.40754369825206993</v>
      </c>
      <c r="S15" s="35">
        <f t="shared" si="3"/>
        <v>0.10303587856485741</v>
      </c>
      <c r="T15" s="35">
        <f t="shared" si="4"/>
        <v>6.9917203311867529E-2</v>
      </c>
      <c r="U15" s="35">
        <f t="shared" si="5"/>
        <v>0.17939282428702852</v>
      </c>
      <c r="V15" s="35">
        <f t="shared" si="6"/>
        <v>2.2999080036798528E-2</v>
      </c>
      <c r="W15" s="35">
        <f t="shared" si="7"/>
        <v>3.0358785648574058E-2</v>
      </c>
      <c r="X15" s="35">
        <f t="shared" si="8"/>
        <v>0</v>
      </c>
      <c r="Y15" s="35">
        <f t="shared" si="9"/>
        <v>0</v>
      </c>
      <c r="Z15" s="35">
        <f t="shared" si="10"/>
        <v>0</v>
      </c>
      <c r="AA15" s="35">
        <f t="shared" si="11"/>
        <v>0</v>
      </c>
      <c r="AB15" s="35">
        <f t="shared" si="12"/>
        <v>0</v>
      </c>
      <c r="AC15" s="38">
        <f t="shared" si="14"/>
        <v>1</v>
      </c>
    </row>
    <row r="16" spans="2:29" ht="16.2" thickBot="1" x14ac:dyDescent="0.35">
      <c r="B16" s="121" t="s">
        <v>47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3"/>
    </row>
    <row r="17" spans="2:29" ht="14.4" thickBot="1" x14ac:dyDescent="0.3"/>
    <row r="18" spans="2:29" ht="18" thickBot="1" x14ac:dyDescent="0.35">
      <c r="B18" s="124" t="s">
        <v>82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6"/>
    </row>
    <row r="19" spans="2:29" ht="18" thickBot="1" x14ac:dyDescent="0.35">
      <c r="B19" s="119" t="s">
        <v>41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07"/>
      <c r="P19" s="119" t="s">
        <v>42</v>
      </c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07"/>
    </row>
    <row r="20" spans="2:29" ht="16.2" thickBot="1" x14ac:dyDescent="0.35">
      <c r="B20" s="44" t="s">
        <v>43</v>
      </c>
      <c r="C20" s="40" t="s">
        <v>19</v>
      </c>
      <c r="D20" s="40" t="s">
        <v>17</v>
      </c>
      <c r="E20" s="40" t="s">
        <v>18</v>
      </c>
      <c r="F20" s="40" t="s">
        <v>20</v>
      </c>
      <c r="G20" s="40" t="s">
        <v>21</v>
      </c>
      <c r="H20" s="40" t="s">
        <v>51</v>
      </c>
      <c r="I20" s="40" t="s">
        <v>80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28" t="s">
        <v>38</v>
      </c>
      <c r="P20" s="39" t="s">
        <v>43</v>
      </c>
      <c r="Q20" s="40" t="str">
        <f>C20</f>
        <v>Conservative</v>
      </c>
      <c r="R20" s="40" t="str">
        <f t="shared" ref="R20:AB20" si="16">D20</f>
        <v>SNP</v>
      </c>
      <c r="S20" s="40" t="str">
        <f t="shared" si="16"/>
        <v>Labour</v>
      </c>
      <c r="T20" s="40" t="str">
        <f t="shared" si="16"/>
        <v>Lib Dem</v>
      </c>
      <c r="U20" s="40" t="str">
        <f t="shared" si="16"/>
        <v>Green</v>
      </c>
      <c r="V20" s="40" t="str">
        <f t="shared" si="16"/>
        <v>Family</v>
      </c>
      <c r="W20" s="40" t="str">
        <f t="shared" si="16"/>
        <v>Libertarian</v>
      </c>
      <c r="X20" s="40">
        <f t="shared" si="16"/>
        <v>0</v>
      </c>
      <c r="Y20" s="40">
        <f t="shared" si="16"/>
        <v>0</v>
      </c>
      <c r="Z20" s="40">
        <f t="shared" si="16"/>
        <v>0</v>
      </c>
      <c r="AA20" s="40">
        <f t="shared" si="16"/>
        <v>0</v>
      </c>
      <c r="AB20" s="40">
        <f t="shared" si="16"/>
        <v>0</v>
      </c>
      <c r="AC20" s="41" t="s">
        <v>38</v>
      </c>
    </row>
    <row r="21" spans="2:29" ht="15.6" x14ac:dyDescent="0.3">
      <c r="B21" s="29" t="s">
        <v>44</v>
      </c>
      <c r="C21" s="30">
        <v>3770</v>
      </c>
      <c r="D21" s="30">
        <v>3475</v>
      </c>
      <c r="E21" s="30">
        <v>1896</v>
      </c>
      <c r="F21" s="30">
        <v>885</v>
      </c>
      <c r="G21" s="30">
        <v>870</v>
      </c>
      <c r="H21" s="30">
        <v>159</v>
      </c>
      <c r="I21" s="30">
        <v>32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1">
        <f>SUM(C21:N21)</f>
        <v>11087</v>
      </c>
      <c r="P21" s="36" t="str">
        <f>B21</f>
        <v>Whole Ward</v>
      </c>
      <c r="Q21" s="42">
        <f t="shared" ref="Q21:Q31" si="17">IF(C21&gt;0,C21/O21,0)</f>
        <v>0.34003788220438352</v>
      </c>
      <c r="R21" s="42">
        <f t="shared" ref="R21:R31" si="18">IF(D21&gt;0,D21/O21,0)</f>
        <v>0.31343014341120229</v>
      </c>
      <c r="S21" s="42">
        <f t="shared" ref="S21:S31" si="19">IF(E21&gt;0,E21/O21,0)</f>
        <v>0.17101109407414089</v>
      </c>
      <c r="T21" s="42">
        <f t="shared" ref="T21:T31" si="20">IF(F21&gt;0,F21/O21,0)</f>
        <v>7.9823216379543607E-2</v>
      </c>
      <c r="U21" s="42">
        <f t="shared" ref="U21:U31" si="21">IF(G21&gt;0,G21/O21,0)</f>
        <v>7.8470280508703888E-2</v>
      </c>
      <c r="V21" s="42">
        <f t="shared" ref="V21:V31" si="22">IF(H21&gt;0,H21/O21,0)</f>
        <v>1.4341120230901056E-2</v>
      </c>
      <c r="W21" s="42">
        <f t="shared" ref="W21:W31" si="23">IF(I21&gt;0,I21/O21,0)</f>
        <v>2.8862631911247406E-3</v>
      </c>
      <c r="X21" s="42">
        <f t="shared" ref="X21:X31" si="24">IF(J21&gt;0,J21/O21,0)</f>
        <v>0</v>
      </c>
      <c r="Y21" s="42">
        <f t="shared" ref="Y21:Y31" si="25">IF(K21&gt;0,K21/O21,0)</f>
        <v>0</v>
      </c>
      <c r="Z21" s="42">
        <f t="shared" ref="Z21:Z31" si="26">IF(L21&gt;0,L21/O21,0)</f>
        <v>0</v>
      </c>
      <c r="AA21" s="42">
        <f t="shared" ref="AA21:AA31" si="27">IF(M21&gt;0,M21/O21,0)</f>
        <v>0</v>
      </c>
      <c r="AB21" s="42">
        <f t="shared" ref="AB21:AB31" si="28">IF(N21&gt;0,N21/O21,0)</f>
        <v>0</v>
      </c>
      <c r="AC21" s="43">
        <f>SUM(Q21:AB21)</f>
        <v>1</v>
      </c>
    </row>
    <row r="22" spans="2:29" ht="15.6" x14ac:dyDescent="0.3">
      <c r="B22" s="32" t="s">
        <v>45</v>
      </c>
      <c r="C22" s="33">
        <v>1806</v>
      </c>
      <c r="D22" s="33">
        <v>2103</v>
      </c>
      <c r="E22" s="33">
        <v>1045</v>
      </c>
      <c r="F22" s="33">
        <v>465</v>
      </c>
      <c r="G22" s="33">
        <v>593</v>
      </c>
      <c r="H22" s="33">
        <v>100</v>
      </c>
      <c r="I22" s="33">
        <v>25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4">
        <f>SUM(C22:N22)</f>
        <v>6137</v>
      </c>
      <c r="P22" s="32" t="str">
        <f t="shared" ref="P22:P31" si="29">B22</f>
        <v>In Person Total</v>
      </c>
      <c r="Q22" s="35">
        <f t="shared" si="17"/>
        <v>0.29428059312367605</v>
      </c>
      <c r="R22" s="35">
        <f t="shared" si="18"/>
        <v>0.34267557438487861</v>
      </c>
      <c r="S22" s="35">
        <f t="shared" si="19"/>
        <v>0.17027863777089783</v>
      </c>
      <c r="T22" s="35">
        <f t="shared" si="20"/>
        <v>7.5769920156428222E-2</v>
      </c>
      <c r="U22" s="35">
        <f t="shared" si="21"/>
        <v>9.6627016457552548E-2</v>
      </c>
      <c r="V22" s="35">
        <f t="shared" si="22"/>
        <v>1.6294606485253382E-2</v>
      </c>
      <c r="W22" s="35">
        <f t="shared" si="23"/>
        <v>4.0736516213133456E-3</v>
      </c>
      <c r="X22" s="35">
        <f t="shared" si="24"/>
        <v>0</v>
      </c>
      <c r="Y22" s="35">
        <f t="shared" si="25"/>
        <v>0</v>
      </c>
      <c r="Z22" s="35">
        <f t="shared" si="26"/>
        <v>0</v>
      </c>
      <c r="AA22" s="35">
        <f t="shared" si="27"/>
        <v>0</v>
      </c>
      <c r="AB22" s="35">
        <f t="shared" si="28"/>
        <v>0</v>
      </c>
      <c r="AC22" s="38">
        <f t="shared" ref="AC22:AC31" si="30">SUM(Q22:AB22)</f>
        <v>1</v>
      </c>
    </row>
    <row r="23" spans="2:29" ht="15.6" x14ac:dyDescent="0.3">
      <c r="B23" s="36" t="s">
        <v>46</v>
      </c>
      <c r="C23" s="33">
        <v>1964</v>
      </c>
      <c r="D23" s="33">
        <v>1372</v>
      </c>
      <c r="E23" s="33">
        <v>851</v>
      </c>
      <c r="F23" s="33">
        <v>420</v>
      </c>
      <c r="G23" s="33">
        <v>277</v>
      </c>
      <c r="H23" s="33">
        <v>59</v>
      </c>
      <c r="I23" s="33">
        <v>7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4">
        <f t="shared" ref="O23:O31" si="31">SUM(C23:N23)</f>
        <v>4950</v>
      </c>
      <c r="P23" s="32" t="str">
        <f t="shared" si="29"/>
        <v>Postal Total</v>
      </c>
      <c r="Q23" s="35">
        <f t="shared" si="17"/>
        <v>0.39676767676767677</v>
      </c>
      <c r="R23" s="35">
        <f t="shared" si="18"/>
        <v>0.27717171717171718</v>
      </c>
      <c r="S23" s="35">
        <f t="shared" si="19"/>
        <v>0.17191919191919192</v>
      </c>
      <c r="T23" s="35">
        <f t="shared" si="20"/>
        <v>8.4848484848484854E-2</v>
      </c>
      <c r="U23" s="35">
        <f t="shared" si="21"/>
        <v>5.5959595959595959E-2</v>
      </c>
      <c r="V23" s="35">
        <f t="shared" si="22"/>
        <v>1.191919191919192E-2</v>
      </c>
      <c r="W23" s="35">
        <f t="shared" si="23"/>
        <v>1.4141414141414141E-3</v>
      </c>
      <c r="X23" s="35">
        <f t="shared" si="24"/>
        <v>0</v>
      </c>
      <c r="Y23" s="35">
        <f t="shared" si="25"/>
        <v>0</v>
      </c>
      <c r="Z23" s="35">
        <f t="shared" si="26"/>
        <v>0</v>
      </c>
      <c r="AA23" s="35">
        <f t="shared" si="27"/>
        <v>0</v>
      </c>
      <c r="AB23" s="35">
        <f t="shared" si="28"/>
        <v>0</v>
      </c>
      <c r="AC23" s="38">
        <f t="shared" si="30"/>
        <v>1</v>
      </c>
    </row>
    <row r="24" spans="2:29" ht="31.2" x14ac:dyDescent="0.3">
      <c r="B24" s="37" t="s">
        <v>165</v>
      </c>
      <c r="C24" s="33">
        <v>789</v>
      </c>
      <c r="D24" s="33">
        <v>476</v>
      </c>
      <c r="E24" s="33">
        <v>437</v>
      </c>
      <c r="F24" s="33">
        <v>190</v>
      </c>
      <c r="G24" s="33">
        <v>164</v>
      </c>
      <c r="H24" s="33">
        <v>25</v>
      </c>
      <c r="I24" s="33">
        <v>1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4">
        <f t="shared" si="31"/>
        <v>2082</v>
      </c>
      <c r="P24" s="32" t="str">
        <f t="shared" si="29"/>
        <v>SWP02B &amp; SWP02C</v>
      </c>
      <c r="Q24" s="35">
        <f t="shared" si="17"/>
        <v>0.37896253602305474</v>
      </c>
      <c r="R24" s="35">
        <f t="shared" si="18"/>
        <v>0.22862632084534101</v>
      </c>
      <c r="S24" s="35">
        <f t="shared" si="19"/>
        <v>0.20989433237271854</v>
      </c>
      <c r="T24" s="35">
        <f t="shared" si="20"/>
        <v>9.1258405379442839E-2</v>
      </c>
      <c r="U24" s="35">
        <f t="shared" si="21"/>
        <v>7.8770413064361194E-2</v>
      </c>
      <c r="V24" s="35">
        <f t="shared" si="22"/>
        <v>1.2007684918347743E-2</v>
      </c>
      <c r="W24" s="35">
        <f t="shared" si="23"/>
        <v>4.8030739673390969E-4</v>
      </c>
      <c r="X24" s="35">
        <f t="shared" si="24"/>
        <v>0</v>
      </c>
      <c r="Y24" s="35">
        <f t="shared" si="25"/>
        <v>0</v>
      </c>
      <c r="Z24" s="35">
        <f t="shared" si="26"/>
        <v>0</v>
      </c>
      <c r="AA24" s="35">
        <f t="shared" si="27"/>
        <v>0</v>
      </c>
      <c r="AB24" s="35">
        <f t="shared" si="28"/>
        <v>0</v>
      </c>
      <c r="AC24" s="38">
        <f t="shared" si="30"/>
        <v>0.99999999999999989</v>
      </c>
    </row>
    <row r="25" spans="2:29" ht="15.6" x14ac:dyDescent="0.3">
      <c r="B25" s="37" t="s">
        <v>83</v>
      </c>
      <c r="C25" s="33">
        <v>86</v>
      </c>
      <c r="D25" s="33">
        <v>354</v>
      </c>
      <c r="E25" s="33">
        <v>83</v>
      </c>
      <c r="F25" s="33">
        <v>27</v>
      </c>
      <c r="G25" s="33">
        <v>40</v>
      </c>
      <c r="H25" s="33">
        <v>16</v>
      </c>
      <c r="I25" s="33">
        <v>3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4">
        <f t="shared" si="31"/>
        <v>609</v>
      </c>
      <c r="P25" s="32" t="str">
        <f t="shared" si="29"/>
        <v>SWP02D</v>
      </c>
      <c r="Q25" s="35">
        <f t="shared" si="17"/>
        <v>0.14121510673234811</v>
      </c>
      <c r="R25" s="35">
        <f t="shared" si="18"/>
        <v>0.58128078817733986</v>
      </c>
      <c r="S25" s="35">
        <f t="shared" si="19"/>
        <v>0.13628899835796388</v>
      </c>
      <c r="T25" s="35">
        <f t="shared" si="20"/>
        <v>4.4334975369458129E-2</v>
      </c>
      <c r="U25" s="35">
        <f t="shared" si="21"/>
        <v>6.5681444991789822E-2</v>
      </c>
      <c r="V25" s="35">
        <f t="shared" si="22"/>
        <v>2.6272577996715927E-2</v>
      </c>
      <c r="W25" s="35">
        <f t="shared" si="23"/>
        <v>4.9261083743842365E-3</v>
      </c>
      <c r="X25" s="35">
        <f t="shared" si="24"/>
        <v>0</v>
      </c>
      <c r="Y25" s="35">
        <f t="shared" si="25"/>
        <v>0</v>
      </c>
      <c r="Z25" s="35">
        <f t="shared" si="26"/>
        <v>0</v>
      </c>
      <c r="AA25" s="35">
        <f t="shared" si="27"/>
        <v>0</v>
      </c>
      <c r="AB25" s="35">
        <f t="shared" si="28"/>
        <v>0</v>
      </c>
      <c r="AC25" s="38">
        <f t="shared" si="30"/>
        <v>1</v>
      </c>
    </row>
    <row r="26" spans="2:29" ht="15.6" x14ac:dyDescent="0.3">
      <c r="B26" s="37" t="s">
        <v>84</v>
      </c>
      <c r="C26" s="33">
        <v>781</v>
      </c>
      <c r="D26" s="33">
        <v>582</v>
      </c>
      <c r="E26" s="33">
        <v>394</v>
      </c>
      <c r="F26" s="33">
        <v>192</v>
      </c>
      <c r="G26" s="33">
        <v>200</v>
      </c>
      <c r="H26" s="33">
        <v>27</v>
      </c>
      <c r="I26" s="33">
        <v>8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4">
        <f t="shared" si="31"/>
        <v>2184</v>
      </c>
      <c r="P26" s="32" t="str">
        <f t="shared" si="29"/>
        <v>SWP02F</v>
      </c>
      <c r="Q26" s="35">
        <f t="shared" si="17"/>
        <v>0.35760073260073261</v>
      </c>
      <c r="R26" s="35">
        <f t="shared" si="18"/>
        <v>0.26648351648351648</v>
      </c>
      <c r="S26" s="35">
        <f t="shared" si="19"/>
        <v>0.1804029304029304</v>
      </c>
      <c r="T26" s="35">
        <f t="shared" si="20"/>
        <v>8.7912087912087919E-2</v>
      </c>
      <c r="U26" s="35">
        <f t="shared" si="21"/>
        <v>9.1575091575091569E-2</v>
      </c>
      <c r="V26" s="35">
        <f t="shared" si="22"/>
        <v>1.2362637362637362E-2</v>
      </c>
      <c r="W26" s="35">
        <f t="shared" si="23"/>
        <v>3.663003663003663E-3</v>
      </c>
      <c r="X26" s="35">
        <f t="shared" si="24"/>
        <v>0</v>
      </c>
      <c r="Y26" s="35">
        <f t="shared" si="25"/>
        <v>0</v>
      </c>
      <c r="Z26" s="35">
        <f t="shared" si="26"/>
        <v>0</v>
      </c>
      <c r="AA26" s="35">
        <f t="shared" si="27"/>
        <v>0</v>
      </c>
      <c r="AB26" s="35">
        <f t="shared" si="28"/>
        <v>0</v>
      </c>
      <c r="AC26" s="38">
        <f t="shared" si="30"/>
        <v>1</v>
      </c>
    </row>
    <row r="27" spans="2:29" ht="15.6" x14ac:dyDescent="0.3">
      <c r="B27" s="37" t="s">
        <v>85</v>
      </c>
      <c r="C27" s="33">
        <v>340</v>
      </c>
      <c r="D27" s="33">
        <v>281</v>
      </c>
      <c r="E27" s="33">
        <v>192</v>
      </c>
      <c r="F27" s="33">
        <v>53</v>
      </c>
      <c r="G27" s="33">
        <v>81</v>
      </c>
      <c r="H27" s="33">
        <v>16</v>
      </c>
      <c r="I27" s="33">
        <v>4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4">
        <f t="shared" si="31"/>
        <v>967</v>
      </c>
      <c r="P27" s="32" t="str">
        <f t="shared" si="29"/>
        <v>SWP02G</v>
      </c>
      <c r="Q27" s="35">
        <f t="shared" si="17"/>
        <v>0.35160289555325752</v>
      </c>
      <c r="R27" s="35">
        <f t="shared" si="18"/>
        <v>0.2905894519131334</v>
      </c>
      <c r="S27" s="35">
        <f t="shared" si="19"/>
        <v>0.19855222337125128</v>
      </c>
      <c r="T27" s="35">
        <f t="shared" si="20"/>
        <v>5.4808686659772489E-2</v>
      </c>
      <c r="U27" s="35">
        <f t="shared" si="21"/>
        <v>8.376421923474664E-2</v>
      </c>
      <c r="V27" s="35">
        <f t="shared" si="22"/>
        <v>1.6546018614270942E-2</v>
      </c>
      <c r="W27" s="35">
        <f t="shared" si="23"/>
        <v>4.1365046535677356E-3</v>
      </c>
      <c r="X27" s="35">
        <f t="shared" si="24"/>
        <v>0</v>
      </c>
      <c r="Y27" s="35">
        <f t="shared" si="25"/>
        <v>0</v>
      </c>
      <c r="Z27" s="35">
        <f t="shared" si="26"/>
        <v>0</v>
      </c>
      <c r="AA27" s="35">
        <f t="shared" si="27"/>
        <v>0</v>
      </c>
      <c r="AB27" s="35">
        <f t="shared" si="28"/>
        <v>0</v>
      </c>
      <c r="AC27" s="38">
        <f t="shared" si="30"/>
        <v>1</v>
      </c>
    </row>
    <row r="28" spans="2:29" ht="15.6" x14ac:dyDescent="0.3">
      <c r="B28" s="37" t="s">
        <v>86</v>
      </c>
      <c r="C28" s="33">
        <v>1261</v>
      </c>
      <c r="D28" s="33">
        <v>687</v>
      </c>
      <c r="E28" s="33">
        <v>457</v>
      </c>
      <c r="F28" s="33">
        <v>171</v>
      </c>
      <c r="G28" s="33">
        <v>207</v>
      </c>
      <c r="H28" s="33">
        <v>19</v>
      </c>
      <c r="I28" s="33">
        <v>5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4">
        <f t="shared" si="31"/>
        <v>2807</v>
      </c>
      <c r="P28" s="32" t="str">
        <f t="shared" si="29"/>
        <v>SWP02H</v>
      </c>
      <c r="Q28" s="35">
        <f t="shared" si="17"/>
        <v>0.44923405771286068</v>
      </c>
      <c r="R28" s="35">
        <f t="shared" si="18"/>
        <v>0.24474527965799786</v>
      </c>
      <c r="S28" s="35">
        <f t="shared" si="19"/>
        <v>0.16280726754542216</v>
      </c>
      <c r="T28" s="35">
        <f t="shared" si="20"/>
        <v>6.0919130744567153E-2</v>
      </c>
      <c r="U28" s="35">
        <f t="shared" si="21"/>
        <v>7.3744210901318136E-2</v>
      </c>
      <c r="V28" s="35">
        <f t="shared" si="22"/>
        <v>6.7687923049519058E-3</v>
      </c>
      <c r="W28" s="35">
        <f t="shared" si="23"/>
        <v>1.7812611328820805E-3</v>
      </c>
      <c r="X28" s="35">
        <f t="shared" si="24"/>
        <v>0</v>
      </c>
      <c r="Y28" s="35">
        <f t="shared" si="25"/>
        <v>0</v>
      </c>
      <c r="Z28" s="35">
        <f t="shared" si="26"/>
        <v>0</v>
      </c>
      <c r="AA28" s="35">
        <f t="shared" si="27"/>
        <v>0</v>
      </c>
      <c r="AB28" s="35">
        <f t="shared" si="28"/>
        <v>0</v>
      </c>
      <c r="AC28" s="38">
        <f t="shared" si="30"/>
        <v>0.99999999999999989</v>
      </c>
    </row>
    <row r="29" spans="2:29" ht="15.6" x14ac:dyDescent="0.3">
      <c r="B29" s="37" t="s">
        <v>87</v>
      </c>
      <c r="C29" s="33">
        <v>127</v>
      </c>
      <c r="D29" s="33">
        <v>449</v>
      </c>
      <c r="E29" s="33">
        <v>120</v>
      </c>
      <c r="F29" s="33">
        <v>29</v>
      </c>
      <c r="G29" s="33">
        <v>51</v>
      </c>
      <c r="H29" s="33">
        <v>19</v>
      </c>
      <c r="I29" s="33">
        <v>4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4">
        <f t="shared" si="31"/>
        <v>799</v>
      </c>
      <c r="P29" s="32" t="str">
        <f t="shared" si="29"/>
        <v>SWP02I</v>
      </c>
      <c r="Q29" s="35">
        <f t="shared" si="17"/>
        <v>0.15894868585732166</v>
      </c>
      <c r="R29" s="35">
        <f t="shared" si="18"/>
        <v>0.56195244055068838</v>
      </c>
      <c r="S29" s="35">
        <f t="shared" si="19"/>
        <v>0.15018773466833543</v>
      </c>
      <c r="T29" s="35">
        <f t="shared" si="20"/>
        <v>3.629536921151439E-2</v>
      </c>
      <c r="U29" s="35">
        <f t="shared" si="21"/>
        <v>6.3829787234042548E-2</v>
      </c>
      <c r="V29" s="35">
        <f t="shared" si="22"/>
        <v>2.3779724655819776E-2</v>
      </c>
      <c r="W29" s="35">
        <f t="shared" si="23"/>
        <v>5.0062578222778474E-3</v>
      </c>
      <c r="X29" s="35">
        <f t="shared" si="24"/>
        <v>0</v>
      </c>
      <c r="Y29" s="35">
        <f t="shared" si="25"/>
        <v>0</v>
      </c>
      <c r="Z29" s="35">
        <f t="shared" si="26"/>
        <v>0</v>
      </c>
      <c r="AA29" s="35">
        <f t="shared" si="27"/>
        <v>0</v>
      </c>
      <c r="AB29" s="35">
        <f t="shared" si="28"/>
        <v>0</v>
      </c>
      <c r="AC29" s="38">
        <f t="shared" si="30"/>
        <v>1.0000000000000002</v>
      </c>
    </row>
    <row r="30" spans="2:29" ht="15.6" x14ac:dyDescent="0.3">
      <c r="B30" s="37" t="s">
        <v>88</v>
      </c>
      <c r="C30" s="33">
        <v>92</v>
      </c>
      <c r="D30" s="33">
        <v>350</v>
      </c>
      <c r="E30" s="33">
        <v>112</v>
      </c>
      <c r="F30" s="33">
        <v>27</v>
      </c>
      <c r="G30" s="33">
        <v>22</v>
      </c>
      <c r="H30" s="33">
        <v>22</v>
      </c>
      <c r="I30" s="33">
        <v>6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4">
        <f t="shared" si="31"/>
        <v>631</v>
      </c>
      <c r="P30" s="32" t="str">
        <f t="shared" si="29"/>
        <v>SWP02J</v>
      </c>
      <c r="Q30" s="35">
        <f t="shared" si="17"/>
        <v>0.14580031695721077</v>
      </c>
      <c r="R30" s="35">
        <f t="shared" si="18"/>
        <v>0.55467511885895404</v>
      </c>
      <c r="S30" s="35">
        <f t="shared" si="19"/>
        <v>0.1774960380348653</v>
      </c>
      <c r="T30" s="35">
        <f t="shared" si="20"/>
        <v>4.2789223454833596E-2</v>
      </c>
      <c r="U30" s="35">
        <f t="shared" si="21"/>
        <v>3.486529318541997E-2</v>
      </c>
      <c r="V30" s="35">
        <f t="shared" si="22"/>
        <v>3.486529318541997E-2</v>
      </c>
      <c r="W30" s="35">
        <f t="shared" si="23"/>
        <v>9.5087163232963554E-3</v>
      </c>
      <c r="X30" s="35">
        <f t="shared" si="24"/>
        <v>0</v>
      </c>
      <c r="Y30" s="35">
        <f t="shared" si="25"/>
        <v>0</v>
      </c>
      <c r="Z30" s="35">
        <f t="shared" si="26"/>
        <v>0</v>
      </c>
      <c r="AA30" s="35">
        <f t="shared" si="27"/>
        <v>0</v>
      </c>
      <c r="AB30" s="35">
        <f t="shared" si="28"/>
        <v>0</v>
      </c>
      <c r="AC30" s="38">
        <f t="shared" si="30"/>
        <v>0.99999999999999989</v>
      </c>
    </row>
    <row r="31" spans="2:29" ht="16.2" thickBot="1" x14ac:dyDescent="0.35">
      <c r="B31" s="37" t="s">
        <v>89</v>
      </c>
      <c r="C31" s="33">
        <v>294</v>
      </c>
      <c r="D31" s="33">
        <v>296</v>
      </c>
      <c r="E31" s="33">
        <v>100</v>
      </c>
      <c r="F31" s="33">
        <v>196</v>
      </c>
      <c r="G31" s="33">
        <v>106</v>
      </c>
      <c r="H31" s="33">
        <v>14</v>
      </c>
      <c r="I31" s="33">
        <v>1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4">
        <f t="shared" si="31"/>
        <v>1007</v>
      </c>
      <c r="P31" s="32" t="str">
        <f t="shared" si="29"/>
        <v>WP02A</v>
      </c>
      <c r="Q31" s="35">
        <f t="shared" si="17"/>
        <v>0.29195630585898708</v>
      </c>
      <c r="R31" s="35">
        <f t="shared" si="18"/>
        <v>0.29394240317775572</v>
      </c>
      <c r="S31" s="35">
        <f t="shared" si="19"/>
        <v>9.9304865938430978E-2</v>
      </c>
      <c r="T31" s="35">
        <f t="shared" si="20"/>
        <v>0.19463753723932473</v>
      </c>
      <c r="U31" s="35">
        <f t="shared" si="21"/>
        <v>0.10526315789473684</v>
      </c>
      <c r="V31" s="35">
        <f t="shared" si="22"/>
        <v>1.3902681231380337E-2</v>
      </c>
      <c r="W31" s="35">
        <f t="shared" si="23"/>
        <v>9.930486593843098E-4</v>
      </c>
      <c r="X31" s="35">
        <f t="shared" si="24"/>
        <v>0</v>
      </c>
      <c r="Y31" s="35">
        <f t="shared" si="25"/>
        <v>0</v>
      </c>
      <c r="Z31" s="35">
        <f t="shared" si="26"/>
        <v>0</v>
      </c>
      <c r="AA31" s="35">
        <f t="shared" si="27"/>
        <v>0</v>
      </c>
      <c r="AB31" s="35">
        <f t="shared" si="28"/>
        <v>0</v>
      </c>
      <c r="AC31" s="38">
        <f t="shared" si="30"/>
        <v>1</v>
      </c>
    </row>
    <row r="32" spans="2:29" ht="16.2" thickBot="1" x14ac:dyDescent="0.35">
      <c r="B32" s="121" t="s">
        <v>47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3"/>
    </row>
    <row r="33" spans="2:29" ht="14.4" thickBot="1" x14ac:dyDescent="0.3"/>
    <row r="34" spans="2:29" ht="18" thickBot="1" x14ac:dyDescent="0.35">
      <c r="B34" s="124" t="s">
        <v>98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6"/>
    </row>
    <row r="35" spans="2:29" ht="18" thickBot="1" x14ac:dyDescent="0.35">
      <c r="B35" s="119" t="s">
        <v>41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07"/>
      <c r="P35" s="119" t="s">
        <v>42</v>
      </c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07"/>
    </row>
    <row r="36" spans="2:29" ht="16.2" thickBot="1" x14ac:dyDescent="0.35">
      <c r="B36" s="44" t="s">
        <v>43</v>
      </c>
      <c r="C36" s="40" t="s">
        <v>20</v>
      </c>
      <c r="D36" s="40" t="s">
        <v>17</v>
      </c>
      <c r="E36" s="40" t="s">
        <v>19</v>
      </c>
      <c r="F36" s="40" t="s">
        <v>18</v>
      </c>
      <c r="G36" s="40" t="s">
        <v>21</v>
      </c>
      <c r="H36" s="40" t="s">
        <v>51</v>
      </c>
      <c r="I36" s="40" t="s">
        <v>80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28" t="s">
        <v>38</v>
      </c>
      <c r="P36" s="39" t="s">
        <v>43</v>
      </c>
      <c r="Q36" s="40" t="str">
        <f>C36</f>
        <v>Lib Dem</v>
      </c>
      <c r="R36" s="40" t="str">
        <f t="shared" ref="R36:AB36" si="32">D36</f>
        <v>SNP</v>
      </c>
      <c r="S36" s="40" t="str">
        <f t="shared" si="32"/>
        <v>Conservative</v>
      </c>
      <c r="T36" s="40" t="str">
        <f t="shared" si="32"/>
        <v>Labour</v>
      </c>
      <c r="U36" s="40" t="str">
        <f t="shared" si="32"/>
        <v>Green</v>
      </c>
      <c r="V36" s="40" t="str">
        <f t="shared" si="32"/>
        <v>Family</v>
      </c>
      <c r="W36" s="40" t="str">
        <f t="shared" si="32"/>
        <v>Libertarian</v>
      </c>
      <c r="X36" s="40">
        <f t="shared" si="32"/>
        <v>0</v>
      </c>
      <c r="Y36" s="40">
        <f t="shared" si="32"/>
        <v>0</v>
      </c>
      <c r="Z36" s="40">
        <f t="shared" si="32"/>
        <v>0</v>
      </c>
      <c r="AA36" s="40">
        <f t="shared" si="32"/>
        <v>0</v>
      </c>
      <c r="AB36" s="40">
        <f t="shared" si="32"/>
        <v>0</v>
      </c>
      <c r="AC36" s="41" t="s">
        <v>38</v>
      </c>
    </row>
    <row r="37" spans="2:29" ht="15.6" x14ac:dyDescent="0.3">
      <c r="B37" s="29" t="s">
        <v>44</v>
      </c>
      <c r="C37" s="30">
        <v>4897</v>
      </c>
      <c r="D37" s="30">
        <v>2263</v>
      </c>
      <c r="E37" s="30">
        <v>1047</v>
      </c>
      <c r="F37" s="30">
        <v>587</v>
      </c>
      <c r="G37" s="30">
        <v>554</v>
      </c>
      <c r="H37" s="30">
        <v>79</v>
      </c>
      <c r="I37" s="30">
        <v>24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1">
        <f>SUM(C37:N37)</f>
        <v>9451</v>
      </c>
      <c r="P37" s="36" t="str">
        <f>B37</f>
        <v>Whole Ward</v>
      </c>
      <c r="Q37" s="42">
        <f t="shared" ref="Q37:Q46" si="33">IF(C37&gt;0,C37/O37,0)</f>
        <v>0.51814622791239018</v>
      </c>
      <c r="R37" s="42">
        <f t="shared" ref="R37:R46" si="34">IF(D37&gt;0,D37/O37,0)</f>
        <v>0.23944556131626282</v>
      </c>
      <c r="S37" s="42">
        <f t="shared" ref="S37:S46" si="35">IF(E37&gt;0,E37/O37,0)</f>
        <v>0.11078192783832398</v>
      </c>
      <c r="T37" s="42">
        <f t="shared" ref="T37:T46" si="36">IF(F37&gt;0,F37/O37,0)</f>
        <v>6.210982964765633E-2</v>
      </c>
      <c r="U37" s="42">
        <f t="shared" ref="U37:U46" si="37">IF(G37&gt;0,G37/O37,0)</f>
        <v>5.861813564702148E-2</v>
      </c>
      <c r="V37" s="42">
        <f t="shared" ref="V37:V46" si="38">IF(H37&gt;0,H37/O37,0)</f>
        <v>8.3589038197016182E-3</v>
      </c>
      <c r="W37" s="42">
        <f t="shared" ref="W37:W46" si="39">IF(I37&gt;0,I37/O37,0)</f>
        <v>2.5394138186435296E-3</v>
      </c>
      <c r="X37" s="42">
        <f t="shared" ref="X37:X46" si="40">IF(J37&gt;0,J37/O37,0)</f>
        <v>0</v>
      </c>
      <c r="Y37" s="42">
        <f t="shared" ref="Y37:Y46" si="41">IF(K37&gt;0,K37/O37,0)</f>
        <v>0</v>
      </c>
      <c r="Z37" s="42">
        <f t="shared" ref="Z37:Z46" si="42">IF(L37&gt;0,L37/O37,0)</f>
        <v>0</v>
      </c>
      <c r="AA37" s="42">
        <f t="shared" ref="AA37:AA46" si="43">IF(M37&gt;0,M37/O37,0)</f>
        <v>0</v>
      </c>
      <c r="AB37" s="42">
        <f t="shared" ref="AB37:AB46" si="44">IF(N37&gt;0,N37/O37,0)</f>
        <v>0</v>
      </c>
      <c r="AC37" s="43">
        <f>SUM(Q37:AB37)</f>
        <v>0.99999999999999989</v>
      </c>
    </row>
    <row r="38" spans="2:29" ht="15.6" x14ac:dyDescent="0.3">
      <c r="B38" s="32" t="s">
        <v>45</v>
      </c>
      <c r="C38" s="33">
        <v>2506</v>
      </c>
      <c r="D38" s="33">
        <v>1370</v>
      </c>
      <c r="E38" s="33">
        <v>563</v>
      </c>
      <c r="F38" s="33">
        <v>340</v>
      </c>
      <c r="G38" s="33">
        <v>377</v>
      </c>
      <c r="H38" s="33">
        <v>40</v>
      </c>
      <c r="I38" s="33">
        <v>14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>SUM(C38:N38)</f>
        <v>5210</v>
      </c>
      <c r="P38" s="32" t="str">
        <f t="shared" ref="P38:P46" si="45">B38</f>
        <v>In Person Total</v>
      </c>
      <c r="Q38" s="35">
        <f t="shared" si="33"/>
        <v>0.48099808061420346</v>
      </c>
      <c r="R38" s="35">
        <f t="shared" si="34"/>
        <v>0.26295585412667949</v>
      </c>
      <c r="S38" s="35">
        <f t="shared" si="35"/>
        <v>0.10806142034548945</v>
      </c>
      <c r="T38" s="35">
        <f t="shared" si="36"/>
        <v>6.5259117082533583E-2</v>
      </c>
      <c r="U38" s="35">
        <f t="shared" si="37"/>
        <v>7.2360844529750473E-2</v>
      </c>
      <c r="V38" s="35">
        <f t="shared" si="38"/>
        <v>7.677543186180422E-3</v>
      </c>
      <c r="W38" s="35">
        <f t="shared" si="39"/>
        <v>2.6871401151631479E-3</v>
      </c>
      <c r="X38" s="35">
        <f t="shared" si="40"/>
        <v>0</v>
      </c>
      <c r="Y38" s="35">
        <f t="shared" si="41"/>
        <v>0</v>
      </c>
      <c r="Z38" s="35">
        <f t="shared" si="42"/>
        <v>0</v>
      </c>
      <c r="AA38" s="35">
        <f t="shared" si="43"/>
        <v>0</v>
      </c>
      <c r="AB38" s="35">
        <f t="shared" si="44"/>
        <v>0</v>
      </c>
      <c r="AC38" s="38">
        <f t="shared" ref="AC38:AC46" si="46">SUM(Q38:AB38)</f>
        <v>1.0000000000000002</v>
      </c>
    </row>
    <row r="39" spans="2:29" ht="15.6" x14ac:dyDescent="0.3">
      <c r="B39" s="36" t="s">
        <v>46</v>
      </c>
      <c r="C39" s="33">
        <v>2391</v>
      </c>
      <c r="D39" s="33">
        <v>893</v>
      </c>
      <c r="E39" s="33">
        <v>484</v>
      </c>
      <c r="F39" s="33">
        <v>247</v>
      </c>
      <c r="G39" s="33">
        <v>177</v>
      </c>
      <c r="H39" s="33">
        <v>39</v>
      </c>
      <c r="I39" s="33">
        <v>10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4">
        <f t="shared" ref="O39:O46" si="47">SUM(C39:N39)</f>
        <v>4241</v>
      </c>
      <c r="P39" s="32" t="str">
        <f t="shared" si="45"/>
        <v>Postal Total</v>
      </c>
      <c r="Q39" s="35">
        <f t="shared" si="33"/>
        <v>0.56378212685687334</v>
      </c>
      <c r="R39" s="35">
        <f t="shared" si="34"/>
        <v>0.21056354633341193</v>
      </c>
      <c r="S39" s="35">
        <f t="shared" si="35"/>
        <v>0.11412402735203961</v>
      </c>
      <c r="T39" s="35">
        <f t="shared" si="36"/>
        <v>5.824098090073096E-2</v>
      </c>
      <c r="U39" s="35">
        <f t="shared" si="37"/>
        <v>4.1735439754774818E-2</v>
      </c>
      <c r="V39" s="35">
        <f t="shared" si="38"/>
        <v>9.1959443527469941E-3</v>
      </c>
      <c r="W39" s="35">
        <f t="shared" si="39"/>
        <v>2.3579344494223061E-3</v>
      </c>
      <c r="X39" s="35">
        <f t="shared" si="40"/>
        <v>0</v>
      </c>
      <c r="Y39" s="35">
        <f t="shared" si="41"/>
        <v>0</v>
      </c>
      <c r="Z39" s="35">
        <f t="shared" si="42"/>
        <v>0</v>
      </c>
      <c r="AA39" s="35">
        <f t="shared" si="43"/>
        <v>0</v>
      </c>
      <c r="AB39" s="35">
        <f t="shared" si="44"/>
        <v>0</v>
      </c>
      <c r="AC39" s="38">
        <f t="shared" si="46"/>
        <v>0.99999999999999989</v>
      </c>
    </row>
    <row r="40" spans="2:29" ht="31.2" x14ac:dyDescent="0.3">
      <c r="B40" s="37" t="s">
        <v>99</v>
      </c>
      <c r="C40" s="33">
        <v>207</v>
      </c>
      <c r="D40" s="33">
        <v>264</v>
      </c>
      <c r="E40" s="33">
        <v>71</v>
      </c>
      <c r="F40" s="33">
        <v>66</v>
      </c>
      <c r="G40" s="33">
        <v>38</v>
      </c>
      <c r="H40" s="33">
        <v>4</v>
      </c>
      <c r="I40" s="33">
        <v>5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4">
        <f t="shared" si="47"/>
        <v>655</v>
      </c>
      <c r="P40" s="32" t="str">
        <f t="shared" si="45"/>
        <v>SWW03G &amp; SWW03H</v>
      </c>
      <c r="Q40" s="35">
        <f t="shared" si="33"/>
        <v>0.31603053435114503</v>
      </c>
      <c r="R40" s="35">
        <f t="shared" si="34"/>
        <v>0.40305343511450381</v>
      </c>
      <c r="S40" s="35">
        <f t="shared" si="35"/>
        <v>0.10839694656488549</v>
      </c>
      <c r="T40" s="35">
        <f t="shared" si="36"/>
        <v>0.10076335877862595</v>
      </c>
      <c r="U40" s="35">
        <f t="shared" si="37"/>
        <v>5.8015267175572517E-2</v>
      </c>
      <c r="V40" s="35">
        <f t="shared" si="38"/>
        <v>6.1068702290076335E-3</v>
      </c>
      <c r="W40" s="35">
        <f t="shared" si="39"/>
        <v>7.6335877862595417E-3</v>
      </c>
      <c r="X40" s="35">
        <f t="shared" si="40"/>
        <v>0</v>
      </c>
      <c r="Y40" s="35">
        <f t="shared" si="41"/>
        <v>0</v>
      </c>
      <c r="Z40" s="35">
        <f t="shared" si="42"/>
        <v>0</v>
      </c>
      <c r="AA40" s="35">
        <f t="shared" si="43"/>
        <v>0</v>
      </c>
      <c r="AB40" s="35">
        <f t="shared" si="44"/>
        <v>0</v>
      </c>
      <c r="AC40" s="38">
        <f t="shared" si="46"/>
        <v>1</v>
      </c>
    </row>
    <row r="41" spans="2:29" ht="15.6" x14ac:dyDescent="0.3">
      <c r="B41" s="37" t="s">
        <v>100</v>
      </c>
      <c r="C41" s="33">
        <v>1255</v>
      </c>
      <c r="D41" s="33">
        <v>472</v>
      </c>
      <c r="E41" s="33">
        <v>253</v>
      </c>
      <c r="F41" s="33">
        <v>135</v>
      </c>
      <c r="G41" s="33">
        <v>160</v>
      </c>
      <c r="H41" s="33">
        <v>18</v>
      </c>
      <c r="I41" s="33">
        <v>7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4">
        <f t="shared" si="47"/>
        <v>2300</v>
      </c>
      <c r="P41" s="32" t="str">
        <f t="shared" si="45"/>
        <v>WW03A</v>
      </c>
      <c r="Q41" s="35">
        <f t="shared" si="33"/>
        <v>0.54565217391304344</v>
      </c>
      <c r="R41" s="35">
        <f t="shared" si="34"/>
        <v>0.20521739130434782</v>
      </c>
      <c r="S41" s="35">
        <f t="shared" si="35"/>
        <v>0.11</v>
      </c>
      <c r="T41" s="35">
        <f t="shared" si="36"/>
        <v>5.8695652173913045E-2</v>
      </c>
      <c r="U41" s="35">
        <f t="shared" si="37"/>
        <v>6.9565217391304349E-2</v>
      </c>
      <c r="V41" s="35">
        <f t="shared" si="38"/>
        <v>7.8260869565217397E-3</v>
      </c>
      <c r="W41" s="35">
        <f t="shared" si="39"/>
        <v>3.0434782608695652E-3</v>
      </c>
      <c r="X41" s="35">
        <f t="shared" si="40"/>
        <v>0</v>
      </c>
      <c r="Y41" s="35">
        <f t="shared" si="41"/>
        <v>0</v>
      </c>
      <c r="Z41" s="35">
        <f t="shared" si="42"/>
        <v>0</v>
      </c>
      <c r="AA41" s="35">
        <f t="shared" si="43"/>
        <v>0</v>
      </c>
      <c r="AB41" s="35">
        <f t="shared" si="44"/>
        <v>0</v>
      </c>
      <c r="AC41" s="38">
        <f t="shared" si="46"/>
        <v>1</v>
      </c>
    </row>
    <row r="42" spans="2:29" ht="15.6" x14ac:dyDescent="0.3">
      <c r="B42" s="37" t="s">
        <v>101</v>
      </c>
      <c r="C42" s="33">
        <v>590</v>
      </c>
      <c r="D42" s="33">
        <v>373</v>
      </c>
      <c r="E42" s="33">
        <v>160</v>
      </c>
      <c r="F42" s="33">
        <v>90</v>
      </c>
      <c r="G42" s="33">
        <v>97</v>
      </c>
      <c r="H42" s="33">
        <v>6</v>
      </c>
      <c r="I42" s="33">
        <v>2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4">
        <f t="shared" si="47"/>
        <v>1318</v>
      </c>
      <c r="P42" s="32" t="str">
        <f t="shared" si="45"/>
        <v>WW03B</v>
      </c>
      <c r="Q42" s="35">
        <f t="shared" si="33"/>
        <v>0.44764795144157815</v>
      </c>
      <c r="R42" s="35">
        <f t="shared" si="34"/>
        <v>0.28300455235204858</v>
      </c>
      <c r="S42" s="35">
        <f t="shared" si="35"/>
        <v>0.12139605462822459</v>
      </c>
      <c r="T42" s="35">
        <f t="shared" si="36"/>
        <v>6.8285280728376321E-2</v>
      </c>
      <c r="U42" s="35">
        <f t="shared" si="37"/>
        <v>7.3596358118361155E-2</v>
      </c>
      <c r="V42" s="35">
        <f t="shared" si="38"/>
        <v>4.552352048558422E-3</v>
      </c>
      <c r="W42" s="35">
        <f t="shared" si="39"/>
        <v>1.5174506828528073E-3</v>
      </c>
      <c r="X42" s="35">
        <f t="shared" si="40"/>
        <v>0</v>
      </c>
      <c r="Y42" s="35">
        <f t="shared" si="41"/>
        <v>0</v>
      </c>
      <c r="Z42" s="35">
        <f t="shared" si="42"/>
        <v>0</v>
      </c>
      <c r="AA42" s="35">
        <f t="shared" si="43"/>
        <v>0</v>
      </c>
      <c r="AB42" s="35">
        <f t="shared" si="44"/>
        <v>0</v>
      </c>
      <c r="AC42" s="38">
        <f t="shared" si="46"/>
        <v>1</v>
      </c>
    </row>
    <row r="43" spans="2:29" ht="15.6" x14ac:dyDescent="0.3">
      <c r="B43" s="37" t="s">
        <v>102</v>
      </c>
      <c r="C43" s="33">
        <v>332</v>
      </c>
      <c r="D43" s="33">
        <v>271</v>
      </c>
      <c r="E43" s="33">
        <v>74</v>
      </c>
      <c r="F43" s="33">
        <v>76</v>
      </c>
      <c r="G43" s="33">
        <v>44</v>
      </c>
      <c r="H43" s="33">
        <v>14</v>
      </c>
      <c r="I43" s="33">
        <v>2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4">
        <f t="shared" si="47"/>
        <v>813</v>
      </c>
      <c r="P43" s="32" t="str">
        <f t="shared" si="45"/>
        <v>WW03C</v>
      </c>
      <c r="Q43" s="35">
        <f t="shared" si="33"/>
        <v>0.40836408364083643</v>
      </c>
      <c r="R43" s="35">
        <f t="shared" si="34"/>
        <v>0.33333333333333331</v>
      </c>
      <c r="S43" s="35">
        <f t="shared" si="35"/>
        <v>9.1020910209102093E-2</v>
      </c>
      <c r="T43" s="35">
        <f t="shared" si="36"/>
        <v>9.348093480934809E-2</v>
      </c>
      <c r="U43" s="35">
        <f t="shared" si="37"/>
        <v>5.4120541205412057E-2</v>
      </c>
      <c r="V43" s="35">
        <f t="shared" si="38"/>
        <v>1.7220172201722016E-2</v>
      </c>
      <c r="W43" s="35">
        <f t="shared" si="39"/>
        <v>2.4600246002460025E-3</v>
      </c>
      <c r="X43" s="35">
        <f t="shared" si="40"/>
        <v>0</v>
      </c>
      <c r="Y43" s="35">
        <f t="shared" si="41"/>
        <v>0</v>
      </c>
      <c r="Z43" s="35">
        <f t="shared" si="42"/>
        <v>0</v>
      </c>
      <c r="AA43" s="35">
        <f t="shared" si="43"/>
        <v>0</v>
      </c>
      <c r="AB43" s="35">
        <f t="shared" si="44"/>
        <v>0</v>
      </c>
      <c r="AC43" s="38">
        <f t="shared" si="46"/>
        <v>0.99999999999999989</v>
      </c>
    </row>
    <row r="44" spans="2:29" ht="15.6" x14ac:dyDescent="0.3">
      <c r="B44" s="37" t="s">
        <v>103</v>
      </c>
      <c r="C44" s="33">
        <v>664</v>
      </c>
      <c r="D44" s="33">
        <v>324</v>
      </c>
      <c r="E44" s="33">
        <v>106</v>
      </c>
      <c r="F44" s="33">
        <v>78</v>
      </c>
      <c r="G44" s="33">
        <v>73</v>
      </c>
      <c r="H44" s="33">
        <v>14</v>
      </c>
      <c r="I44" s="33">
        <v>3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4">
        <f t="shared" si="47"/>
        <v>1262</v>
      </c>
      <c r="P44" s="32" t="str">
        <f t="shared" si="45"/>
        <v>WW03D</v>
      </c>
      <c r="Q44" s="35">
        <f t="shared" si="33"/>
        <v>0.52614896988906501</v>
      </c>
      <c r="R44" s="35">
        <f t="shared" si="34"/>
        <v>0.25673534072900156</v>
      </c>
      <c r="S44" s="35">
        <f t="shared" si="35"/>
        <v>8.3993660855784469E-2</v>
      </c>
      <c r="T44" s="35">
        <f t="shared" si="36"/>
        <v>6.1806656101426306E-2</v>
      </c>
      <c r="U44" s="35">
        <f t="shared" si="37"/>
        <v>5.7844690966719493E-2</v>
      </c>
      <c r="V44" s="35">
        <f t="shared" si="38"/>
        <v>1.1093502377179081E-2</v>
      </c>
      <c r="W44" s="35">
        <f t="shared" si="39"/>
        <v>2.3771790808240888E-3</v>
      </c>
      <c r="X44" s="35">
        <f t="shared" si="40"/>
        <v>0</v>
      </c>
      <c r="Y44" s="35">
        <f t="shared" si="41"/>
        <v>0</v>
      </c>
      <c r="Z44" s="35">
        <f t="shared" si="42"/>
        <v>0</v>
      </c>
      <c r="AA44" s="35">
        <f t="shared" si="43"/>
        <v>0</v>
      </c>
      <c r="AB44" s="35">
        <f t="shared" si="44"/>
        <v>0</v>
      </c>
      <c r="AC44" s="38">
        <f t="shared" si="46"/>
        <v>1</v>
      </c>
    </row>
    <row r="45" spans="2:29" ht="15.6" x14ac:dyDescent="0.3">
      <c r="B45" s="37" t="s">
        <v>104</v>
      </c>
      <c r="C45" s="33">
        <v>1432</v>
      </c>
      <c r="D45" s="33">
        <v>358</v>
      </c>
      <c r="E45" s="33">
        <v>290</v>
      </c>
      <c r="F45" s="33">
        <v>85</v>
      </c>
      <c r="G45" s="33">
        <v>91</v>
      </c>
      <c r="H45" s="33">
        <v>14</v>
      </c>
      <c r="I45" s="33">
        <v>3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4">
        <f t="shared" si="47"/>
        <v>2273</v>
      </c>
      <c r="P45" s="32" t="str">
        <f t="shared" si="45"/>
        <v>WW03E</v>
      </c>
      <c r="Q45" s="35">
        <f t="shared" si="33"/>
        <v>0.63000439947206333</v>
      </c>
      <c r="R45" s="35">
        <f t="shared" si="34"/>
        <v>0.15750109986801583</v>
      </c>
      <c r="S45" s="35">
        <f t="shared" si="35"/>
        <v>0.12758468983721954</v>
      </c>
      <c r="T45" s="35">
        <f t="shared" si="36"/>
        <v>3.7395512538495379E-2</v>
      </c>
      <c r="U45" s="35">
        <f t="shared" si="37"/>
        <v>4.003519577650682E-2</v>
      </c>
      <c r="V45" s="35">
        <f t="shared" si="38"/>
        <v>6.1592608886933565E-3</v>
      </c>
      <c r="W45" s="35">
        <f t="shared" si="39"/>
        <v>1.3198416190057193E-3</v>
      </c>
      <c r="X45" s="35">
        <f t="shared" si="40"/>
        <v>0</v>
      </c>
      <c r="Y45" s="35">
        <f t="shared" si="41"/>
        <v>0</v>
      </c>
      <c r="Z45" s="35">
        <f t="shared" si="42"/>
        <v>0</v>
      </c>
      <c r="AA45" s="35">
        <f t="shared" si="43"/>
        <v>0</v>
      </c>
      <c r="AB45" s="35">
        <f t="shared" si="44"/>
        <v>0</v>
      </c>
      <c r="AC45" s="38">
        <f t="shared" si="46"/>
        <v>0.99999999999999989</v>
      </c>
    </row>
    <row r="46" spans="2:29" ht="16.2" thickBot="1" x14ac:dyDescent="0.35">
      <c r="B46" s="37" t="s">
        <v>105</v>
      </c>
      <c r="C46" s="33">
        <v>416</v>
      </c>
      <c r="D46" s="33">
        <v>200</v>
      </c>
      <c r="E46" s="33">
        <v>93</v>
      </c>
      <c r="F46" s="33">
        <v>59</v>
      </c>
      <c r="G46" s="33">
        <v>50</v>
      </c>
      <c r="H46" s="33">
        <v>10</v>
      </c>
      <c r="I46" s="33">
        <v>2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4">
        <f t="shared" si="47"/>
        <v>830</v>
      </c>
      <c r="P46" s="32" t="str">
        <f t="shared" si="45"/>
        <v>WW03F</v>
      </c>
      <c r="Q46" s="35">
        <f t="shared" si="33"/>
        <v>0.50120481927710847</v>
      </c>
      <c r="R46" s="35">
        <f t="shared" si="34"/>
        <v>0.24096385542168675</v>
      </c>
      <c r="S46" s="35">
        <f t="shared" si="35"/>
        <v>0.11204819277108434</v>
      </c>
      <c r="T46" s="35">
        <f t="shared" si="36"/>
        <v>7.1084337349397592E-2</v>
      </c>
      <c r="U46" s="35">
        <f t="shared" si="37"/>
        <v>6.0240963855421686E-2</v>
      </c>
      <c r="V46" s="35">
        <f t="shared" si="38"/>
        <v>1.2048192771084338E-2</v>
      </c>
      <c r="W46" s="35">
        <f t="shared" si="39"/>
        <v>2.4096385542168677E-3</v>
      </c>
      <c r="X46" s="35">
        <f t="shared" si="40"/>
        <v>0</v>
      </c>
      <c r="Y46" s="35">
        <f t="shared" si="41"/>
        <v>0</v>
      </c>
      <c r="Z46" s="35">
        <f t="shared" si="42"/>
        <v>0</v>
      </c>
      <c r="AA46" s="35">
        <f t="shared" si="43"/>
        <v>0</v>
      </c>
      <c r="AB46" s="35">
        <f t="shared" si="44"/>
        <v>0</v>
      </c>
      <c r="AC46" s="38">
        <f t="shared" si="46"/>
        <v>1</v>
      </c>
    </row>
    <row r="47" spans="2:29" ht="16.2" thickBot="1" x14ac:dyDescent="0.35">
      <c r="B47" s="121" t="s">
        <v>47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3"/>
    </row>
    <row r="48" spans="2:29" ht="14.4" thickBot="1" x14ac:dyDescent="0.3"/>
    <row r="49" spans="2:29" ht="18" thickBot="1" x14ac:dyDescent="0.35">
      <c r="B49" s="124" t="s">
        <v>117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6"/>
    </row>
    <row r="50" spans="2:29" ht="18" thickBot="1" x14ac:dyDescent="0.35">
      <c r="B50" s="119" t="s">
        <v>41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07"/>
      <c r="P50" s="119" t="s">
        <v>42</v>
      </c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07"/>
    </row>
    <row r="51" spans="2:29" ht="16.2" thickBot="1" x14ac:dyDescent="0.35">
      <c r="B51" s="44" t="s">
        <v>43</v>
      </c>
      <c r="C51" s="40" t="s">
        <v>17</v>
      </c>
      <c r="D51" s="40" t="s">
        <v>20</v>
      </c>
      <c r="E51" s="40" t="s">
        <v>18</v>
      </c>
      <c r="F51" s="40" t="s">
        <v>19</v>
      </c>
      <c r="G51" s="40" t="s">
        <v>21</v>
      </c>
      <c r="H51" s="40" t="s">
        <v>51</v>
      </c>
      <c r="I51" s="40" t="s">
        <v>116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28" t="s">
        <v>38</v>
      </c>
      <c r="P51" s="39" t="s">
        <v>43</v>
      </c>
      <c r="Q51" s="40" t="str">
        <f>C51</f>
        <v>SNP</v>
      </c>
      <c r="R51" s="40" t="str">
        <f t="shared" ref="R51:AB51" si="48">D51</f>
        <v>Lib Dem</v>
      </c>
      <c r="S51" s="40" t="str">
        <f t="shared" si="48"/>
        <v>Labour</v>
      </c>
      <c r="T51" s="40" t="str">
        <f t="shared" si="48"/>
        <v>Conservative</v>
      </c>
      <c r="U51" s="40" t="str">
        <f t="shared" si="48"/>
        <v>Green</v>
      </c>
      <c r="V51" s="40" t="str">
        <f t="shared" si="48"/>
        <v>Family</v>
      </c>
      <c r="W51" s="40" t="str">
        <f t="shared" si="48"/>
        <v>WEP</v>
      </c>
      <c r="X51" s="40">
        <f t="shared" si="48"/>
        <v>0</v>
      </c>
      <c r="Y51" s="40">
        <f t="shared" si="48"/>
        <v>0</v>
      </c>
      <c r="Z51" s="40">
        <f t="shared" si="48"/>
        <v>0</v>
      </c>
      <c r="AA51" s="40">
        <f t="shared" si="48"/>
        <v>0</v>
      </c>
      <c r="AB51" s="40">
        <f t="shared" si="48"/>
        <v>0</v>
      </c>
      <c r="AC51" s="41" t="s">
        <v>38</v>
      </c>
    </row>
    <row r="52" spans="2:29" ht="15.6" x14ac:dyDescent="0.3">
      <c r="B52" s="29" t="s">
        <v>44</v>
      </c>
      <c r="C52" s="30">
        <v>3270</v>
      </c>
      <c r="D52" s="30">
        <v>2077</v>
      </c>
      <c r="E52" s="30">
        <v>1995</v>
      </c>
      <c r="F52" s="30">
        <v>1594</v>
      </c>
      <c r="G52" s="30">
        <v>1337</v>
      </c>
      <c r="H52" s="30">
        <v>152</v>
      </c>
      <c r="I52" s="30">
        <v>130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1">
        <v>10555</v>
      </c>
      <c r="P52" s="36" t="str">
        <f>B52</f>
        <v>Whole Ward</v>
      </c>
      <c r="Q52" s="42">
        <f t="shared" ref="Q52:Q62" si="49">IF(C52&gt;0,C52/O52,0)</f>
        <v>0.30980577925153957</v>
      </c>
      <c r="R52" s="42">
        <f t="shared" ref="R52:R62" si="50">IF(D52&gt;0,D52/O52,0)</f>
        <v>0.19677877783041212</v>
      </c>
      <c r="S52" s="42">
        <f t="shared" ref="S52:S62" si="51">IF(E52&gt;0,E52/O52,0)</f>
        <v>0.18900994789199432</v>
      </c>
      <c r="T52" s="42">
        <f t="shared" ref="T52:T62" si="52">IF(F52&gt;0,F52/O52,0)</f>
        <v>0.15101847465656087</v>
      </c>
      <c r="U52" s="42">
        <f t="shared" ref="U52:U62" si="53">IF(G52&gt;0,G52/O52,0)</f>
        <v>0.12666982472761723</v>
      </c>
      <c r="V52" s="42">
        <f t="shared" ref="V52:V62" si="54">IF(H52&gt;0,H52/O52,0)</f>
        <v>1.4400757934628139E-2</v>
      </c>
      <c r="W52" s="42">
        <f t="shared" ref="W52:W62" si="55">IF(I52&gt;0,I52/O52,0)</f>
        <v>1.2316437707247749E-2</v>
      </c>
      <c r="X52" s="42">
        <f t="shared" ref="X52:X62" si="56">IF(J52&gt;0,J52/O52,0)</f>
        <v>0</v>
      </c>
      <c r="Y52" s="42">
        <f t="shared" ref="Y52:Y62" si="57">IF(K52&gt;0,K52/O52,0)</f>
        <v>0</v>
      </c>
      <c r="Z52" s="42">
        <f t="shared" ref="Z52:Z62" si="58">IF(L52&gt;0,L52/O52,0)</f>
        <v>0</v>
      </c>
      <c r="AA52" s="42">
        <f t="shared" ref="AA52:AA62" si="59">IF(M52&gt;0,M52/O52,0)</f>
        <v>0</v>
      </c>
      <c r="AB52" s="42">
        <f t="shared" ref="AB52:AB62" si="60">IF(N52&gt;0,N52/O52,0)</f>
        <v>0</v>
      </c>
      <c r="AC52" s="43">
        <f>SUM(Q52:AB52)</f>
        <v>1</v>
      </c>
    </row>
    <row r="53" spans="2:29" ht="15.6" x14ac:dyDescent="0.3">
      <c r="B53" s="32" t="s">
        <v>45</v>
      </c>
      <c r="C53" s="33">
        <v>2199</v>
      </c>
      <c r="D53" s="33">
        <v>1307</v>
      </c>
      <c r="E53" s="33">
        <v>1288</v>
      </c>
      <c r="F53" s="33">
        <v>831</v>
      </c>
      <c r="G53" s="33">
        <v>1038</v>
      </c>
      <c r="H53" s="33">
        <v>81</v>
      </c>
      <c r="I53" s="33">
        <v>60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4">
        <v>6804</v>
      </c>
      <c r="P53" s="32" t="str">
        <f t="shared" ref="P53:P62" si="61">B53</f>
        <v>In Person Total</v>
      </c>
      <c r="Q53" s="35">
        <f t="shared" si="49"/>
        <v>0.32319223985890655</v>
      </c>
      <c r="R53" s="35">
        <f t="shared" si="50"/>
        <v>0.19209288653733098</v>
      </c>
      <c r="S53" s="35">
        <f t="shared" si="51"/>
        <v>0.18930041152263374</v>
      </c>
      <c r="T53" s="35">
        <f t="shared" si="52"/>
        <v>0.12213403880070546</v>
      </c>
      <c r="U53" s="35">
        <f t="shared" si="53"/>
        <v>0.15255731922398588</v>
      </c>
      <c r="V53" s="35">
        <f t="shared" si="54"/>
        <v>1.1904761904761904E-2</v>
      </c>
      <c r="W53" s="35">
        <f t="shared" si="55"/>
        <v>8.8183421516754845E-3</v>
      </c>
      <c r="X53" s="35">
        <f t="shared" si="56"/>
        <v>0</v>
      </c>
      <c r="Y53" s="35">
        <f t="shared" si="57"/>
        <v>0</v>
      </c>
      <c r="Z53" s="35">
        <f t="shared" si="58"/>
        <v>0</v>
      </c>
      <c r="AA53" s="35">
        <f t="shared" si="59"/>
        <v>0</v>
      </c>
      <c r="AB53" s="35">
        <f t="shared" si="60"/>
        <v>0</v>
      </c>
      <c r="AC53" s="38">
        <f t="shared" ref="AC53:AC62" si="62">SUM(Q53:AB53)</f>
        <v>1</v>
      </c>
    </row>
    <row r="54" spans="2:29" ht="15.6" x14ac:dyDescent="0.3">
      <c r="B54" s="36" t="s">
        <v>46</v>
      </c>
      <c r="C54" s="33">
        <v>1071</v>
      </c>
      <c r="D54" s="33">
        <v>770</v>
      </c>
      <c r="E54" s="33">
        <v>707</v>
      </c>
      <c r="F54" s="33">
        <v>763</v>
      </c>
      <c r="G54" s="33">
        <v>299</v>
      </c>
      <c r="H54" s="33">
        <v>71</v>
      </c>
      <c r="I54" s="33">
        <v>70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4">
        <v>3751</v>
      </c>
      <c r="P54" s="32" t="str">
        <f t="shared" si="61"/>
        <v>Postal Total</v>
      </c>
      <c r="Q54" s="35">
        <f t="shared" si="49"/>
        <v>0.28552386030391896</v>
      </c>
      <c r="R54" s="35">
        <f t="shared" si="50"/>
        <v>0.20527859237536658</v>
      </c>
      <c r="S54" s="35">
        <f t="shared" si="51"/>
        <v>0.1884830711810184</v>
      </c>
      <c r="T54" s="35">
        <f t="shared" si="52"/>
        <v>0.20341242335377233</v>
      </c>
      <c r="U54" s="35">
        <f t="shared" si="53"/>
        <v>7.9712076779525465E-2</v>
      </c>
      <c r="V54" s="35">
        <f t="shared" si="54"/>
        <v>1.8928285790455877E-2</v>
      </c>
      <c r="W54" s="35">
        <f t="shared" si="55"/>
        <v>1.8661690215942415E-2</v>
      </c>
      <c r="X54" s="35">
        <f t="shared" si="56"/>
        <v>0</v>
      </c>
      <c r="Y54" s="35">
        <f t="shared" si="57"/>
        <v>0</v>
      </c>
      <c r="Z54" s="35">
        <f t="shared" si="58"/>
        <v>0</v>
      </c>
      <c r="AA54" s="35">
        <f t="shared" si="59"/>
        <v>0</v>
      </c>
      <c r="AB54" s="35">
        <f t="shared" si="60"/>
        <v>0</v>
      </c>
      <c r="AC54" s="38">
        <f t="shared" si="62"/>
        <v>1</v>
      </c>
    </row>
    <row r="55" spans="2:29" ht="15.6" x14ac:dyDescent="0.3">
      <c r="B55" s="37" t="s">
        <v>118</v>
      </c>
      <c r="C55" s="33">
        <v>428</v>
      </c>
      <c r="D55" s="33">
        <v>32</v>
      </c>
      <c r="E55" s="33">
        <v>141</v>
      </c>
      <c r="F55" s="33">
        <v>98</v>
      </c>
      <c r="G55" s="33">
        <v>62</v>
      </c>
      <c r="H55" s="33">
        <v>19</v>
      </c>
      <c r="I55" s="33">
        <v>17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4">
        <v>797</v>
      </c>
      <c r="P55" s="32" t="str">
        <f t="shared" si="61"/>
        <v>NN04C</v>
      </c>
      <c r="Q55" s="35">
        <f t="shared" si="49"/>
        <v>0.53701380175658719</v>
      </c>
      <c r="R55" s="35">
        <f t="shared" si="50"/>
        <v>4.0150564617314928E-2</v>
      </c>
      <c r="S55" s="35">
        <f t="shared" si="51"/>
        <v>0.17691342534504392</v>
      </c>
      <c r="T55" s="35">
        <f t="shared" si="52"/>
        <v>0.12296110414052698</v>
      </c>
      <c r="U55" s="35">
        <f t="shared" si="53"/>
        <v>7.779171894604768E-2</v>
      </c>
      <c r="V55" s="35">
        <f t="shared" si="54"/>
        <v>2.3839397741530741E-2</v>
      </c>
      <c r="W55" s="35">
        <f t="shared" si="55"/>
        <v>2.1329987452948559E-2</v>
      </c>
      <c r="X55" s="35">
        <f t="shared" si="56"/>
        <v>0</v>
      </c>
      <c r="Y55" s="35">
        <f t="shared" si="57"/>
        <v>0</v>
      </c>
      <c r="Z55" s="35">
        <f t="shared" si="58"/>
        <v>0</v>
      </c>
      <c r="AA55" s="35">
        <f t="shared" si="59"/>
        <v>0</v>
      </c>
      <c r="AB55" s="35">
        <f t="shared" si="60"/>
        <v>0</v>
      </c>
      <c r="AC55" s="38">
        <f t="shared" si="62"/>
        <v>1</v>
      </c>
    </row>
    <row r="56" spans="2:29" ht="15.6" x14ac:dyDescent="0.3">
      <c r="B56" s="37" t="s">
        <v>119</v>
      </c>
      <c r="C56" s="33">
        <v>308</v>
      </c>
      <c r="D56" s="33">
        <v>25</v>
      </c>
      <c r="E56" s="33">
        <v>129</v>
      </c>
      <c r="F56" s="33">
        <v>86</v>
      </c>
      <c r="G56" s="33">
        <v>53</v>
      </c>
      <c r="H56" s="33">
        <v>6</v>
      </c>
      <c r="I56" s="33">
        <v>9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4">
        <v>616</v>
      </c>
      <c r="P56" s="32" t="str">
        <f t="shared" si="61"/>
        <v>NN04D</v>
      </c>
      <c r="Q56" s="35">
        <f t="shared" si="49"/>
        <v>0.5</v>
      </c>
      <c r="R56" s="35">
        <f t="shared" si="50"/>
        <v>4.0584415584415584E-2</v>
      </c>
      <c r="S56" s="35">
        <f t="shared" si="51"/>
        <v>0.20941558441558442</v>
      </c>
      <c r="T56" s="35">
        <f t="shared" si="52"/>
        <v>0.1396103896103896</v>
      </c>
      <c r="U56" s="35">
        <f t="shared" si="53"/>
        <v>8.603896103896104E-2</v>
      </c>
      <c r="V56" s="35">
        <f t="shared" si="54"/>
        <v>9.74025974025974E-3</v>
      </c>
      <c r="W56" s="35">
        <f t="shared" si="55"/>
        <v>1.461038961038961E-2</v>
      </c>
      <c r="X56" s="35">
        <f t="shared" si="56"/>
        <v>0</v>
      </c>
      <c r="Y56" s="35">
        <f t="shared" si="57"/>
        <v>0</v>
      </c>
      <c r="Z56" s="35">
        <f t="shared" si="58"/>
        <v>0</v>
      </c>
      <c r="AA56" s="35">
        <f t="shared" si="59"/>
        <v>0</v>
      </c>
      <c r="AB56" s="35">
        <f t="shared" si="60"/>
        <v>0</v>
      </c>
      <c r="AC56" s="38">
        <f t="shared" si="62"/>
        <v>1</v>
      </c>
    </row>
    <row r="57" spans="2:29" ht="15.6" x14ac:dyDescent="0.3">
      <c r="B57" s="37" t="s">
        <v>120</v>
      </c>
      <c r="C57" s="33">
        <v>531</v>
      </c>
      <c r="D57" s="33">
        <v>73</v>
      </c>
      <c r="E57" s="33">
        <v>304</v>
      </c>
      <c r="F57" s="33">
        <v>184</v>
      </c>
      <c r="G57" s="33">
        <v>128</v>
      </c>
      <c r="H57" s="33">
        <v>19</v>
      </c>
      <c r="I57" s="33">
        <v>26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4">
        <v>1265</v>
      </c>
      <c r="P57" s="32" t="str">
        <f t="shared" si="61"/>
        <v>NN04E</v>
      </c>
      <c r="Q57" s="35">
        <f t="shared" si="49"/>
        <v>0.41976284584980239</v>
      </c>
      <c r="R57" s="35">
        <f t="shared" si="50"/>
        <v>5.7707509881422925E-2</v>
      </c>
      <c r="S57" s="35">
        <f t="shared" si="51"/>
        <v>0.24031620553359684</v>
      </c>
      <c r="T57" s="35">
        <f t="shared" si="52"/>
        <v>0.14545454545454545</v>
      </c>
      <c r="U57" s="35">
        <f t="shared" si="53"/>
        <v>0.10118577075098814</v>
      </c>
      <c r="V57" s="35">
        <f t="shared" si="54"/>
        <v>1.5019762845849802E-2</v>
      </c>
      <c r="W57" s="35">
        <f t="shared" si="55"/>
        <v>2.0553359683794466E-2</v>
      </c>
      <c r="X57" s="35">
        <f t="shared" si="56"/>
        <v>0</v>
      </c>
      <c r="Y57" s="35">
        <f t="shared" si="57"/>
        <v>0</v>
      </c>
      <c r="Z57" s="35">
        <f t="shared" si="58"/>
        <v>0</v>
      </c>
      <c r="AA57" s="35">
        <f t="shared" si="59"/>
        <v>0</v>
      </c>
      <c r="AB57" s="35">
        <f t="shared" si="60"/>
        <v>0</v>
      </c>
      <c r="AC57" s="38">
        <f t="shared" si="62"/>
        <v>1.0000000000000002</v>
      </c>
    </row>
    <row r="58" spans="2:29" ht="15.6" x14ac:dyDescent="0.3">
      <c r="B58" s="37" t="s">
        <v>121</v>
      </c>
      <c r="C58" s="33">
        <v>494</v>
      </c>
      <c r="D58" s="33">
        <v>106</v>
      </c>
      <c r="E58" s="33">
        <v>249</v>
      </c>
      <c r="F58" s="33">
        <v>134</v>
      </c>
      <c r="G58" s="33">
        <v>198</v>
      </c>
      <c r="H58" s="33">
        <v>38</v>
      </c>
      <c r="I58" s="33">
        <v>22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4">
        <v>1241</v>
      </c>
      <c r="P58" s="32" t="str">
        <f t="shared" si="61"/>
        <v>NN04F</v>
      </c>
      <c r="Q58" s="35">
        <f t="shared" si="49"/>
        <v>0.39806607574536662</v>
      </c>
      <c r="R58" s="35">
        <f t="shared" si="50"/>
        <v>8.5414987912973403E-2</v>
      </c>
      <c r="S58" s="35">
        <f t="shared" si="51"/>
        <v>0.20064464141821112</v>
      </c>
      <c r="T58" s="35">
        <f t="shared" si="52"/>
        <v>0.10797743755036261</v>
      </c>
      <c r="U58" s="35">
        <f t="shared" si="53"/>
        <v>0.15954875100725222</v>
      </c>
      <c r="V58" s="35">
        <f t="shared" si="54"/>
        <v>3.0620467365028204E-2</v>
      </c>
      <c r="W58" s="35">
        <f t="shared" si="55"/>
        <v>1.7727639000805803E-2</v>
      </c>
      <c r="X58" s="35">
        <f t="shared" si="56"/>
        <v>0</v>
      </c>
      <c r="Y58" s="35">
        <f t="shared" si="57"/>
        <v>0</v>
      </c>
      <c r="Z58" s="35">
        <f t="shared" si="58"/>
        <v>0</v>
      </c>
      <c r="AA58" s="35">
        <f t="shared" si="59"/>
        <v>0</v>
      </c>
      <c r="AB58" s="35">
        <f t="shared" si="60"/>
        <v>0</v>
      </c>
      <c r="AC58" s="38">
        <f t="shared" si="62"/>
        <v>0.99999999999999989</v>
      </c>
    </row>
    <row r="59" spans="2:29" ht="15.6" x14ac:dyDescent="0.3">
      <c r="B59" s="37" t="s">
        <v>122</v>
      </c>
      <c r="C59" s="33">
        <v>483</v>
      </c>
      <c r="D59" s="33">
        <v>458</v>
      </c>
      <c r="E59" s="33">
        <v>304</v>
      </c>
      <c r="F59" s="33">
        <v>286</v>
      </c>
      <c r="G59" s="33">
        <v>178</v>
      </c>
      <c r="H59" s="33">
        <v>24</v>
      </c>
      <c r="I59" s="33">
        <v>22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4">
        <v>1755</v>
      </c>
      <c r="P59" s="32" t="str">
        <f t="shared" si="61"/>
        <v>NN04G</v>
      </c>
      <c r="Q59" s="35">
        <f t="shared" si="49"/>
        <v>0.27521367521367524</v>
      </c>
      <c r="R59" s="35">
        <f t="shared" si="50"/>
        <v>0.26096866096866095</v>
      </c>
      <c r="S59" s="35">
        <f t="shared" si="51"/>
        <v>0.17321937321937322</v>
      </c>
      <c r="T59" s="35">
        <f t="shared" si="52"/>
        <v>0.16296296296296298</v>
      </c>
      <c r="U59" s="35">
        <f t="shared" si="53"/>
        <v>0.10142450142450142</v>
      </c>
      <c r="V59" s="35">
        <f t="shared" si="54"/>
        <v>1.3675213675213675E-2</v>
      </c>
      <c r="W59" s="35">
        <f t="shared" si="55"/>
        <v>1.2535612535612535E-2</v>
      </c>
      <c r="X59" s="35">
        <f t="shared" si="56"/>
        <v>0</v>
      </c>
      <c r="Y59" s="35">
        <f t="shared" si="57"/>
        <v>0</v>
      </c>
      <c r="Z59" s="35">
        <f t="shared" si="58"/>
        <v>0</v>
      </c>
      <c r="AA59" s="35">
        <f t="shared" si="59"/>
        <v>0</v>
      </c>
      <c r="AB59" s="35">
        <f t="shared" si="60"/>
        <v>0</v>
      </c>
      <c r="AC59" s="38">
        <f t="shared" si="62"/>
        <v>0.99999999999999989</v>
      </c>
    </row>
    <row r="60" spans="2:29" ht="15.6" x14ac:dyDescent="0.3">
      <c r="B60" s="37" t="s">
        <v>123</v>
      </c>
      <c r="C60" s="33">
        <v>404</v>
      </c>
      <c r="D60" s="33">
        <v>704</v>
      </c>
      <c r="E60" s="33">
        <v>319</v>
      </c>
      <c r="F60" s="33">
        <v>418</v>
      </c>
      <c r="G60" s="33">
        <v>227</v>
      </c>
      <c r="H60" s="33">
        <v>17</v>
      </c>
      <c r="I60" s="33">
        <v>17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4">
        <v>2106</v>
      </c>
      <c r="P60" s="32" t="str">
        <f t="shared" si="61"/>
        <v>NN04H</v>
      </c>
      <c r="Q60" s="35">
        <f t="shared" si="49"/>
        <v>0.19183285849952517</v>
      </c>
      <c r="R60" s="35">
        <f t="shared" si="50"/>
        <v>0.33428300094966762</v>
      </c>
      <c r="S60" s="35">
        <f t="shared" si="51"/>
        <v>0.15147198480531815</v>
      </c>
      <c r="T60" s="35">
        <f t="shared" si="52"/>
        <v>0.19848053181386516</v>
      </c>
      <c r="U60" s="35">
        <f t="shared" si="53"/>
        <v>0.10778727445394112</v>
      </c>
      <c r="V60" s="35">
        <f t="shared" si="54"/>
        <v>8.0721747388414061E-3</v>
      </c>
      <c r="W60" s="35">
        <f t="shared" si="55"/>
        <v>8.0721747388414061E-3</v>
      </c>
      <c r="X60" s="35">
        <f t="shared" si="56"/>
        <v>0</v>
      </c>
      <c r="Y60" s="35">
        <f t="shared" si="57"/>
        <v>0</v>
      </c>
      <c r="Z60" s="35">
        <f t="shared" si="58"/>
        <v>0</v>
      </c>
      <c r="AA60" s="35">
        <f t="shared" si="59"/>
        <v>0</v>
      </c>
      <c r="AB60" s="35">
        <f t="shared" si="60"/>
        <v>0</v>
      </c>
      <c r="AC60" s="38">
        <f t="shared" si="62"/>
        <v>0.99999999999999989</v>
      </c>
    </row>
    <row r="61" spans="2:29" ht="15.6" x14ac:dyDescent="0.3">
      <c r="B61" s="37" t="s">
        <v>124</v>
      </c>
      <c r="C61" s="33">
        <v>440</v>
      </c>
      <c r="D61" s="33">
        <v>346</v>
      </c>
      <c r="E61" s="33">
        <v>331</v>
      </c>
      <c r="F61" s="33">
        <v>230</v>
      </c>
      <c r="G61" s="33">
        <v>321</v>
      </c>
      <c r="H61" s="33">
        <v>17</v>
      </c>
      <c r="I61" s="33">
        <v>13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4">
        <v>1698</v>
      </c>
      <c r="P61" s="32" t="str">
        <f t="shared" si="61"/>
        <v>NN04I</v>
      </c>
      <c r="Q61" s="35">
        <f t="shared" si="49"/>
        <v>0.25912838633686691</v>
      </c>
      <c r="R61" s="35">
        <f t="shared" si="50"/>
        <v>0.20376914016489989</v>
      </c>
      <c r="S61" s="35">
        <f t="shared" si="51"/>
        <v>0.19493521790341578</v>
      </c>
      <c r="T61" s="35">
        <f t="shared" si="52"/>
        <v>0.13545347467608951</v>
      </c>
      <c r="U61" s="35">
        <f t="shared" si="53"/>
        <v>0.18904593639575973</v>
      </c>
      <c r="V61" s="35">
        <f t="shared" si="54"/>
        <v>1.0011778563015312E-2</v>
      </c>
      <c r="W61" s="35">
        <f t="shared" si="55"/>
        <v>7.6560659599528855E-3</v>
      </c>
      <c r="X61" s="35">
        <f t="shared" si="56"/>
        <v>0</v>
      </c>
      <c r="Y61" s="35">
        <f t="shared" si="57"/>
        <v>0</v>
      </c>
      <c r="Z61" s="35">
        <f t="shared" si="58"/>
        <v>0</v>
      </c>
      <c r="AA61" s="35">
        <f t="shared" si="59"/>
        <v>0</v>
      </c>
      <c r="AB61" s="35">
        <f t="shared" si="60"/>
        <v>0</v>
      </c>
      <c r="AC61" s="38">
        <f t="shared" si="62"/>
        <v>1</v>
      </c>
    </row>
    <row r="62" spans="2:29" ht="16.2" thickBot="1" x14ac:dyDescent="0.35">
      <c r="B62" s="37" t="s">
        <v>125</v>
      </c>
      <c r="C62" s="33">
        <v>181</v>
      </c>
      <c r="D62" s="33">
        <v>332</v>
      </c>
      <c r="E62" s="33">
        <v>218</v>
      </c>
      <c r="F62" s="33">
        <v>157</v>
      </c>
      <c r="G62" s="33">
        <v>171</v>
      </c>
      <c r="H62" s="33">
        <v>13</v>
      </c>
      <c r="I62" s="33">
        <v>4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4">
        <v>1076</v>
      </c>
      <c r="P62" s="32" t="str">
        <f t="shared" si="61"/>
        <v>NN04J</v>
      </c>
      <c r="Q62" s="35">
        <f t="shared" si="49"/>
        <v>0.16821561338289961</v>
      </c>
      <c r="R62" s="35">
        <f t="shared" si="50"/>
        <v>0.30855018587360594</v>
      </c>
      <c r="S62" s="35">
        <f t="shared" si="51"/>
        <v>0.20260223048327136</v>
      </c>
      <c r="T62" s="35">
        <f t="shared" si="52"/>
        <v>0.14591078066914498</v>
      </c>
      <c r="U62" s="35">
        <f t="shared" si="53"/>
        <v>0.15892193308550187</v>
      </c>
      <c r="V62" s="35">
        <f t="shared" si="54"/>
        <v>1.2081784386617101E-2</v>
      </c>
      <c r="W62" s="35">
        <f t="shared" si="55"/>
        <v>3.7174721189591076E-3</v>
      </c>
      <c r="X62" s="35">
        <f t="shared" si="56"/>
        <v>0</v>
      </c>
      <c r="Y62" s="35">
        <f t="shared" si="57"/>
        <v>0</v>
      </c>
      <c r="Z62" s="35">
        <f t="shared" si="58"/>
        <v>0</v>
      </c>
      <c r="AA62" s="35">
        <f t="shared" si="59"/>
        <v>0</v>
      </c>
      <c r="AB62" s="35">
        <f t="shared" si="60"/>
        <v>0</v>
      </c>
      <c r="AC62" s="38">
        <f t="shared" si="62"/>
        <v>0.99999999999999989</v>
      </c>
    </row>
    <row r="63" spans="2:29" ht="16.2" thickBot="1" x14ac:dyDescent="0.35">
      <c r="B63" s="121" t="s">
        <v>47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3"/>
    </row>
    <row r="64" spans="2:29" ht="14.4" thickBot="1" x14ac:dyDescent="0.3"/>
    <row r="65" spans="2:29" ht="18" thickBot="1" x14ac:dyDescent="0.35">
      <c r="B65" s="124" t="s">
        <v>136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6"/>
    </row>
    <row r="66" spans="2:29" ht="18" thickBot="1" x14ac:dyDescent="0.35">
      <c r="B66" s="119" t="s">
        <v>41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07"/>
      <c r="P66" s="119" t="s">
        <v>42</v>
      </c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07"/>
    </row>
    <row r="67" spans="2:29" ht="16.2" thickBot="1" x14ac:dyDescent="0.35">
      <c r="B67" s="44" t="s">
        <v>43</v>
      </c>
      <c r="C67" s="40" t="s">
        <v>20</v>
      </c>
      <c r="D67" s="40" t="s">
        <v>19</v>
      </c>
      <c r="E67" s="40" t="s">
        <v>17</v>
      </c>
      <c r="F67" s="40" t="s">
        <v>21</v>
      </c>
      <c r="G67" s="40" t="s">
        <v>18</v>
      </c>
      <c r="H67" s="40" t="s">
        <v>51</v>
      </c>
      <c r="I67" s="40" t="s">
        <v>80</v>
      </c>
      <c r="J67" s="40" t="s">
        <v>50</v>
      </c>
      <c r="K67" s="40">
        <v>0</v>
      </c>
      <c r="L67" s="40">
        <v>0</v>
      </c>
      <c r="M67" s="40">
        <v>0</v>
      </c>
      <c r="N67" s="40">
        <v>0</v>
      </c>
      <c r="O67" s="28" t="s">
        <v>38</v>
      </c>
      <c r="P67" s="39" t="s">
        <v>43</v>
      </c>
      <c r="Q67" s="40" t="str">
        <f>C67</f>
        <v>Lib Dem</v>
      </c>
      <c r="R67" s="40" t="str">
        <f t="shared" ref="R67:AB67" si="63">D67</f>
        <v>Conservative</v>
      </c>
      <c r="S67" s="40" t="str">
        <f t="shared" si="63"/>
        <v>SNP</v>
      </c>
      <c r="T67" s="40" t="str">
        <f t="shared" si="63"/>
        <v>Green</v>
      </c>
      <c r="U67" s="40" t="str">
        <f t="shared" si="63"/>
        <v>Labour</v>
      </c>
      <c r="V67" s="40" t="str">
        <f t="shared" si="63"/>
        <v>Family</v>
      </c>
      <c r="W67" s="40" t="str">
        <f t="shared" si="63"/>
        <v>Libertarian</v>
      </c>
      <c r="X67" s="40" t="str">
        <f t="shared" si="63"/>
        <v>Independent</v>
      </c>
      <c r="Y67" s="40">
        <f t="shared" si="63"/>
        <v>0</v>
      </c>
      <c r="Z67" s="40">
        <f t="shared" si="63"/>
        <v>0</v>
      </c>
      <c r="AA67" s="40">
        <f t="shared" si="63"/>
        <v>0</v>
      </c>
      <c r="AB67" s="40">
        <f t="shared" si="63"/>
        <v>0</v>
      </c>
      <c r="AC67" s="41" t="s">
        <v>38</v>
      </c>
    </row>
    <row r="68" spans="2:29" ht="15.6" x14ac:dyDescent="0.3">
      <c r="B68" s="29" t="s">
        <v>44</v>
      </c>
      <c r="C68" s="30">
        <v>4522</v>
      </c>
      <c r="D68" s="30">
        <v>2689</v>
      </c>
      <c r="E68" s="30">
        <v>2641</v>
      </c>
      <c r="F68" s="30">
        <v>1714</v>
      </c>
      <c r="G68" s="30">
        <v>1684</v>
      </c>
      <c r="H68" s="30">
        <v>96</v>
      </c>
      <c r="I68" s="30">
        <v>53</v>
      </c>
      <c r="J68" s="30">
        <v>17</v>
      </c>
      <c r="K68" s="30">
        <v>0</v>
      </c>
      <c r="L68" s="30">
        <v>0</v>
      </c>
      <c r="M68" s="30">
        <v>0</v>
      </c>
      <c r="N68" s="30">
        <v>0</v>
      </c>
      <c r="O68" s="31">
        <f>SUM(C68:N68)</f>
        <v>13416</v>
      </c>
      <c r="P68" s="36" t="str">
        <f>B68</f>
        <v>Whole Ward</v>
      </c>
      <c r="Q68" s="42">
        <f t="shared" ref="Q68:Q80" si="64">IF(C68&gt;0,C68/O68,0)</f>
        <v>0.33706022659511031</v>
      </c>
      <c r="R68" s="42">
        <f t="shared" ref="R68:R80" si="65">IF(D68&gt;0,D68/O68,0)</f>
        <v>0.20043231961836613</v>
      </c>
      <c r="S68" s="42">
        <f t="shared" ref="S68:S80" si="66">IF(E68&gt;0,E68/O68,0)</f>
        <v>0.19685450208706023</v>
      </c>
      <c r="T68" s="42">
        <f t="shared" ref="T68:T80" si="67">IF(F68&gt;0,F68/O68,0)</f>
        <v>0.12775790101371498</v>
      </c>
      <c r="U68" s="42">
        <f t="shared" ref="U68:U80" si="68">IF(G68&gt;0,G68/O68,0)</f>
        <v>0.12552176505664878</v>
      </c>
      <c r="V68" s="42">
        <f t="shared" ref="V68:V80" si="69">IF(H68&gt;0,H68/O68,0)</f>
        <v>7.1556350626118068E-3</v>
      </c>
      <c r="W68" s="42">
        <f t="shared" ref="W68:W80" si="70">IF(I68&gt;0,I68/O68,0)</f>
        <v>3.9505068574836018E-3</v>
      </c>
      <c r="X68" s="42">
        <f t="shared" ref="X68:X80" si="71">IF(J68&gt;0,J68/O68,0)</f>
        <v>1.267143709004174E-3</v>
      </c>
      <c r="Y68" s="42">
        <f t="shared" ref="Y68:Y80" si="72">IF(K68&gt;0,K68/O68,0)</f>
        <v>0</v>
      </c>
      <c r="Z68" s="42">
        <f t="shared" ref="Z68:Z80" si="73">IF(L68&gt;0,L68/O68,0)</f>
        <v>0</v>
      </c>
      <c r="AA68" s="42">
        <f t="shared" ref="AA68:AA80" si="74">IF(M68&gt;0,M68/O68,0)</f>
        <v>0</v>
      </c>
      <c r="AB68" s="42">
        <f t="shared" ref="AB68:AB80" si="75">IF(N68&gt;0,N68/O68,0)</f>
        <v>0</v>
      </c>
      <c r="AC68" s="43">
        <f>SUM(Q68:AB68)</f>
        <v>1</v>
      </c>
    </row>
    <row r="69" spans="2:29" ht="15.6" x14ac:dyDescent="0.3">
      <c r="B69" s="32" t="s">
        <v>45</v>
      </c>
      <c r="C69" s="33">
        <v>2549</v>
      </c>
      <c r="D69" s="33">
        <v>1344</v>
      </c>
      <c r="E69" s="33">
        <v>1734</v>
      </c>
      <c r="F69" s="33">
        <v>1271</v>
      </c>
      <c r="G69" s="33">
        <v>1071</v>
      </c>
      <c r="H69" s="33">
        <v>51</v>
      </c>
      <c r="I69" s="33">
        <v>40</v>
      </c>
      <c r="J69" s="33">
        <v>8</v>
      </c>
      <c r="K69" s="33">
        <v>0</v>
      </c>
      <c r="L69" s="33">
        <v>0</v>
      </c>
      <c r="M69" s="33">
        <v>0</v>
      </c>
      <c r="N69" s="33">
        <v>0</v>
      </c>
      <c r="O69" s="34">
        <f>SUM(C69:N69)</f>
        <v>8068</v>
      </c>
      <c r="P69" s="32" t="str">
        <f t="shared" ref="P69:P80" si="76">B69</f>
        <v>In Person Total</v>
      </c>
      <c r="Q69" s="35">
        <f t="shared" si="64"/>
        <v>0.3159395141298959</v>
      </c>
      <c r="R69" s="35">
        <f t="shared" si="65"/>
        <v>0.16658403569657909</v>
      </c>
      <c r="S69" s="35">
        <f t="shared" si="66"/>
        <v>0.21492315319781854</v>
      </c>
      <c r="T69" s="35">
        <f t="shared" si="67"/>
        <v>0.1575359444719881</v>
      </c>
      <c r="U69" s="35">
        <f t="shared" si="68"/>
        <v>0.13274665344571146</v>
      </c>
      <c r="V69" s="35">
        <f t="shared" si="69"/>
        <v>6.3212692117005451E-3</v>
      </c>
      <c r="W69" s="35">
        <f t="shared" si="70"/>
        <v>4.95785820525533E-3</v>
      </c>
      <c r="X69" s="35">
        <f t="shared" si="71"/>
        <v>9.9157164105106587E-4</v>
      </c>
      <c r="Y69" s="35">
        <f t="shared" si="72"/>
        <v>0</v>
      </c>
      <c r="Z69" s="35">
        <f t="shared" si="73"/>
        <v>0</v>
      </c>
      <c r="AA69" s="35">
        <f t="shared" si="74"/>
        <v>0</v>
      </c>
      <c r="AB69" s="35">
        <f t="shared" si="75"/>
        <v>0</v>
      </c>
      <c r="AC69" s="38">
        <f t="shared" ref="AC69:AC80" si="77">SUM(Q69:AB69)</f>
        <v>0.99999999999999989</v>
      </c>
    </row>
    <row r="70" spans="2:29" ht="15.6" x14ac:dyDescent="0.3">
      <c r="B70" s="36" t="s">
        <v>46</v>
      </c>
      <c r="C70" s="33">
        <v>1973</v>
      </c>
      <c r="D70" s="33">
        <v>1345</v>
      </c>
      <c r="E70" s="33">
        <v>907</v>
      </c>
      <c r="F70" s="33">
        <v>443</v>
      </c>
      <c r="G70" s="33">
        <v>613</v>
      </c>
      <c r="H70" s="33">
        <v>45</v>
      </c>
      <c r="I70" s="33">
        <v>13</v>
      </c>
      <c r="J70" s="33">
        <v>9</v>
      </c>
      <c r="K70" s="33">
        <v>0</v>
      </c>
      <c r="L70" s="33">
        <v>0</v>
      </c>
      <c r="M70" s="33">
        <v>0</v>
      </c>
      <c r="N70" s="33">
        <v>0</v>
      </c>
      <c r="O70" s="34">
        <f t="shared" ref="O70:O80" si="78">SUM(C70:N70)</f>
        <v>5348</v>
      </c>
      <c r="P70" s="32" t="str">
        <f t="shared" si="76"/>
        <v>Postal Total</v>
      </c>
      <c r="Q70" s="35">
        <f t="shared" si="64"/>
        <v>0.36892296185489903</v>
      </c>
      <c r="R70" s="35">
        <f t="shared" si="65"/>
        <v>0.25149588631264025</v>
      </c>
      <c r="S70" s="35">
        <f t="shared" si="66"/>
        <v>0.16959611069558714</v>
      </c>
      <c r="T70" s="35">
        <f t="shared" si="67"/>
        <v>8.283470456245326E-2</v>
      </c>
      <c r="U70" s="35">
        <f t="shared" si="68"/>
        <v>0.11462228870605834</v>
      </c>
      <c r="V70" s="35">
        <f t="shared" si="69"/>
        <v>8.414360508601346E-3</v>
      </c>
      <c r="W70" s="35">
        <f t="shared" si="70"/>
        <v>2.4308152580403888E-3</v>
      </c>
      <c r="X70" s="35">
        <f t="shared" si="71"/>
        <v>1.6828721017202693E-3</v>
      </c>
      <c r="Y70" s="35">
        <f t="shared" si="72"/>
        <v>0</v>
      </c>
      <c r="Z70" s="35">
        <f t="shared" si="73"/>
        <v>0</v>
      </c>
      <c r="AA70" s="35">
        <f t="shared" si="74"/>
        <v>0</v>
      </c>
      <c r="AB70" s="35">
        <f t="shared" si="75"/>
        <v>0</v>
      </c>
      <c r="AC70" s="38">
        <f t="shared" si="77"/>
        <v>0.99999999999999989</v>
      </c>
    </row>
    <row r="71" spans="2:29" ht="15.6" x14ac:dyDescent="0.3">
      <c r="B71" s="37" t="s">
        <v>137</v>
      </c>
      <c r="C71" s="33">
        <v>310</v>
      </c>
      <c r="D71" s="33">
        <v>266</v>
      </c>
      <c r="E71" s="33">
        <v>279</v>
      </c>
      <c r="F71" s="33">
        <v>108</v>
      </c>
      <c r="G71" s="33">
        <v>179</v>
      </c>
      <c r="H71" s="33">
        <v>9</v>
      </c>
      <c r="I71" s="33">
        <v>9</v>
      </c>
      <c r="J71" s="33">
        <v>4</v>
      </c>
      <c r="K71" s="33">
        <v>0</v>
      </c>
      <c r="L71" s="33">
        <v>0</v>
      </c>
      <c r="M71" s="33">
        <v>0</v>
      </c>
      <c r="N71" s="33">
        <v>0</v>
      </c>
      <c r="O71" s="34">
        <f t="shared" si="78"/>
        <v>1164</v>
      </c>
      <c r="P71" s="32" t="str">
        <f t="shared" si="76"/>
        <v>NC05D</v>
      </c>
      <c r="Q71" s="35">
        <f t="shared" si="64"/>
        <v>0.26632302405498282</v>
      </c>
      <c r="R71" s="35">
        <f t="shared" si="65"/>
        <v>0.22852233676975944</v>
      </c>
      <c r="S71" s="35">
        <f t="shared" si="66"/>
        <v>0.23969072164948454</v>
      </c>
      <c r="T71" s="35">
        <f t="shared" si="67"/>
        <v>9.2783505154639179E-2</v>
      </c>
      <c r="U71" s="35">
        <f t="shared" si="68"/>
        <v>0.15378006872852235</v>
      </c>
      <c r="V71" s="35">
        <f t="shared" si="69"/>
        <v>7.7319587628865982E-3</v>
      </c>
      <c r="W71" s="35">
        <f t="shared" si="70"/>
        <v>7.7319587628865982E-3</v>
      </c>
      <c r="X71" s="35">
        <f t="shared" si="71"/>
        <v>3.4364261168384879E-3</v>
      </c>
      <c r="Y71" s="35">
        <f t="shared" si="72"/>
        <v>0</v>
      </c>
      <c r="Z71" s="35">
        <f t="shared" si="73"/>
        <v>0</v>
      </c>
      <c r="AA71" s="35">
        <f t="shared" si="74"/>
        <v>0</v>
      </c>
      <c r="AB71" s="35">
        <f t="shared" si="75"/>
        <v>0</v>
      </c>
      <c r="AC71" s="38">
        <f t="shared" si="77"/>
        <v>1</v>
      </c>
    </row>
    <row r="72" spans="2:29" ht="15.6" x14ac:dyDescent="0.3">
      <c r="B72" s="37" t="s">
        <v>138</v>
      </c>
      <c r="C72" s="33">
        <v>658</v>
      </c>
      <c r="D72" s="33">
        <v>670</v>
      </c>
      <c r="E72" s="33">
        <v>498</v>
      </c>
      <c r="F72" s="33">
        <v>388</v>
      </c>
      <c r="G72" s="33">
        <v>352</v>
      </c>
      <c r="H72" s="33">
        <v>17</v>
      </c>
      <c r="I72" s="33">
        <v>9</v>
      </c>
      <c r="J72" s="33">
        <v>2</v>
      </c>
      <c r="K72" s="33">
        <v>0</v>
      </c>
      <c r="L72" s="33">
        <v>0</v>
      </c>
      <c r="M72" s="33">
        <v>0</v>
      </c>
      <c r="N72" s="33">
        <v>0</v>
      </c>
      <c r="O72" s="34">
        <f t="shared" si="78"/>
        <v>2594</v>
      </c>
      <c r="P72" s="32" t="str">
        <f t="shared" si="76"/>
        <v>NC05G</v>
      </c>
      <c r="Q72" s="35">
        <f t="shared" si="64"/>
        <v>0.25366229760986891</v>
      </c>
      <c r="R72" s="35">
        <f t="shared" si="65"/>
        <v>0.25828835774865072</v>
      </c>
      <c r="S72" s="35">
        <f t="shared" si="66"/>
        <v>0.19198149575944487</v>
      </c>
      <c r="T72" s="35">
        <f t="shared" si="67"/>
        <v>0.14957594448727835</v>
      </c>
      <c r="U72" s="35">
        <f t="shared" si="68"/>
        <v>0.13569776407093292</v>
      </c>
      <c r="V72" s="35">
        <f t="shared" si="69"/>
        <v>6.5535851966075555E-3</v>
      </c>
      <c r="W72" s="35">
        <f t="shared" si="70"/>
        <v>3.4695451040863529E-3</v>
      </c>
      <c r="X72" s="35">
        <f t="shared" si="71"/>
        <v>7.7101002313030066E-4</v>
      </c>
      <c r="Y72" s="35">
        <f t="shared" si="72"/>
        <v>0</v>
      </c>
      <c r="Z72" s="35">
        <f t="shared" si="73"/>
        <v>0</v>
      </c>
      <c r="AA72" s="35">
        <f t="shared" si="74"/>
        <v>0</v>
      </c>
      <c r="AB72" s="35">
        <f t="shared" si="75"/>
        <v>0</v>
      </c>
      <c r="AC72" s="38">
        <f t="shared" si="77"/>
        <v>0.99999999999999989</v>
      </c>
    </row>
    <row r="73" spans="2:29" ht="15.6" x14ac:dyDescent="0.3">
      <c r="B73" s="37" t="s">
        <v>139</v>
      </c>
      <c r="C73" s="33">
        <v>559</v>
      </c>
      <c r="D73" s="33">
        <v>514</v>
      </c>
      <c r="E73" s="33">
        <v>547</v>
      </c>
      <c r="F73" s="33">
        <v>464</v>
      </c>
      <c r="G73" s="33">
        <v>374</v>
      </c>
      <c r="H73" s="33">
        <v>19</v>
      </c>
      <c r="I73" s="33">
        <v>5</v>
      </c>
      <c r="J73" s="33">
        <v>4</v>
      </c>
      <c r="K73" s="33">
        <v>0</v>
      </c>
      <c r="L73" s="33">
        <v>0</v>
      </c>
      <c r="M73" s="33">
        <v>0</v>
      </c>
      <c r="N73" s="33">
        <v>0</v>
      </c>
      <c r="O73" s="34">
        <f t="shared" si="78"/>
        <v>2486</v>
      </c>
      <c r="P73" s="32" t="str">
        <f t="shared" si="76"/>
        <v>NC05H</v>
      </c>
      <c r="Q73" s="35">
        <f t="shared" si="64"/>
        <v>0.22485921158487529</v>
      </c>
      <c r="R73" s="35">
        <f t="shared" si="65"/>
        <v>0.20675784392598551</v>
      </c>
      <c r="S73" s="35">
        <f t="shared" si="66"/>
        <v>0.22003218020917137</v>
      </c>
      <c r="T73" s="35">
        <f t="shared" si="67"/>
        <v>0.18664521319388577</v>
      </c>
      <c r="U73" s="35">
        <f t="shared" si="68"/>
        <v>0.15044247787610621</v>
      </c>
      <c r="V73" s="35">
        <f t="shared" si="69"/>
        <v>7.642799678197908E-3</v>
      </c>
      <c r="W73" s="35">
        <f t="shared" si="70"/>
        <v>2.011263073209976E-3</v>
      </c>
      <c r="X73" s="35">
        <f t="shared" si="71"/>
        <v>1.6090104585679806E-3</v>
      </c>
      <c r="Y73" s="35">
        <f t="shared" si="72"/>
        <v>0</v>
      </c>
      <c r="Z73" s="35">
        <f t="shared" si="73"/>
        <v>0</v>
      </c>
      <c r="AA73" s="35">
        <f t="shared" si="74"/>
        <v>0</v>
      </c>
      <c r="AB73" s="35">
        <f t="shared" si="75"/>
        <v>0</v>
      </c>
      <c r="AC73" s="38">
        <f t="shared" si="77"/>
        <v>1</v>
      </c>
    </row>
    <row r="74" spans="2:29" ht="15.6" x14ac:dyDescent="0.3">
      <c r="B74" s="37" t="s">
        <v>140</v>
      </c>
      <c r="C74" s="33">
        <v>69</v>
      </c>
      <c r="D74" s="33">
        <v>44</v>
      </c>
      <c r="E74" s="33">
        <v>107</v>
      </c>
      <c r="F74" s="33">
        <v>177</v>
      </c>
      <c r="G74" s="33">
        <v>68</v>
      </c>
      <c r="H74" s="33">
        <v>2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4">
        <f t="shared" si="78"/>
        <v>467</v>
      </c>
      <c r="P74" s="32" t="str">
        <f t="shared" si="76"/>
        <v>NC05I</v>
      </c>
      <c r="Q74" s="35">
        <f t="shared" si="64"/>
        <v>0.14775160599571735</v>
      </c>
      <c r="R74" s="35">
        <f t="shared" si="65"/>
        <v>9.421841541755889E-2</v>
      </c>
      <c r="S74" s="35">
        <f t="shared" si="66"/>
        <v>0.22912205567451821</v>
      </c>
      <c r="T74" s="35">
        <f t="shared" si="67"/>
        <v>0.37901498929336186</v>
      </c>
      <c r="U74" s="35">
        <f t="shared" si="68"/>
        <v>0.145610278372591</v>
      </c>
      <c r="V74" s="35">
        <f t="shared" si="69"/>
        <v>4.2826552462526769E-3</v>
      </c>
      <c r="W74" s="35">
        <f t="shared" si="70"/>
        <v>0</v>
      </c>
      <c r="X74" s="35">
        <f t="shared" si="71"/>
        <v>0</v>
      </c>
      <c r="Y74" s="35">
        <f t="shared" si="72"/>
        <v>0</v>
      </c>
      <c r="Z74" s="35">
        <f t="shared" si="73"/>
        <v>0</v>
      </c>
      <c r="AA74" s="35">
        <f t="shared" si="74"/>
        <v>0</v>
      </c>
      <c r="AB74" s="35">
        <f t="shared" si="75"/>
        <v>0</v>
      </c>
      <c r="AC74" s="38">
        <f t="shared" si="77"/>
        <v>1</v>
      </c>
    </row>
    <row r="75" spans="2:29" ht="15.6" x14ac:dyDescent="0.3">
      <c r="B75" s="37" t="s">
        <v>141</v>
      </c>
      <c r="C75" s="33">
        <v>161</v>
      </c>
      <c r="D75" s="33">
        <v>196</v>
      </c>
      <c r="E75" s="33">
        <v>94</v>
      </c>
      <c r="F75" s="33">
        <v>88</v>
      </c>
      <c r="G75" s="33">
        <v>74</v>
      </c>
      <c r="H75" s="33">
        <v>0</v>
      </c>
      <c r="I75" s="33">
        <v>3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4">
        <f t="shared" si="78"/>
        <v>616</v>
      </c>
      <c r="P75" s="32" t="str">
        <f t="shared" si="76"/>
        <v>NC05J</v>
      </c>
      <c r="Q75" s="35">
        <f t="shared" si="64"/>
        <v>0.26136363636363635</v>
      </c>
      <c r="R75" s="35">
        <f t="shared" si="65"/>
        <v>0.31818181818181818</v>
      </c>
      <c r="S75" s="35">
        <f t="shared" si="66"/>
        <v>0.15259740259740259</v>
      </c>
      <c r="T75" s="35">
        <f t="shared" si="67"/>
        <v>0.14285714285714285</v>
      </c>
      <c r="U75" s="35">
        <f t="shared" si="68"/>
        <v>0.12012987012987013</v>
      </c>
      <c r="V75" s="35">
        <f t="shared" si="69"/>
        <v>0</v>
      </c>
      <c r="W75" s="35">
        <f t="shared" si="70"/>
        <v>4.87012987012987E-3</v>
      </c>
      <c r="X75" s="35">
        <f t="shared" si="71"/>
        <v>0</v>
      </c>
      <c r="Y75" s="35">
        <f t="shared" si="72"/>
        <v>0</v>
      </c>
      <c r="Z75" s="35">
        <f t="shared" si="73"/>
        <v>0</v>
      </c>
      <c r="AA75" s="35">
        <f t="shared" si="74"/>
        <v>0</v>
      </c>
      <c r="AB75" s="35">
        <f t="shared" si="75"/>
        <v>0</v>
      </c>
      <c r="AC75" s="38">
        <f t="shared" si="77"/>
        <v>1</v>
      </c>
    </row>
    <row r="76" spans="2:29" ht="15.6" x14ac:dyDescent="0.3">
      <c r="B76" s="37" t="s">
        <v>142</v>
      </c>
      <c r="C76" s="33">
        <v>426</v>
      </c>
      <c r="D76" s="33">
        <v>432</v>
      </c>
      <c r="E76" s="33">
        <v>323</v>
      </c>
      <c r="F76" s="33">
        <v>229</v>
      </c>
      <c r="G76" s="33">
        <v>261</v>
      </c>
      <c r="H76" s="33">
        <v>6</v>
      </c>
      <c r="I76" s="33">
        <v>12</v>
      </c>
      <c r="J76" s="33">
        <v>4</v>
      </c>
      <c r="K76" s="33">
        <v>0</v>
      </c>
      <c r="L76" s="33">
        <v>0</v>
      </c>
      <c r="M76" s="33">
        <v>0</v>
      </c>
      <c r="N76" s="33">
        <v>0</v>
      </c>
      <c r="O76" s="34">
        <f t="shared" si="78"/>
        <v>1693</v>
      </c>
      <c r="P76" s="32" t="str">
        <f t="shared" si="76"/>
        <v>NN05F</v>
      </c>
      <c r="Q76" s="35">
        <f t="shared" si="64"/>
        <v>0.251624335499114</v>
      </c>
      <c r="R76" s="35">
        <f t="shared" si="65"/>
        <v>0.25516834022445362</v>
      </c>
      <c r="S76" s="35">
        <f t="shared" si="66"/>
        <v>0.19078558771411694</v>
      </c>
      <c r="T76" s="35">
        <f t="shared" si="67"/>
        <v>0.13526284701712935</v>
      </c>
      <c r="U76" s="35">
        <f t="shared" si="68"/>
        <v>0.15416420555227406</v>
      </c>
      <c r="V76" s="35">
        <f t="shared" si="69"/>
        <v>3.5440047253396337E-3</v>
      </c>
      <c r="W76" s="35">
        <f t="shared" si="70"/>
        <v>7.0880094506792675E-3</v>
      </c>
      <c r="X76" s="35">
        <f t="shared" si="71"/>
        <v>2.3626698168930892E-3</v>
      </c>
      <c r="Y76" s="35">
        <f t="shared" si="72"/>
        <v>0</v>
      </c>
      <c r="Z76" s="35">
        <f t="shared" si="73"/>
        <v>0</v>
      </c>
      <c r="AA76" s="35">
        <f t="shared" si="74"/>
        <v>0</v>
      </c>
      <c r="AB76" s="35">
        <f t="shared" si="75"/>
        <v>0</v>
      </c>
      <c r="AC76" s="38">
        <f t="shared" si="77"/>
        <v>0.99999999999999989</v>
      </c>
    </row>
    <row r="77" spans="2:29" ht="15.6" x14ac:dyDescent="0.3">
      <c r="B77" s="37" t="s">
        <v>143</v>
      </c>
      <c r="C77" s="33">
        <v>892</v>
      </c>
      <c r="D77" s="33">
        <v>200</v>
      </c>
      <c r="E77" s="33">
        <v>209</v>
      </c>
      <c r="F77" s="33">
        <v>92</v>
      </c>
      <c r="G77" s="33">
        <v>119</v>
      </c>
      <c r="H77" s="33">
        <v>13</v>
      </c>
      <c r="I77" s="33">
        <v>3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4">
        <f t="shared" si="78"/>
        <v>1528</v>
      </c>
      <c r="P77" s="32" t="str">
        <f t="shared" si="76"/>
        <v>NW05E</v>
      </c>
      <c r="Q77" s="35">
        <f t="shared" si="64"/>
        <v>0.58376963350785338</v>
      </c>
      <c r="R77" s="35">
        <f t="shared" si="65"/>
        <v>0.13089005235602094</v>
      </c>
      <c r="S77" s="35">
        <f t="shared" si="66"/>
        <v>0.13678010471204188</v>
      </c>
      <c r="T77" s="35">
        <f t="shared" si="67"/>
        <v>6.0209424083769635E-2</v>
      </c>
      <c r="U77" s="35">
        <f t="shared" si="68"/>
        <v>7.7879581151832467E-2</v>
      </c>
      <c r="V77" s="35">
        <f t="shared" si="69"/>
        <v>8.5078534031413616E-3</v>
      </c>
      <c r="W77" s="35">
        <f t="shared" si="70"/>
        <v>1.963350785340314E-3</v>
      </c>
      <c r="X77" s="35">
        <f t="shared" si="71"/>
        <v>0</v>
      </c>
      <c r="Y77" s="35">
        <f t="shared" si="72"/>
        <v>0</v>
      </c>
      <c r="Z77" s="35">
        <f t="shared" si="73"/>
        <v>0</v>
      </c>
      <c r="AA77" s="35">
        <f t="shared" si="74"/>
        <v>0</v>
      </c>
      <c r="AB77" s="35">
        <f t="shared" si="75"/>
        <v>0</v>
      </c>
      <c r="AC77" s="38">
        <f t="shared" si="77"/>
        <v>0.99999999999999978</v>
      </c>
    </row>
    <row r="78" spans="2:29" ht="15.6" x14ac:dyDescent="0.3">
      <c r="B78" s="37" t="s">
        <v>144</v>
      </c>
      <c r="C78" s="33">
        <v>273</v>
      </c>
      <c r="D78" s="33">
        <v>60</v>
      </c>
      <c r="E78" s="33">
        <v>55</v>
      </c>
      <c r="F78" s="33">
        <v>23</v>
      </c>
      <c r="G78" s="33">
        <v>20</v>
      </c>
      <c r="H78" s="33">
        <v>8</v>
      </c>
      <c r="I78" s="33">
        <v>1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4">
        <f t="shared" si="78"/>
        <v>440</v>
      </c>
      <c r="P78" s="32" t="str">
        <f t="shared" si="76"/>
        <v>WW05A</v>
      </c>
      <c r="Q78" s="35">
        <f t="shared" si="64"/>
        <v>0.62045454545454548</v>
      </c>
      <c r="R78" s="35">
        <f t="shared" si="65"/>
        <v>0.13636363636363635</v>
      </c>
      <c r="S78" s="35">
        <f t="shared" si="66"/>
        <v>0.125</v>
      </c>
      <c r="T78" s="35">
        <f t="shared" si="67"/>
        <v>5.2272727272727269E-2</v>
      </c>
      <c r="U78" s="35">
        <f t="shared" si="68"/>
        <v>4.5454545454545456E-2</v>
      </c>
      <c r="V78" s="35">
        <f t="shared" si="69"/>
        <v>1.8181818181818181E-2</v>
      </c>
      <c r="W78" s="35">
        <f t="shared" si="70"/>
        <v>2.2727272727272726E-3</v>
      </c>
      <c r="X78" s="35">
        <f t="shared" si="71"/>
        <v>0</v>
      </c>
      <c r="Y78" s="35">
        <f t="shared" si="72"/>
        <v>0</v>
      </c>
      <c r="Z78" s="35">
        <f t="shared" si="73"/>
        <v>0</v>
      </c>
      <c r="AA78" s="35">
        <f t="shared" si="74"/>
        <v>0</v>
      </c>
      <c r="AB78" s="35">
        <f t="shared" si="75"/>
        <v>0</v>
      </c>
      <c r="AC78" s="38">
        <f t="shared" si="77"/>
        <v>1</v>
      </c>
    </row>
    <row r="79" spans="2:29" ht="15.6" x14ac:dyDescent="0.3">
      <c r="B79" s="37" t="s">
        <v>145</v>
      </c>
      <c r="C79" s="33">
        <v>1029</v>
      </c>
      <c r="D79" s="33">
        <v>212</v>
      </c>
      <c r="E79" s="33">
        <v>145</v>
      </c>
      <c r="F79" s="33">
        <v>78</v>
      </c>
      <c r="G79" s="33">
        <v>41</v>
      </c>
      <c r="H79" s="33">
        <v>9</v>
      </c>
      <c r="I79" s="33">
        <v>3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4">
        <f t="shared" si="78"/>
        <v>1517</v>
      </c>
      <c r="P79" s="32" t="str">
        <f t="shared" si="76"/>
        <v>WW05B</v>
      </c>
      <c r="Q79" s="35">
        <f t="shared" si="64"/>
        <v>0.6783124588002637</v>
      </c>
      <c r="R79" s="35">
        <f t="shared" si="65"/>
        <v>0.13974950560316415</v>
      </c>
      <c r="S79" s="35">
        <f t="shared" si="66"/>
        <v>9.55833882663151E-2</v>
      </c>
      <c r="T79" s="35">
        <f t="shared" si="67"/>
        <v>5.1417270929466054E-2</v>
      </c>
      <c r="U79" s="35">
        <f t="shared" si="68"/>
        <v>2.7027027027027029E-2</v>
      </c>
      <c r="V79" s="35">
        <f t="shared" si="69"/>
        <v>5.9327620303230057E-3</v>
      </c>
      <c r="W79" s="35">
        <f t="shared" si="70"/>
        <v>1.977587343441002E-3</v>
      </c>
      <c r="X79" s="35">
        <f t="shared" si="71"/>
        <v>0</v>
      </c>
      <c r="Y79" s="35">
        <f t="shared" si="72"/>
        <v>0</v>
      </c>
      <c r="Z79" s="35">
        <f t="shared" si="73"/>
        <v>0</v>
      </c>
      <c r="AA79" s="35">
        <f t="shared" si="74"/>
        <v>0</v>
      </c>
      <c r="AB79" s="35">
        <f t="shared" si="75"/>
        <v>0</v>
      </c>
      <c r="AC79" s="38">
        <f t="shared" si="77"/>
        <v>1</v>
      </c>
    </row>
    <row r="80" spans="2:29" ht="16.2" thickBot="1" x14ac:dyDescent="0.35">
      <c r="B80" s="37" t="s">
        <v>146</v>
      </c>
      <c r="C80" s="33">
        <v>144</v>
      </c>
      <c r="D80" s="33">
        <v>94</v>
      </c>
      <c r="E80" s="33">
        <v>385</v>
      </c>
      <c r="F80" s="33">
        <v>67</v>
      </c>
      <c r="G80" s="33">
        <v>195</v>
      </c>
      <c r="H80" s="33">
        <v>13</v>
      </c>
      <c r="I80" s="33">
        <v>8</v>
      </c>
      <c r="J80" s="33">
        <v>2</v>
      </c>
      <c r="K80" s="33">
        <v>0</v>
      </c>
      <c r="L80" s="33">
        <v>0</v>
      </c>
      <c r="M80" s="33">
        <v>0</v>
      </c>
      <c r="N80" s="33">
        <v>0</v>
      </c>
      <c r="O80" s="34">
        <f t="shared" si="78"/>
        <v>908</v>
      </c>
      <c r="P80" s="32" t="str">
        <f t="shared" si="76"/>
        <v>WW05C</v>
      </c>
      <c r="Q80" s="35">
        <f t="shared" si="64"/>
        <v>0.15859030837004406</v>
      </c>
      <c r="R80" s="35">
        <f t="shared" si="65"/>
        <v>0.10352422907488987</v>
      </c>
      <c r="S80" s="35">
        <f t="shared" si="66"/>
        <v>0.42400881057268724</v>
      </c>
      <c r="T80" s="35">
        <f t="shared" si="67"/>
        <v>7.3788546255506612E-2</v>
      </c>
      <c r="U80" s="35">
        <f t="shared" si="68"/>
        <v>0.21475770925110133</v>
      </c>
      <c r="V80" s="35">
        <f t="shared" si="69"/>
        <v>1.4317180616740088E-2</v>
      </c>
      <c r="W80" s="35">
        <f t="shared" si="70"/>
        <v>8.8105726872246704E-3</v>
      </c>
      <c r="X80" s="35">
        <f t="shared" si="71"/>
        <v>2.2026431718061676E-3</v>
      </c>
      <c r="Y80" s="35">
        <f t="shared" si="72"/>
        <v>0</v>
      </c>
      <c r="Z80" s="35">
        <f t="shared" si="73"/>
        <v>0</v>
      </c>
      <c r="AA80" s="35">
        <f t="shared" si="74"/>
        <v>0</v>
      </c>
      <c r="AB80" s="35">
        <f t="shared" si="75"/>
        <v>0</v>
      </c>
      <c r="AC80" s="38">
        <f t="shared" si="77"/>
        <v>1</v>
      </c>
    </row>
    <row r="81" spans="2:29" ht="16.2" thickBot="1" x14ac:dyDescent="0.35">
      <c r="B81" s="121" t="s">
        <v>47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3"/>
    </row>
    <row r="82" spans="2:29" ht="14.4" thickBot="1" x14ac:dyDescent="0.3"/>
    <row r="83" spans="2:29" ht="18" thickBot="1" x14ac:dyDescent="0.35">
      <c r="B83" s="124" t="s">
        <v>154</v>
      </c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6"/>
    </row>
    <row r="84" spans="2:29" ht="18" thickBot="1" x14ac:dyDescent="0.35">
      <c r="B84" s="119" t="s">
        <v>41</v>
      </c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07"/>
      <c r="P84" s="119" t="s">
        <v>42</v>
      </c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07"/>
    </row>
    <row r="85" spans="2:29" ht="16.2" thickBot="1" x14ac:dyDescent="0.35">
      <c r="B85" s="44" t="s">
        <v>43</v>
      </c>
      <c r="C85" s="40" t="s">
        <v>20</v>
      </c>
      <c r="D85" s="40" t="s">
        <v>17</v>
      </c>
      <c r="E85" s="40" t="s">
        <v>19</v>
      </c>
      <c r="F85" s="40" t="s">
        <v>18</v>
      </c>
      <c r="G85" s="40" t="s">
        <v>21</v>
      </c>
      <c r="H85" s="40" t="s">
        <v>51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28" t="s">
        <v>38</v>
      </c>
      <c r="P85" s="39" t="s">
        <v>43</v>
      </c>
      <c r="Q85" s="40" t="str">
        <f>C85</f>
        <v>Lib Dem</v>
      </c>
      <c r="R85" s="40" t="str">
        <f t="shared" ref="R85:AB85" si="79">D85</f>
        <v>SNP</v>
      </c>
      <c r="S85" s="40" t="str">
        <f t="shared" si="79"/>
        <v>Conservative</v>
      </c>
      <c r="T85" s="40" t="str">
        <f t="shared" si="79"/>
        <v>Labour</v>
      </c>
      <c r="U85" s="40" t="str">
        <f t="shared" si="79"/>
        <v>Green</v>
      </c>
      <c r="V85" s="40" t="str">
        <f t="shared" si="79"/>
        <v>Family</v>
      </c>
      <c r="W85" s="40">
        <f t="shared" si="79"/>
        <v>0</v>
      </c>
      <c r="X85" s="40">
        <f t="shared" si="79"/>
        <v>0</v>
      </c>
      <c r="Y85" s="40">
        <f t="shared" si="79"/>
        <v>0</v>
      </c>
      <c r="Z85" s="40">
        <f t="shared" si="79"/>
        <v>0</v>
      </c>
      <c r="AA85" s="40">
        <f t="shared" si="79"/>
        <v>0</v>
      </c>
      <c r="AB85" s="40">
        <f t="shared" si="79"/>
        <v>0</v>
      </c>
      <c r="AC85" s="41" t="s">
        <v>38</v>
      </c>
    </row>
    <row r="86" spans="2:29" ht="15.6" x14ac:dyDescent="0.3">
      <c r="B86" s="29" t="s">
        <v>44</v>
      </c>
      <c r="C86" s="30">
        <v>5669</v>
      </c>
      <c r="D86" s="30">
        <v>2132</v>
      </c>
      <c r="E86" s="30">
        <v>1818</v>
      </c>
      <c r="F86" s="30">
        <v>893</v>
      </c>
      <c r="G86" s="30">
        <v>784</v>
      </c>
      <c r="H86" s="30">
        <v>88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1">
        <f>SUM(C86:N86)</f>
        <v>11384</v>
      </c>
      <c r="P86" s="36" t="str">
        <f>B86</f>
        <v>Whole Ward</v>
      </c>
      <c r="Q86" s="42">
        <f t="shared" ref="Q86:Q98" si="80">IF(C86&gt;0,C86/O86,0)</f>
        <v>0.49797962052002809</v>
      </c>
      <c r="R86" s="42">
        <f t="shared" ref="R86:R98" si="81">IF(D86&gt;0,D86/O86,0)</f>
        <v>0.18728039353478568</v>
      </c>
      <c r="S86" s="42">
        <f t="shared" ref="S86:S98" si="82">IF(E86&gt;0,E86/O86,0)</f>
        <v>0.15969782150386508</v>
      </c>
      <c r="T86" s="42">
        <f t="shared" ref="T86:T98" si="83">IF(F86&gt;0,F86/O86,0)</f>
        <v>7.844342937456078E-2</v>
      </c>
      <c r="U86" s="42">
        <f t="shared" ref="U86:U98" si="84">IF(G86&gt;0,G86/O86,0)</f>
        <v>6.8868587491215744E-2</v>
      </c>
      <c r="V86" s="42">
        <f t="shared" ref="V86:V98" si="85">IF(H86&gt;0,H86/O86,0)</f>
        <v>7.7301475755446238E-3</v>
      </c>
      <c r="W86" s="42">
        <f t="shared" ref="W86:W98" si="86">IF(I86&gt;0,I86/O86,0)</f>
        <v>0</v>
      </c>
      <c r="X86" s="42">
        <f t="shared" ref="X86:X98" si="87">IF(J86&gt;0,J86/O86,0)</f>
        <v>0</v>
      </c>
      <c r="Y86" s="42">
        <f t="shared" ref="Y86:Y98" si="88">IF(K86&gt;0,K86/O86,0)</f>
        <v>0</v>
      </c>
      <c r="Z86" s="42">
        <f t="shared" ref="Z86:Z98" si="89">IF(L86&gt;0,L86/O86,0)</f>
        <v>0</v>
      </c>
      <c r="AA86" s="42">
        <f t="shared" ref="AA86:AA98" si="90">IF(M86&gt;0,M86/O86,0)</f>
        <v>0</v>
      </c>
      <c r="AB86" s="42">
        <f t="shared" ref="AB86:AB98" si="91">IF(N86&gt;0,N86/O86,0)</f>
        <v>0</v>
      </c>
      <c r="AC86" s="43">
        <f>SUM(Q86:AB86)</f>
        <v>1</v>
      </c>
    </row>
    <row r="87" spans="2:29" ht="15.6" x14ac:dyDescent="0.3">
      <c r="B87" s="32" t="s">
        <v>45</v>
      </c>
      <c r="C87" s="33">
        <v>3070</v>
      </c>
      <c r="D87" s="33">
        <v>1377</v>
      </c>
      <c r="E87" s="33">
        <v>869</v>
      </c>
      <c r="F87" s="33">
        <v>572</v>
      </c>
      <c r="G87" s="33">
        <v>538</v>
      </c>
      <c r="H87" s="33">
        <v>53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4">
        <f>SUM(C87:N87)</f>
        <v>6479</v>
      </c>
      <c r="P87" s="32" t="str">
        <f t="shared" ref="P87:P98" si="92">B87</f>
        <v>In Person Total</v>
      </c>
      <c r="Q87" s="35">
        <f t="shared" si="80"/>
        <v>0.47383855533261304</v>
      </c>
      <c r="R87" s="35">
        <f t="shared" si="81"/>
        <v>0.21253279827133817</v>
      </c>
      <c r="S87" s="35">
        <f t="shared" si="82"/>
        <v>0.13412563667232597</v>
      </c>
      <c r="T87" s="35">
        <f t="shared" si="83"/>
        <v>8.8285229202037352E-2</v>
      </c>
      <c r="U87" s="35">
        <f t="shared" si="84"/>
        <v>8.3037505787930233E-2</v>
      </c>
      <c r="V87" s="35">
        <f t="shared" si="85"/>
        <v>8.1802747337552089E-3</v>
      </c>
      <c r="W87" s="35">
        <f t="shared" si="86"/>
        <v>0</v>
      </c>
      <c r="X87" s="35">
        <f t="shared" si="87"/>
        <v>0</v>
      </c>
      <c r="Y87" s="35">
        <f t="shared" si="88"/>
        <v>0</v>
      </c>
      <c r="Z87" s="35">
        <f t="shared" si="89"/>
        <v>0</v>
      </c>
      <c r="AA87" s="35">
        <f t="shared" si="90"/>
        <v>0</v>
      </c>
      <c r="AB87" s="35">
        <f t="shared" si="91"/>
        <v>0</v>
      </c>
      <c r="AC87" s="38">
        <f t="shared" ref="AC87:AC98" si="93">SUM(Q87:AB87)</f>
        <v>0.99999999999999978</v>
      </c>
    </row>
    <row r="88" spans="2:29" ht="15.6" x14ac:dyDescent="0.3">
      <c r="B88" s="36" t="s">
        <v>46</v>
      </c>
      <c r="C88" s="33">
        <v>2599</v>
      </c>
      <c r="D88" s="33">
        <v>755</v>
      </c>
      <c r="E88" s="33">
        <v>949</v>
      </c>
      <c r="F88" s="33">
        <v>321</v>
      </c>
      <c r="G88" s="33">
        <v>246</v>
      </c>
      <c r="H88" s="33">
        <v>35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4">
        <f t="shared" ref="O88:O98" si="94">SUM(C88:N88)</f>
        <v>4905</v>
      </c>
      <c r="P88" s="32" t="str">
        <f t="shared" si="92"/>
        <v>Postal Total</v>
      </c>
      <c r="Q88" s="35">
        <f t="shared" si="80"/>
        <v>0.52986748216106017</v>
      </c>
      <c r="R88" s="35">
        <f t="shared" si="81"/>
        <v>0.15392456676860347</v>
      </c>
      <c r="S88" s="35">
        <f t="shared" si="82"/>
        <v>0.19347604485219164</v>
      </c>
      <c r="T88" s="35">
        <f t="shared" si="83"/>
        <v>6.5443425076452594E-2</v>
      </c>
      <c r="U88" s="35">
        <f t="shared" si="84"/>
        <v>5.0152905198776757E-2</v>
      </c>
      <c r="V88" s="35">
        <f t="shared" si="85"/>
        <v>7.1355759429153924E-3</v>
      </c>
      <c r="W88" s="35">
        <f t="shared" si="86"/>
        <v>0</v>
      </c>
      <c r="X88" s="35">
        <f t="shared" si="87"/>
        <v>0</v>
      </c>
      <c r="Y88" s="35">
        <f t="shared" si="88"/>
        <v>0</v>
      </c>
      <c r="Z88" s="35">
        <f t="shared" si="89"/>
        <v>0</v>
      </c>
      <c r="AA88" s="35">
        <f t="shared" si="90"/>
        <v>0</v>
      </c>
      <c r="AB88" s="35">
        <f t="shared" si="91"/>
        <v>0</v>
      </c>
      <c r="AC88" s="38">
        <f t="shared" si="93"/>
        <v>1</v>
      </c>
    </row>
    <row r="89" spans="2:29" ht="15.6" x14ac:dyDescent="0.3">
      <c r="B89" s="37" t="s">
        <v>164</v>
      </c>
      <c r="C89" s="33">
        <v>486</v>
      </c>
      <c r="D89" s="33">
        <v>85</v>
      </c>
      <c r="E89" s="33">
        <v>312</v>
      </c>
      <c r="F89" s="33">
        <v>45</v>
      </c>
      <c r="G89" s="33">
        <v>55</v>
      </c>
      <c r="H89" s="33">
        <v>5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4">
        <f t="shared" si="94"/>
        <v>988</v>
      </c>
      <c r="P89" s="32" t="str">
        <f t="shared" si="92"/>
        <v>NC06L</v>
      </c>
      <c r="Q89" s="35">
        <f t="shared" si="80"/>
        <v>0.49190283400809715</v>
      </c>
      <c r="R89" s="35">
        <f t="shared" si="81"/>
        <v>8.6032388663967604E-2</v>
      </c>
      <c r="S89" s="35">
        <f t="shared" si="82"/>
        <v>0.31578947368421051</v>
      </c>
      <c r="T89" s="35">
        <f t="shared" si="83"/>
        <v>4.5546558704453441E-2</v>
      </c>
      <c r="U89" s="35">
        <f t="shared" si="84"/>
        <v>5.5668016194331982E-2</v>
      </c>
      <c r="V89" s="35">
        <f t="shared" si="85"/>
        <v>5.0607287449392713E-3</v>
      </c>
      <c r="W89" s="35">
        <f t="shared" si="86"/>
        <v>0</v>
      </c>
      <c r="X89" s="35">
        <f t="shared" si="87"/>
        <v>0</v>
      </c>
      <c r="Y89" s="35">
        <f t="shared" si="88"/>
        <v>0</v>
      </c>
      <c r="Z89" s="35">
        <f t="shared" si="89"/>
        <v>0</v>
      </c>
      <c r="AA89" s="35">
        <f t="shared" si="90"/>
        <v>0</v>
      </c>
      <c r="AB89" s="35">
        <f t="shared" si="91"/>
        <v>0</v>
      </c>
      <c r="AC89" s="38">
        <f t="shared" si="93"/>
        <v>0.99999999999999989</v>
      </c>
    </row>
    <row r="90" spans="2:29" ht="15.6" x14ac:dyDescent="0.3">
      <c r="B90" s="37" t="s">
        <v>155</v>
      </c>
      <c r="C90" s="33">
        <v>635</v>
      </c>
      <c r="D90" s="33">
        <v>125</v>
      </c>
      <c r="E90" s="33">
        <v>441</v>
      </c>
      <c r="F90" s="33">
        <v>50</v>
      </c>
      <c r="G90" s="33">
        <v>57</v>
      </c>
      <c r="H90" s="33">
        <v>2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4">
        <f t="shared" si="94"/>
        <v>1310</v>
      </c>
      <c r="P90" s="32" t="str">
        <f t="shared" si="92"/>
        <v>WC06D</v>
      </c>
      <c r="Q90" s="35">
        <f t="shared" si="80"/>
        <v>0.48473282442748089</v>
      </c>
      <c r="R90" s="35">
        <f t="shared" si="81"/>
        <v>9.5419847328244281E-2</v>
      </c>
      <c r="S90" s="35">
        <f t="shared" si="82"/>
        <v>0.33664122137404578</v>
      </c>
      <c r="T90" s="35">
        <f t="shared" si="83"/>
        <v>3.8167938931297711E-2</v>
      </c>
      <c r="U90" s="35">
        <f t="shared" si="84"/>
        <v>4.351145038167939E-2</v>
      </c>
      <c r="V90" s="35">
        <f t="shared" si="85"/>
        <v>1.5267175572519084E-3</v>
      </c>
      <c r="W90" s="35">
        <f t="shared" si="86"/>
        <v>0</v>
      </c>
      <c r="X90" s="35">
        <f t="shared" si="87"/>
        <v>0</v>
      </c>
      <c r="Y90" s="35">
        <f t="shared" si="88"/>
        <v>0</v>
      </c>
      <c r="Z90" s="35">
        <f t="shared" si="89"/>
        <v>0</v>
      </c>
      <c r="AA90" s="35">
        <f t="shared" si="90"/>
        <v>0</v>
      </c>
      <c r="AB90" s="35">
        <f t="shared" si="91"/>
        <v>0</v>
      </c>
      <c r="AC90" s="38">
        <f t="shared" si="93"/>
        <v>0.99999999999999989</v>
      </c>
    </row>
    <row r="91" spans="2:29" ht="15.6" x14ac:dyDescent="0.3">
      <c r="B91" s="37" t="s">
        <v>156</v>
      </c>
      <c r="C91" s="33">
        <v>676</v>
      </c>
      <c r="D91" s="33">
        <v>407</v>
      </c>
      <c r="E91" s="33">
        <v>278</v>
      </c>
      <c r="F91" s="33">
        <v>217</v>
      </c>
      <c r="G91" s="33">
        <v>130</v>
      </c>
      <c r="H91" s="33">
        <v>15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4">
        <f t="shared" si="94"/>
        <v>1723</v>
      </c>
      <c r="P91" s="32" t="str">
        <f t="shared" si="92"/>
        <v>WC06G</v>
      </c>
      <c r="Q91" s="35">
        <f t="shared" si="80"/>
        <v>0.39233894370284389</v>
      </c>
      <c r="R91" s="35">
        <f t="shared" si="81"/>
        <v>0.23621590249564714</v>
      </c>
      <c r="S91" s="35">
        <f t="shared" si="82"/>
        <v>0.16134648868253046</v>
      </c>
      <c r="T91" s="35">
        <f t="shared" si="83"/>
        <v>0.12594312246082415</v>
      </c>
      <c r="U91" s="35">
        <f t="shared" si="84"/>
        <v>7.544979686593152E-2</v>
      </c>
      <c r="V91" s="35">
        <f t="shared" si="85"/>
        <v>8.7057457922228663E-3</v>
      </c>
      <c r="W91" s="35">
        <f t="shared" si="86"/>
        <v>0</v>
      </c>
      <c r="X91" s="35">
        <f t="shared" si="87"/>
        <v>0</v>
      </c>
      <c r="Y91" s="35">
        <f t="shared" si="88"/>
        <v>0</v>
      </c>
      <c r="Z91" s="35">
        <f t="shared" si="89"/>
        <v>0</v>
      </c>
      <c r="AA91" s="35">
        <f t="shared" si="90"/>
        <v>0</v>
      </c>
      <c r="AB91" s="35">
        <f t="shared" si="91"/>
        <v>0</v>
      </c>
      <c r="AC91" s="38">
        <f t="shared" si="93"/>
        <v>1</v>
      </c>
    </row>
    <row r="92" spans="2:29" ht="15.6" x14ac:dyDescent="0.3">
      <c r="B92" s="37" t="s">
        <v>157</v>
      </c>
      <c r="C92" s="33">
        <v>255</v>
      </c>
      <c r="D92" s="33">
        <v>189</v>
      </c>
      <c r="E92" s="33">
        <v>186</v>
      </c>
      <c r="F92" s="33">
        <v>86</v>
      </c>
      <c r="G92" s="33">
        <v>114</v>
      </c>
      <c r="H92" s="33">
        <v>10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4">
        <f t="shared" si="94"/>
        <v>840</v>
      </c>
      <c r="P92" s="32" t="str">
        <f t="shared" si="92"/>
        <v>WC06H</v>
      </c>
      <c r="Q92" s="35">
        <f t="shared" si="80"/>
        <v>0.30357142857142855</v>
      </c>
      <c r="R92" s="35">
        <f t="shared" si="81"/>
        <v>0.22500000000000001</v>
      </c>
      <c r="S92" s="35">
        <f t="shared" si="82"/>
        <v>0.22142857142857142</v>
      </c>
      <c r="T92" s="35">
        <f t="shared" si="83"/>
        <v>0.10238095238095238</v>
      </c>
      <c r="U92" s="35">
        <f t="shared" si="84"/>
        <v>0.1357142857142857</v>
      </c>
      <c r="V92" s="35">
        <f t="shared" si="85"/>
        <v>1.1904761904761904E-2</v>
      </c>
      <c r="W92" s="35">
        <f t="shared" si="86"/>
        <v>0</v>
      </c>
      <c r="X92" s="35">
        <f t="shared" si="87"/>
        <v>0</v>
      </c>
      <c r="Y92" s="35">
        <f t="shared" si="88"/>
        <v>0</v>
      </c>
      <c r="Z92" s="35">
        <f t="shared" si="89"/>
        <v>0</v>
      </c>
      <c r="AA92" s="35">
        <f t="shared" si="90"/>
        <v>0</v>
      </c>
      <c r="AB92" s="35">
        <f t="shared" si="91"/>
        <v>0</v>
      </c>
      <c r="AC92" s="38">
        <f t="shared" si="93"/>
        <v>0.99999999999999989</v>
      </c>
    </row>
    <row r="93" spans="2:29" ht="15.6" x14ac:dyDescent="0.3">
      <c r="B93" s="37" t="s">
        <v>158</v>
      </c>
      <c r="C93" s="33">
        <v>740</v>
      </c>
      <c r="D93" s="33">
        <v>169</v>
      </c>
      <c r="E93" s="33">
        <v>140</v>
      </c>
      <c r="F93" s="33">
        <v>73</v>
      </c>
      <c r="G93" s="33">
        <v>83</v>
      </c>
      <c r="H93" s="33">
        <v>7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4">
        <f t="shared" si="94"/>
        <v>1212</v>
      </c>
      <c r="P93" s="32" t="str">
        <f t="shared" si="92"/>
        <v>WW06A</v>
      </c>
      <c r="Q93" s="35">
        <f t="shared" si="80"/>
        <v>0.61056105610561051</v>
      </c>
      <c r="R93" s="35">
        <f t="shared" si="81"/>
        <v>0.13943894389438943</v>
      </c>
      <c r="S93" s="35">
        <f t="shared" si="82"/>
        <v>0.11551155115511551</v>
      </c>
      <c r="T93" s="35">
        <f t="shared" si="83"/>
        <v>6.0231023102310231E-2</v>
      </c>
      <c r="U93" s="35">
        <f t="shared" si="84"/>
        <v>6.8481848184818478E-2</v>
      </c>
      <c r="V93" s="35">
        <f t="shared" si="85"/>
        <v>5.7755775577557752E-3</v>
      </c>
      <c r="W93" s="35">
        <f t="shared" si="86"/>
        <v>0</v>
      </c>
      <c r="X93" s="35">
        <f t="shared" si="87"/>
        <v>0</v>
      </c>
      <c r="Y93" s="35">
        <f t="shared" si="88"/>
        <v>0</v>
      </c>
      <c r="Z93" s="35">
        <f t="shared" si="89"/>
        <v>0</v>
      </c>
      <c r="AA93" s="35">
        <f t="shared" si="90"/>
        <v>0</v>
      </c>
      <c r="AB93" s="35">
        <f t="shared" si="91"/>
        <v>0</v>
      </c>
      <c r="AC93" s="38">
        <f t="shared" si="93"/>
        <v>1</v>
      </c>
    </row>
    <row r="94" spans="2:29" ht="15.6" x14ac:dyDescent="0.3">
      <c r="B94" s="37" t="s">
        <v>159</v>
      </c>
      <c r="C94" s="33">
        <v>643</v>
      </c>
      <c r="D94" s="33">
        <v>147</v>
      </c>
      <c r="E94" s="33">
        <v>63</v>
      </c>
      <c r="F94" s="33">
        <v>37</v>
      </c>
      <c r="G94" s="33">
        <v>41</v>
      </c>
      <c r="H94" s="33">
        <v>7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4">
        <f t="shared" si="94"/>
        <v>938</v>
      </c>
      <c r="P94" s="32" t="str">
        <f t="shared" si="92"/>
        <v>WW06B</v>
      </c>
      <c r="Q94" s="35">
        <f t="shared" si="80"/>
        <v>0.68550106609808104</v>
      </c>
      <c r="R94" s="35">
        <f t="shared" si="81"/>
        <v>0.15671641791044777</v>
      </c>
      <c r="S94" s="35">
        <f t="shared" si="82"/>
        <v>6.7164179104477612E-2</v>
      </c>
      <c r="T94" s="35">
        <f t="shared" si="83"/>
        <v>3.9445628997867806E-2</v>
      </c>
      <c r="U94" s="35">
        <f t="shared" si="84"/>
        <v>4.3710021321961619E-2</v>
      </c>
      <c r="V94" s="35">
        <f t="shared" si="85"/>
        <v>7.462686567164179E-3</v>
      </c>
      <c r="W94" s="35">
        <f t="shared" si="86"/>
        <v>0</v>
      </c>
      <c r="X94" s="35">
        <f t="shared" si="87"/>
        <v>0</v>
      </c>
      <c r="Y94" s="35">
        <f t="shared" si="88"/>
        <v>0</v>
      </c>
      <c r="Z94" s="35">
        <f t="shared" si="89"/>
        <v>0</v>
      </c>
      <c r="AA94" s="35">
        <f t="shared" si="90"/>
        <v>0</v>
      </c>
      <c r="AB94" s="35">
        <f t="shared" si="91"/>
        <v>0</v>
      </c>
      <c r="AC94" s="38">
        <f t="shared" si="93"/>
        <v>1</v>
      </c>
    </row>
    <row r="95" spans="2:29" ht="15.6" x14ac:dyDescent="0.3">
      <c r="B95" s="37" t="s">
        <v>160</v>
      </c>
      <c r="C95" s="33">
        <v>742</v>
      </c>
      <c r="D95" s="33">
        <v>249</v>
      </c>
      <c r="E95" s="33">
        <v>157</v>
      </c>
      <c r="F95" s="33">
        <v>109</v>
      </c>
      <c r="G95" s="33">
        <v>106</v>
      </c>
      <c r="H95" s="33">
        <v>7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4">
        <f t="shared" si="94"/>
        <v>1370</v>
      </c>
      <c r="P95" s="32" t="str">
        <f t="shared" si="92"/>
        <v>WW06E</v>
      </c>
      <c r="Q95" s="35">
        <f t="shared" si="80"/>
        <v>0.54160583941605844</v>
      </c>
      <c r="R95" s="35">
        <f t="shared" si="81"/>
        <v>0.18175182481751825</v>
      </c>
      <c r="S95" s="35">
        <f t="shared" si="82"/>
        <v>0.1145985401459854</v>
      </c>
      <c r="T95" s="35">
        <f t="shared" si="83"/>
        <v>7.9562043795620443E-2</v>
      </c>
      <c r="U95" s="35">
        <f t="shared" si="84"/>
        <v>7.7372262773722625E-2</v>
      </c>
      <c r="V95" s="35">
        <f t="shared" si="85"/>
        <v>5.1094890510948905E-3</v>
      </c>
      <c r="W95" s="35">
        <f t="shared" si="86"/>
        <v>0</v>
      </c>
      <c r="X95" s="35">
        <f t="shared" si="87"/>
        <v>0</v>
      </c>
      <c r="Y95" s="35">
        <f t="shared" si="88"/>
        <v>0</v>
      </c>
      <c r="Z95" s="35">
        <f t="shared" si="89"/>
        <v>0</v>
      </c>
      <c r="AA95" s="35">
        <f t="shared" si="90"/>
        <v>0</v>
      </c>
      <c r="AB95" s="35">
        <f t="shared" si="91"/>
        <v>0</v>
      </c>
      <c r="AC95" s="38">
        <f t="shared" si="93"/>
        <v>1.0000000000000002</v>
      </c>
    </row>
    <row r="96" spans="2:29" ht="15.6" x14ac:dyDescent="0.3">
      <c r="B96" s="37" t="s">
        <v>161</v>
      </c>
      <c r="C96" s="33">
        <v>393</v>
      </c>
      <c r="D96" s="33">
        <v>138</v>
      </c>
      <c r="E96" s="33">
        <v>84</v>
      </c>
      <c r="F96" s="33">
        <v>47</v>
      </c>
      <c r="G96" s="33">
        <v>28</v>
      </c>
      <c r="H96" s="33">
        <v>18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4">
        <f t="shared" si="94"/>
        <v>708</v>
      </c>
      <c r="P96" s="32" t="str">
        <f t="shared" si="92"/>
        <v>WW06F</v>
      </c>
      <c r="Q96" s="35">
        <f t="shared" si="80"/>
        <v>0.55508474576271183</v>
      </c>
      <c r="R96" s="35">
        <f t="shared" si="81"/>
        <v>0.19491525423728814</v>
      </c>
      <c r="S96" s="35">
        <f t="shared" si="82"/>
        <v>0.11864406779661017</v>
      </c>
      <c r="T96" s="35">
        <f t="shared" si="83"/>
        <v>6.6384180790960451E-2</v>
      </c>
      <c r="U96" s="35">
        <f t="shared" si="84"/>
        <v>3.954802259887006E-2</v>
      </c>
      <c r="V96" s="35">
        <f t="shared" si="85"/>
        <v>2.5423728813559324E-2</v>
      </c>
      <c r="W96" s="35">
        <f t="shared" si="86"/>
        <v>0</v>
      </c>
      <c r="X96" s="35">
        <f t="shared" si="87"/>
        <v>0</v>
      </c>
      <c r="Y96" s="35">
        <f t="shared" si="88"/>
        <v>0</v>
      </c>
      <c r="Z96" s="35">
        <f t="shared" si="89"/>
        <v>0</v>
      </c>
      <c r="AA96" s="35">
        <f t="shared" si="90"/>
        <v>0</v>
      </c>
      <c r="AB96" s="35">
        <f t="shared" si="91"/>
        <v>0</v>
      </c>
      <c r="AC96" s="38">
        <f t="shared" si="93"/>
        <v>1</v>
      </c>
    </row>
    <row r="97" spans="2:29" ht="15.6" x14ac:dyDescent="0.3">
      <c r="B97" s="37" t="s">
        <v>162</v>
      </c>
      <c r="C97" s="33">
        <v>772</v>
      </c>
      <c r="D97" s="33">
        <v>494</v>
      </c>
      <c r="E97" s="33">
        <v>100</v>
      </c>
      <c r="F97" s="33">
        <v>169</v>
      </c>
      <c r="G97" s="33">
        <v>144</v>
      </c>
      <c r="H97" s="33">
        <v>18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4">
        <f t="shared" si="94"/>
        <v>1697</v>
      </c>
      <c r="P97" s="32" t="str">
        <f t="shared" si="92"/>
        <v>WW06I</v>
      </c>
      <c r="Q97" s="35">
        <f t="shared" si="80"/>
        <v>0.45492044784914554</v>
      </c>
      <c r="R97" s="35">
        <f t="shared" si="81"/>
        <v>0.29110194460813199</v>
      </c>
      <c r="S97" s="35">
        <f t="shared" si="82"/>
        <v>5.8927519151443723E-2</v>
      </c>
      <c r="T97" s="35">
        <f t="shared" si="83"/>
        <v>9.9587507365939895E-2</v>
      </c>
      <c r="U97" s="35">
        <f t="shared" si="84"/>
        <v>8.4855627578078963E-2</v>
      </c>
      <c r="V97" s="35">
        <f t="shared" si="85"/>
        <v>1.060695344725987E-2</v>
      </c>
      <c r="W97" s="35">
        <f t="shared" si="86"/>
        <v>0</v>
      </c>
      <c r="X97" s="35">
        <f t="shared" si="87"/>
        <v>0</v>
      </c>
      <c r="Y97" s="35">
        <f t="shared" si="88"/>
        <v>0</v>
      </c>
      <c r="Z97" s="35">
        <f t="shared" si="89"/>
        <v>0</v>
      </c>
      <c r="AA97" s="35">
        <f t="shared" si="90"/>
        <v>0</v>
      </c>
      <c r="AB97" s="35">
        <f t="shared" si="91"/>
        <v>0</v>
      </c>
      <c r="AC97" s="38">
        <f t="shared" si="93"/>
        <v>1</v>
      </c>
    </row>
    <row r="98" spans="2:29" ht="16.2" thickBot="1" x14ac:dyDescent="0.35">
      <c r="B98" s="37" t="s">
        <v>163</v>
      </c>
      <c r="C98" s="33">
        <v>327</v>
      </c>
      <c r="D98" s="33">
        <v>129</v>
      </c>
      <c r="E98" s="33">
        <v>56</v>
      </c>
      <c r="F98" s="33">
        <v>59</v>
      </c>
      <c r="G98" s="33">
        <v>26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4">
        <f t="shared" si="94"/>
        <v>597</v>
      </c>
      <c r="P98" s="32" t="str">
        <f t="shared" si="92"/>
        <v>WW06K</v>
      </c>
      <c r="Q98" s="35">
        <f t="shared" si="80"/>
        <v>0.54773869346733672</v>
      </c>
      <c r="R98" s="35">
        <f t="shared" si="81"/>
        <v>0.21608040201005024</v>
      </c>
      <c r="S98" s="35">
        <f t="shared" si="82"/>
        <v>9.380234505862646E-2</v>
      </c>
      <c r="T98" s="35">
        <f t="shared" si="83"/>
        <v>9.8827470686767172E-2</v>
      </c>
      <c r="U98" s="35">
        <f t="shared" si="84"/>
        <v>4.3551088777219429E-2</v>
      </c>
      <c r="V98" s="35">
        <f t="shared" si="85"/>
        <v>0</v>
      </c>
      <c r="W98" s="35">
        <f t="shared" si="86"/>
        <v>0</v>
      </c>
      <c r="X98" s="35">
        <f t="shared" si="87"/>
        <v>0</v>
      </c>
      <c r="Y98" s="35">
        <f t="shared" si="88"/>
        <v>0</v>
      </c>
      <c r="Z98" s="35">
        <f t="shared" si="89"/>
        <v>0</v>
      </c>
      <c r="AA98" s="35">
        <f t="shared" si="90"/>
        <v>0</v>
      </c>
      <c r="AB98" s="35">
        <f t="shared" si="91"/>
        <v>0</v>
      </c>
      <c r="AC98" s="38">
        <f t="shared" si="93"/>
        <v>1</v>
      </c>
    </row>
    <row r="99" spans="2:29" ht="16.2" thickBot="1" x14ac:dyDescent="0.35">
      <c r="B99" s="121" t="s">
        <v>47</v>
      </c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3"/>
    </row>
    <row r="100" spans="2:29" ht="14.4" thickBot="1" x14ac:dyDescent="0.3"/>
    <row r="101" spans="2:29" ht="18" thickBot="1" x14ac:dyDescent="0.35">
      <c r="B101" s="124" t="s">
        <v>191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6"/>
    </row>
    <row r="102" spans="2:29" ht="18" thickBot="1" x14ac:dyDescent="0.35">
      <c r="B102" s="119" t="s">
        <v>41</v>
      </c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07"/>
      <c r="P102" s="119" t="s">
        <v>42</v>
      </c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07"/>
    </row>
    <row r="103" spans="2:29" ht="16.2" thickBot="1" x14ac:dyDescent="0.35">
      <c r="B103" s="44" t="s">
        <v>43</v>
      </c>
      <c r="C103" s="40" t="s">
        <v>17</v>
      </c>
      <c r="D103" s="40" t="s">
        <v>18</v>
      </c>
      <c r="E103" s="40" t="s">
        <v>21</v>
      </c>
      <c r="F103" s="40" t="s">
        <v>19</v>
      </c>
      <c r="G103" s="40" t="s">
        <v>50</v>
      </c>
      <c r="H103" s="40" t="s">
        <v>20</v>
      </c>
      <c r="I103" s="40" t="s">
        <v>189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28" t="s">
        <v>38</v>
      </c>
      <c r="P103" s="39" t="s">
        <v>43</v>
      </c>
      <c r="Q103" s="40" t="str">
        <f>C103</f>
        <v>SNP</v>
      </c>
      <c r="R103" s="40" t="str">
        <f t="shared" ref="R103:AB103" si="95">D103</f>
        <v>Labour</v>
      </c>
      <c r="S103" s="40" t="str">
        <f t="shared" si="95"/>
        <v>Green</v>
      </c>
      <c r="T103" s="40" t="str">
        <f t="shared" si="95"/>
        <v>Conservative</v>
      </c>
      <c r="U103" s="40" t="str">
        <f t="shared" si="95"/>
        <v>Independent</v>
      </c>
      <c r="V103" s="40" t="str">
        <f t="shared" si="95"/>
        <v>Lib Dem</v>
      </c>
      <c r="W103" s="40" t="str">
        <f t="shared" si="95"/>
        <v>Alba</v>
      </c>
      <c r="X103" s="40">
        <f t="shared" si="95"/>
        <v>0</v>
      </c>
      <c r="Y103" s="40">
        <f t="shared" si="95"/>
        <v>0</v>
      </c>
      <c r="Z103" s="40">
        <f t="shared" si="95"/>
        <v>0</v>
      </c>
      <c r="AA103" s="40">
        <f t="shared" si="95"/>
        <v>0</v>
      </c>
      <c r="AB103" s="40">
        <f t="shared" si="95"/>
        <v>0</v>
      </c>
      <c r="AC103" s="41" t="s">
        <v>38</v>
      </c>
    </row>
    <row r="104" spans="2:29" ht="15.6" x14ac:dyDescent="0.3">
      <c r="B104" s="29" t="s">
        <v>44</v>
      </c>
      <c r="C104" s="30">
        <v>3029</v>
      </c>
      <c r="D104" s="30">
        <v>1929</v>
      </c>
      <c r="E104" s="30">
        <v>1116</v>
      </c>
      <c r="F104" s="30">
        <v>986</v>
      </c>
      <c r="G104" s="30">
        <v>797</v>
      </c>
      <c r="H104" s="30">
        <v>354</v>
      </c>
      <c r="I104" s="30">
        <v>164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1">
        <f>SUM(C104:N104)</f>
        <v>8375</v>
      </c>
      <c r="P104" s="36" t="str">
        <f>B104</f>
        <v>Whole Ward</v>
      </c>
      <c r="Q104" s="42">
        <f t="shared" ref="Q104:Q114" si="96">IF(C104&gt;0,C104/O104,0)</f>
        <v>0.36167164179104477</v>
      </c>
      <c r="R104" s="42">
        <f t="shared" ref="R104:R114" si="97">IF(D104&gt;0,D104/O104,0)</f>
        <v>0.23032835820895523</v>
      </c>
      <c r="S104" s="42">
        <f t="shared" ref="S104:S114" si="98">IF(E104&gt;0,E104/O104,0)</f>
        <v>0.13325373134328358</v>
      </c>
      <c r="T104" s="42">
        <f t="shared" ref="T104:T114" si="99">IF(F104&gt;0,F104/O104,0)</f>
        <v>0.11773134328358209</v>
      </c>
      <c r="U104" s="42">
        <f t="shared" ref="U104:U114" si="100">IF(G104&gt;0,G104/O104,0)</f>
        <v>9.5164179104477609E-2</v>
      </c>
      <c r="V104" s="42">
        <f t="shared" ref="V104:V114" si="101">IF(H104&gt;0,H104/O104,0)</f>
        <v>4.2268656716417913E-2</v>
      </c>
      <c r="W104" s="42">
        <f t="shared" ref="W104:W114" si="102">IF(I104&gt;0,I104/O104,0)</f>
        <v>1.9582089552238807E-2</v>
      </c>
      <c r="X104" s="42">
        <f t="shared" ref="X104:X114" si="103">IF(J104&gt;0,J104/O104,0)</f>
        <v>0</v>
      </c>
      <c r="Y104" s="42">
        <f t="shared" ref="Y104:Y114" si="104">IF(K104&gt;0,K104/O104,0)</f>
        <v>0</v>
      </c>
      <c r="Z104" s="42">
        <f t="shared" ref="Z104:Z114" si="105">IF(L104&gt;0,L104/O104,0)</f>
        <v>0</v>
      </c>
      <c r="AA104" s="42">
        <f t="shared" ref="AA104:AA114" si="106">IF(M104&gt;0,M104/O104,0)</f>
        <v>0</v>
      </c>
      <c r="AB104" s="42">
        <f t="shared" ref="AB104:AB114" si="107">IF(N104&gt;0,N104/O104,0)</f>
        <v>0</v>
      </c>
      <c r="AC104" s="43">
        <f>SUM(Q104:AB104)</f>
        <v>1</v>
      </c>
    </row>
    <row r="105" spans="2:29" ht="15.6" x14ac:dyDescent="0.3">
      <c r="B105" s="32" t="s">
        <v>45</v>
      </c>
      <c r="C105" s="33">
        <v>2013</v>
      </c>
      <c r="D105" s="33">
        <v>1227</v>
      </c>
      <c r="E105" s="33">
        <v>876</v>
      </c>
      <c r="F105" s="33">
        <v>569</v>
      </c>
      <c r="G105" s="33">
        <v>511</v>
      </c>
      <c r="H105" s="33">
        <v>193</v>
      </c>
      <c r="I105" s="33">
        <v>111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4">
        <f>SUM(C105:N105)</f>
        <v>5500</v>
      </c>
      <c r="P105" s="32" t="str">
        <f t="shared" ref="P105:P114" si="108">B105</f>
        <v>In Person Total</v>
      </c>
      <c r="Q105" s="35">
        <f t="shared" si="96"/>
        <v>0.36599999999999999</v>
      </c>
      <c r="R105" s="35">
        <f t="shared" si="97"/>
        <v>0.22309090909090909</v>
      </c>
      <c r="S105" s="35">
        <f t="shared" si="98"/>
        <v>0.15927272727272726</v>
      </c>
      <c r="T105" s="35">
        <f t="shared" si="99"/>
        <v>0.10345454545454545</v>
      </c>
      <c r="U105" s="35">
        <f t="shared" si="100"/>
        <v>9.2909090909090913E-2</v>
      </c>
      <c r="V105" s="35">
        <f t="shared" si="101"/>
        <v>3.5090909090909089E-2</v>
      </c>
      <c r="W105" s="35">
        <f t="shared" si="102"/>
        <v>2.0181818181818183E-2</v>
      </c>
      <c r="X105" s="35">
        <f t="shared" si="103"/>
        <v>0</v>
      </c>
      <c r="Y105" s="35">
        <f t="shared" si="104"/>
        <v>0</v>
      </c>
      <c r="Z105" s="35">
        <f t="shared" si="105"/>
        <v>0</v>
      </c>
      <c r="AA105" s="35">
        <f t="shared" si="106"/>
        <v>0</v>
      </c>
      <c r="AB105" s="35">
        <f t="shared" si="107"/>
        <v>0</v>
      </c>
      <c r="AC105" s="38">
        <f t="shared" ref="AC105:AC114" si="109">SUM(Q105:AB105)</f>
        <v>1</v>
      </c>
    </row>
    <row r="106" spans="2:29" ht="15.6" x14ac:dyDescent="0.3">
      <c r="B106" s="36" t="s">
        <v>46</v>
      </c>
      <c r="C106" s="33">
        <v>1016</v>
      </c>
      <c r="D106" s="33">
        <v>702</v>
      </c>
      <c r="E106" s="33">
        <v>240</v>
      </c>
      <c r="F106" s="33">
        <v>417</v>
      </c>
      <c r="G106" s="33">
        <v>286</v>
      </c>
      <c r="H106" s="33">
        <v>161</v>
      </c>
      <c r="I106" s="33">
        <v>53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4">
        <f t="shared" ref="O106:O114" si="110">SUM(C106:N106)</f>
        <v>2875</v>
      </c>
      <c r="P106" s="32" t="str">
        <f t="shared" si="108"/>
        <v>Postal Total</v>
      </c>
      <c r="Q106" s="35">
        <f t="shared" si="96"/>
        <v>0.35339130434782606</v>
      </c>
      <c r="R106" s="35">
        <f t="shared" si="97"/>
        <v>0.24417391304347827</v>
      </c>
      <c r="S106" s="35">
        <f t="shared" si="98"/>
        <v>8.3478260869565224E-2</v>
      </c>
      <c r="T106" s="35">
        <f t="shared" si="99"/>
        <v>0.14504347826086955</v>
      </c>
      <c r="U106" s="35">
        <f t="shared" si="100"/>
        <v>9.9478260869565224E-2</v>
      </c>
      <c r="V106" s="35">
        <f t="shared" si="101"/>
        <v>5.6000000000000001E-2</v>
      </c>
      <c r="W106" s="35">
        <f t="shared" si="102"/>
        <v>1.8434782608695653E-2</v>
      </c>
      <c r="X106" s="35">
        <f t="shared" si="103"/>
        <v>0</v>
      </c>
      <c r="Y106" s="35">
        <f t="shared" si="104"/>
        <v>0</v>
      </c>
      <c r="Z106" s="35">
        <f t="shared" si="105"/>
        <v>0</v>
      </c>
      <c r="AA106" s="35">
        <f t="shared" si="106"/>
        <v>0</v>
      </c>
      <c r="AB106" s="35">
        <f t="shared" si="107"/>
        <v>0</v>
      </c>
      <c r="AC106" s="38">
        <f t="shared" si="109"/>
        <v>1</v>
      </c>
    </row>
    <row r="107" spans="2:29" ht="15.6" x14ac:dyDescent="0.3">
      <c r="B107" s="37" t="s">
        <v>192</v>
      </c>
      <c r="C107" s="33">
        <v>163</v>
      </c>
      <c r="D107" s="33">
        <v>124</v>
      </c>
      <c r="E107" s="33">
        <v>56</v>
      </c>
      <c r="F107" s="33">
        <v>61</v>
      </c>
      <c r="G107" s="33">
        <v>51</v>
      </c>
      <c r="H107" s="33">
        <v>24</v>
      </c>
      <c r="I107" s="33">
        <v>6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4">
        <f t="shared" si="110"/>
        <v>485</v>
      </c>
      <c r="P107" s="32" t="str">
        <f t="shared" si="108"/>
        <v>SWC07D</v>
      </c>
      <c r="Q107" s="35">
        <f t="shared" si="96"/>
        <v>0.33608247422680415</v>
      </c>
      <c r="R107" s="35">
        <f t="shared" si="97"/>
        <v>0.25567010309278349</v>
      </c>
      <c r="S107" s="35">
        <f t="shared" si="98"/>
        <v>0.1154639175257732</v>
      </c>
      <c r="T107" s="35">
        <f t="shared" si="99"/>
        <v>0.12577319587628866</v>
      </c>
      <c r="U107" s="35">
        <f t="shared" si="100"/>
        <v>0.10515463917525773</v>
      </c>
      <c r="V107" s="35">
        <f t="shared" si="101"/>
        <v>4.9484536082474224E-2</v>
      </c>
      <c r="W107" s="35">
        <f t="shared" si="102"/>
        <v>1.2371134020618556E-2</v>
      </c>
      <c r="X107" s="35">
        <f t="shared" si="103"/>
        <v>0</v>
      </c>
      <c r="Y107" s="35">
        <f t="shared" si="104"/>
        <v>0</v>
      </c>
      <c r="Z107" s="35">
        <f t="shared" si="105"/>
        <v>0</v>
      </c>
      <c r="AA107" s="35">
        <f t="shared" si="106"/>
        <v>0</v>
      </c>
      <c r="AB107" s="35">
        <f t="shared" si="107"/>
        <v>0</v>
      </c>
      <c r="AC107" s="38">
        <f t="shared" si="109"/>
        <v>1</v>
      </c>
    </row>
    <row r="108" spans="2:29" ht="15.6" x14ac:dyDescent="0.3">
      <c r="B108" s="37" t="s">
        <v>193</v>
      </c>
      <c r="C108" s="33">
        <v>521</v>
      </c>
      <c r="D108" s="33">
        <v>355</v>
      </c>
      <c r="E108" s="33">
        <v>327</v>
      </c>
      <c r="F108" s="33">
        <v>142</v>
      </c>
      <c r="G108" s="33">
        <v>142</v>
      </c>
      <c r="H108" s="33">
        <v>77</v>
      </c>
      <c r="I108" s="33">
        <v>28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4">
        <f t="shared" si="110"/>
        <v>1592</v>
      </c>
      <c r="P108" s="32" t="str">
        <f t="shared" si="108"/>
        <v>SWC07E</v>
      </c>
      <c r="Q108" s="35">
        <f t="shared" si="96"/>
        <v>0.32726130653266333</v>
      </c>
      <c r="R108" s="35">
        <f t="shared" si="97"/>
        <v>0.22298994974874373</v>
      </c>
      <c r="S108" s="35">
        <f t="shared" si="98"/>
        <v>0.20540201005025124</v>
      </c>
      <c r="T108" s="35">
        <f t="shared" si="99"/>
        <v>8.9195979899497485E-2</v>
      </c>
      <c r="U108" s="35">
        <f t="shared" si="100"/>
        <v>8.9195979899497485E-2</v>
      </c>
      <c r="V108" s="35">
        <f t="shared" si="101"/>
        <v>4.8366834170854273E-2</v>
      </c>
      <c r="W108" s="35">
        <f t="shared" si="102"/>
        <v>1.7587939698492462E-2</v>
      </c>
      <c r="X108" s="35">
        <f t="shared" si="103"/>
        <v>0</v>
      </c>
      <c r="Y108" s="35">
        <f t="shared" si="104"/>
        <v>0</v>
      </c>
      <c r="Z108" s="35">
        <f t="shared" si="105"/>
        <v>0</v>
      </c>
      <c r="AA108" s="35">
        <f t="shared" si="106"/>
        <v>0</v>
      </c>
      <c r="AB108" s="35">
        <f t="shared" si="107"/>
        <v>0</v>
      </c>
      <c r="AC108" s="38">
        <f t="shared" si="109"/>
        <v>1</v>
      </c>
    </row>
    <row r="109" spans="2:29" ht="15.6" x14ac:dyDescent="0.3">
      <c r="B109" s="37" t="s">
        <v>194</v>
      </c>
      <c r="C109" s="33">
        <v>593</v>
      </c>
      <c r="D109" s="33">
        <v>409</v>
      </c>
      <c r="E109" s="33">
        <v>466</v>
      </c>
      <c r="F109" s="33">
        <v>139</v>
      </c>
      <c r="G109" s="33">
        <v>125</v>
      </c>
      <c r="H109" s="33">
        <v>75</v>
      </c>
      <c r="I109" s="33">
        <v>25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4">
        <f t="shared" si="110"/>
        <v>1832</v>
      </c>
      <c r="P109" s="32" t="str">
        <f t="shared" si="108"/>
        <v>SWC07F</v>
      </c>
      <c r="Q109" s="35">
        <f t="shared" si="96"/>
        <v>0.32368995633187775</v>
      </c>
      <c r="R109" s="35">
        <f t="shared" si="97"/>
        <v>0.22325327510917031</v>
      </c>
      <c r="S109" s="35">
        <f t="shared" si="98"/>
        <v>0.25436681222707425</v>
      </c>
      <c r="T109" s="35">
        <f t="shared" si="99"/>
        <v>7.5873362445414844E-2</v>
      </c>
      <c r="U109" s="35">
        <f t="shared" si="100"/>
        <v>6.8231441048034941E-2</v>
      </c>
      <c r="V109" s="35">
        <f t="shared" si="101"/>
        <v>4.0938864628820959E-2</v>
      </c>
      <c r="W109" s="35">
        <f t="shared" si="102"/>
        <v>1.3646288209606987E-2</v>
      </c>
      <c r="X109" s="35">
        <f t="shared" si="103"/>
        <v>0</v>
      </c>
      <c r="Y109" s="35">
        <f t="shared" si="104"/>
        <v>0</v>
      </c>
      <c r="Z109" s="35">
        <f t="shared" si="105"/>
        <v>0</v>
      </c>
      <c r="AA109" s="35">
        <f t="shared" si="106"/>
        <v>0</v>
      </c>
      <c r="AB109" s="35">
        <f t="shared" si="107"/>
        <v>0</v>
      </c>
      <c r="AC109" s="38">
        <f t="shared" si="109"/>
        <v>1</v>
      </c>
    </row>
    <row r="110" spans="2:29" ht="15.6" x14ac:dyDescent="0.3">
      <c r="B110" s="37" t="s">
        <v>195</v>
      </c>
      <c r="C110" s="33">
        <v>361</v>
      </c>
      <c r="D110" s="33">
        <v>217</v>
      </c>
      <c r="E110" s="33">
        <v>46</v>
      </c>
      <c r="F110" s="33">
        <v>80</v>
      </c>
      <c r="G110" s="33">
        <v>100</v>
      </c>
      <c r="H110" s="33">
        <v>37</v>
      </c>
      <c r="I110" s="33">
        <v>9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4">
        <f t="shared" si="110"/>
        <v>850</v>
      </c>
      <c r="P110" s="32" t="str">
        <f t="shared" si="108"/>
        <v>SWP07A</v>
      </c>
      <c r="Q110" s="35">
        <f t="shared" si="96"/>
        <v>0.42470588235294116</v>
      </c>
      <c r="R110" s="35">
        <f t="shared" si="97"/>
        <v>0.25529411764705884</v>
      </c>
      <c r="S110" s="35">
        <f t="shared" si="98"/>
        <v>5.4117647058823527E-2</v>
      </c>
      <c r="T110" s="35">
        <f t="shared" si="99"/>
        <v>9.4117647058823528E-2</v>
      </c>
      <c r="U110" s="35">
        <f t="shared" si="100"/>
        <v>0.11764705882352941</v>
      </c>
      <c r="V110" s="35">
        <f t="shared" si="101"/>
        <v>4.3529411764705879E-2</v>
      </c>
      <c r="W110" s="35">
        <f t="shared" si="102"/>
        <v>1.0588235294117647E-2</v>
      </c>
      <c r="X110" s="35">
        <f t="shared" si="103"/>
        <v>0</v>
      </c>
      <c r="Y110" s="35">
        <f t="shared" si="104"/>
        <v>0</v>
      </c>
      <c r="Z110" s="35">
        <f t="shared" si="105"/>
        <v>0</v>
      </c>
      <c r="AA110" s="35">
        <f t="shared" si="106"/>
        <v>0</v>
      </c>
      <c r="AB110" s="35">
        <f t="shared" si="107"/>
        <v>0</v>
      </c>
      <c r="AC110" s="38">
        <f t="shared" si="109"/>
        <v>1</v>
      </c>
    </row>
    <row r="111" spans="2:29" ht="15.6" x14ac:dyDescent="0.3">
      <c r="B111" s="37" t="s">
        <v>196</v>
      </c>
      <c r="C111" s="33">
        <v>420</v>
      </c>
      <c r="D111" s="33">
        <v>258</v>
      </c>
      <c r="E111" s="33">
        <v>57</v>
      </c>
      <c r="F111" s="33">
        <v>184</v>
      </c>
      <c r="G111" s="33">
        <v>89</v>
      </c>
      <c r="H111" s="33">
        <v>42</v>
      </c>
      <c r="I111" s="33">
        <v>31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4">
        <f t="shared" si="110"/>
        <v>1081</v>
      </c>
      <c r="P111" s="32" t="str">
        <f t="shared" si="108"/>
        <v>SWP07H</v>
      </c>
      <c r="Q111" s="35">
        <f t="shared" si="96"/>
        <v>0.38852913968547642</v>
      </c>
      <c r="R111" s="35">
        <f t="shared" si="97"/>
        <v>0.23866790009250693</v>
      </c>
      <c r="S111" s="35">
        <f t="shared" si="98"/>
        <v>5.2728954671600367E-2</v>
      </c>
      <c r="T111" s="35">
        <f t="shared" si="99"/>
        <v>0.1702127659574468</v>
      </c>
      <c r="U111" s="35">
        <f t="shared" si="100"/>
        <v>8.2331174838112864E-2</v>
      </c>
      <c r="V111" s="35">
        <f t="shared" si="101"/>
        <v>3.8852913968547641E-2</v>
      </c>
      <c r="W111" s="35">
        <f t="shared" si="102"/>
        <v>2.8677150786308975E-2</v>
      </c>
      <c r="X111" s="35">
        <f t="shared" si="103"/>
        <v>0</v>
      </c>
      <c r="Y111" s="35">
        <f t="shared" si="104"/>
        <v>0</v>
      </c>
      <c r="Z111" s="35">
        <f t="shared" si="105"/>
        <v>0</v>
      </c>
      <c r="AA111" s="35">
        <f t="shared" si="106"/>
        <v>0</v>
      </c>
      <c r="AB111" s="35">
        <f t="shared" si="107"/>
        <v>0</v>
      </c>
      <c r="AC111" s="38">
        <f t="shared" si="109"/>
        <v>0.99999999999999989</v>
      </c>
    </row>
    <row r="112" spans="2:29" ht="15.6" x14ac:dyDescent="0.3">
      <c r="B112" s="37" t="s">
        <v>197</v>
      </c>
      <c r="C112" s="33">
        <v>137</v>
      </c>
      <c r="D112" s="33">
        <v>113</v>
      </c>
      <c r="E112" s="33">
        <v>31</v>
      </c>
      <c r="F112" s="33">
        <v>55</v>
      </c>
      <c r="G112" s="33">
        <v>48</v>
      </c>
      <c r="H112" s="33">
        <v>6</v>
      </c>
      <c r="I112" s="33">
        <v>6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4">
        <f t="shared" si="110"/>
        <v>396</v>
      </c>
      <c r="P112" s="32" t="str">
        <f t="shared" si="108"/>
        <v>SWP07J</v>
      </c>
      <c r="Q112" s="35">
        <f t="shared" si="96"/>
        <v>0.34595959595959597</v>
      </c>
      <c r="R112" s="35">
        <f t="shared" si="97"/>
        <v>0.28535353535353536</v>
      </c>
      <c r="S112" s="35">
        <f t="shared" si="98"/>
        <v>7.8282828282828287E-2</v>
      </c>
      <c r="T112" s="35">
        <f t="shared" si="99"/>
        <v>0.1388888888888889</v>
      </c>
      <c r="U112" s="35">
        <f t="shared" si="100"/>
        <v>0.12121212121212122</v>
      </c>
      <c r="V112" s="35">
        <f t="shared" si="101"/>
        <v>1.5151515151515152E-2</v>
      </c>
      <c r="W112" s="35">
        <f t="shared" si="102"/>
        <v>1.5151515151515152E-2</v>
      </c>
      <c r="X112" s="35">
        <f t="shared" si="103"/>
        <v>0</v>
      </c>
      <c r="Y112" s="35">
        <f t="shared" si="104"/>
        <v>0</v>
      </c>
      <c r="Z112" s="35">
        <f t="shared" si="105"/>
        <v>0</v>
      </c>
      <c r="AA112" s="35">
        <f t="shared" si="106"/>
        <v>0</v>
      </c>
      <c r="AB112" s="35">
        <f t="shared" si="107"/>
        <v>0</v>
      </c>
      <c r="AC112" s="38">
        <f t="shared" si="109"/>
        <v>0.99999999999999989</v>
      </c>
    </row>
    <row r="113" spans="2:29" ht="15.6" x14ac:dyDescent="0.3">
      <c r="B113" s="37" t="s">
        <v>198</v>
      </c>
      <c r="C113" s="33">
        <v>310</v>
      </c>
      <c r="D113" s="33">
        <v>175</v>
      </c>
      <c r="E113" s="33">
        <v>60</v>
      </c>
      <c r="F113" s="33">
        <v>213</v>
      </c>
      <c r="G113" s="33">
        <v>136</v>
      </c>
      <c r="H113" s="33">
        <v>37</v>
      </c>
      <c r="I113" s="33">
        <v>33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4">
        <f t="shared" si="110"/>
        <v>964</v>
      </c>
      <c r="P113" s="32" t="str">
        <f t="shared" si="108"/>
        <v>SWP07N</v>
      </c>
      <c r="Q113" s="35">
        <f t="shared" si="96"/>
        <v>0.3215767634854772</v>
      </c>
      <c r="R113" s="35">
        <f t="shared" si="97"/>
        <v>0.18153526970954356</v>
      </c>
      <c r="S113" s="35">
        <f t="shared" si="98"/>
        <v>6.2240663900414939E-2</v>
      </c>
      <c r="T113" s="35">
        <f t="shared" si="99"/>
        <v>0.22095435684647302</v>
      </c>
      <c r="U113" s="35">
        <f t="shared" si="100"/>
        <v>0.14107883817427386</v>
      </c>
      <c r="V113" s="35">
        <f t="shared" si="101"/>
        <v>3.8381742738589214E-2</v>
      </c>
      <c r="W113" s="35">
        <f t="shared" si="102"/>
        <v>3.4232365145228219E-2</v>
      </c>
      <c r="X113" s="35">
        <f t="shared" si="103"/>
        <v>0</v>
      </c>
      <c r="Y113" s="35">
        <f t="shared" si="104"/>
        <v>0</v>
      </c>
      <c r="Z113" s="35">
        <f t="shared" si="105"/>
        <v>0</v>
      </c>
      <c r="AA113" s="35">
        <f t="shared" si="106"/>
        <v>0</v>
      </c>
      <c r="AB113" s="35">
        <f t="shared" si="107"/>
        <v>0</v>
      </c>
      <c r="AC113" s="38">
        <f t="shared" si="109"/>
        <v>1</v>
      </c>
    </row>
    <row r="114" spans="2:29" ht="16.2" thickBot="1" x14ac:dyDescent="0.35">
      <c r="B114" s="37" t="s">
        <v>199</v>
      </c>
      <c r="C114" s="33">
        <v>525</v>
      </c>
      <c r="D114" s="33">
        <v>278</v>
      </c>
      <c r="E114" s="33">
        <v>73</v>
      </c>
      <c r="F114" s="33">
        <v>113</v>
      </c>
      <c r="G114" s="33">
        <v>106</v>
      </c>
      <c r="H114" s="33">
        <v>57</v>
      </c>
      <c r="I114" s="33">
        <v>27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4">
        <f t="shared" si="110"/>
        <v>1179</v>
      </c>
      <c r="P114" s="32" t="str">
        <f t="shared" si="108"/>
        <v>WP07B</v>
      </c>
      <c r="Q114" s="35">
        <f t="shared" si="96"/>
        <v>0.44529262086513993</v>
      </c>
      <c r="R114" s="35">
        <f t="shared" si="97"/>
        <v>0.23579304495335029</v>
      </c>
      <c r="S114" s="35">
        <f t="shared" si="98"/>
        <v>6.1916878710771839E-2</v>
      </c>
      <c r="T114" s="35">
        <f t="shared" si="99"/>
        <v>9.5843935538592023E-2</v>
      </c>
      <c r="U114" s="35">
        <f t="shared" si="100"/>
        <v>8.9906700593723493E-2</v>
      </c>
      <c r="V114" s="35">
        <f t="shared" si="101"/>
        <v>4.8346055979643768E-2</v>
      </c>
      <c r="W114" s="35">
        <f t="shared" si="102"/>
        <v>2.2900763358778626E-2</v>
      </c>
      <c r="X114" s="35">
        <f t="shared" si="103"/>
        <v>0</v>
      </c>
      <c r="Y114" s="35">
        <f t="shared" si="104"/>
        <v>0</v>
      </c>
      <c r="Z114" s="35">
        <f t="shared" si="105"/>
        <v>0</v>
      </c>
      <c r="AA114" s="35">
        <f t="shared" si="106"/>
        <v>0</v>
      </c>
      <c r="AB114" s="35">
        <f t="shared" si="107"/>
        <v>0</v>
      </c>
      <c r="AC114" s="38">
        <f t="shared" si="109"/>
        <v>1</v>
      </c>
    </row>
    <row r="115" spans="2:29" ht="16.2" thickBot="1" x14ac:dyDescent="0.35">
      <c r="B115" s="121" t="s">
        <v>47</v>
      </c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3"/>
    </row>
    <row r="116" spans="2:29" ht="14.4" thickBot="1" x14ac:dyDescent="0.3"/>
    <row r="117" spans="2:29" ht="18" thickBot="1" x14ac:dyDescent="0.35">
      <c r="B117" s="124" t="s">
        <v>207</v>
      </c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6"/>
    </row>
    <row r="118" spans="2:29" ht="18" thickBot="1" x14ac:dyDescent="0.35">
      <c r="B118" s="119" t="s">
        <v>41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07"/>
      <c r="P118" s="119" t="s">
        <v>42</v>
      </c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07"/>
    </row>
    <row r="119" spans="2:29" ht="16.2" thickBot="1" x14ac:dyDescent="0.35">
      <c r="B119" s="44" t="s">
        <v>43</v>
      </c>
      <c r="C119" s="40" t="s">
        <v>18</v>
      </c>
      <c r="D119" s="40" t="s">
        <v>19</v>
      </c>
      <c r="E119" s="40" t="s">
        <v>17</v>
      </c>
      <c r="F119" s="40" t="s">
        <v>20</v>
      </c>
      <c r="G119" s="40" t="s">
        <v>21</v>
      </c>
      <c r="H119" s="40" t="s">
        <v>51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28" t="s">
        <v>38</v>
      </c>
      <c r="P119" s="39" t="s">
        <v>43</v>
      </c>
      <c r="Q119" s="40" t="str">
        <f>C119</f>
        <v>Labour</v>
      </c>
      <c r="R119" s="40" t="str">
        <f t="shared" ref="R119:AB119" si="111">D119</f>
        <v>Conservative</v>
      </c>
      <c r="S119" s="40" t="str">
        <f t="shared" si="111"/>
        <v>SNP</v>
      </c>
      <c r="T119" s="40" t="str">
        <f t="shared" si="111"/>
        <v>Lib Dem</v>
      </c>
      <c r="U119" s="40" t="str">
        <f t="shared" si="111"/>
        <v>Green</v>
      </c>
      <c r="V119" s="40" t="str">
        <f t="shared" si="111"/>
        <v>Family</v>
      </c>
      <c r="W119" s="40">
        <f t="shared" si="111"/>
        <v>0</v>
      </c>
      <c r="X119" s="40">
        <f t="shared" si="111"/>
        <v>0</v>
      </c>
      <c r="Y119" s="40">
        <f t="shared" si="111"/>
        <v>0</v>
      </c>
      <c r="Z119" s="40">
        <f t="shared" si="111"/>
        <v>0</v>
      </c>
      <c r="AA119" s="40">
        <f t="shared" si="111"/>
        <v>0</v>
      </c>
      <c r="AB119" s="40">
        <f t="shared" si="111"/>
        <v>0</v>
      </c>
      <c r="AC119" s="41" t="s">
        <v>38</v>
      </c>
    </row>
    <row r="120" spans="2:29" ht="15.6" x14ac:dyDescent="0.3">
      <c r="B120" s="29" t="s">
        <v>44</v>
      </c>
      <c r="C120" s="30">
        <v>3812</v>
      </c>
      <c r="D120" s="30">
        <v>3417</v>
      </c>
      <c r="E120" s="30">
        <v>1969</v>
      </c>
      <c r="F120" s="30">
        <v>1416</v>
      </c>
      <c r="G120" s="30">
        <v>621</v>
      </c>
      <c r="H120" s="30">
        <v>179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1">
        <f>SUM(C120:N120)</f>
        <v>11414</v>
      </c>
      <c r="P120" s="36" t="str">
        <f>B120</f>
        <v>Whole Ward</v>
      </c>
      <c r="Q120" s="42">
        <f t="shared" ref="Q120:Q128" si="112">IF(C120&gt;0,C120/O120,0)</f>
        <v>0.33397581916944102</v>
      </c>
      <c r="R120" s="42">
        <f t="shared" ref="R120:R128" si="113">IF(D120&gt;0,D120/O120,0)</f>
        <v>0.29936919572454879</v>
      </c>
      <c r="S120" s="42">
        <f t="shared" ref="S120:S128" si="114">IF(E120&gt;0,E120/O120,0)</f>
        <v>0.17250744699491852</v>
      </c>
      <c r="T120" s="42">
        <f t="shared" ref="T120:T128" si="115">IF(F120&gt;0,F120/O120,0)</f>
        <v>0.12405817417206939</v>
      </c>
      <c r="U120" s="42">
        <f t="shared" ref="U120:U128" si="116">IF(G120&gt;0,G120/O120,0)</f>
        <v>5.4406868757666024E-2</v>
      </c>
      <c r="V120" s="42">
        <f t="shared" ref="V120:V128" si="117">IF(H120&gt;0,H120/O120,0)</f>
        <v>1.568249518135623E-2</v>
      </c>
      <c r="W120" s="42">
        <f t="shared" ref="W120:W128" si="118">IF(I120&gt;0,I120/O120,0)</f>
        <v>0</v>
      </c>
      <c r="X120" s="42">
        <f t="shared" ref="X120:X128" si="119">IF(J120&gt;0,J120/O120,0)</f>
        <v>0</v>
      </c>
      <c r="Y120" s="42">
        <f t="shared" ref="Y120:Y128" si="120">IF(K120&gt;0,K120/O120,0)</f>
        <v>0</v>
      </c>
      <c r="Z120" s="42">
        <f t="shared" ref="Z120:Z128" si="121">IF(L120&gt;0,L120/O120,0)</f>
        <v>0</v>
      </c>
      <c r="AA120" s="42">
        <f t="shared" ref="AA120:AA128" si="122">IF(M120&gt;0,M120/O120,0)</f>
        <v>0</v>
      </c>
      <c r="AB120" s="42">
        <f t="shared" ref="AB120:AB128" si="123">IF(N120&gt;0,N120/O120,0)</f>
        <v>0</v>
      </c>
      <c r="AC120" s="43">
        <f>SUM(Q120:AB120)</f>
        <v>1</v>
      </c>
    </row>
    <row r="121" spans="2:29" ht="15.6" x14ac:dyDescent="0.3">
      <c r="B121" s="32" t="s">
        <v>45</v>
      </c>
      <c r="C121" s="33">
        <v>2252</v>
      </c>
      <c r="D121" s="33">
        <v>1655</v>
      </c>
      <c r="E121" s="33">
        <v>1213</v>
      </c>
      <c r="F121" s="33">
        <v>902</v>
      </c>
      <c r="G121" s="33">
        <v>418</v>
      </c>
      <c r="H121" s="33">
        <v>105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4">
        <f>SUM(C121:N121)</f>
        <v>6545</v>
      </c>
      <c r="P121" s="32" t="str">
        <f t="shared" ref="P121:P128" si="124">B121</f>
        <v>In Person Total</v>
      </c>
      <c r="Q121" s="35">
        <f t="shared" si="112"/>
        <v>0.3440794499618029</v>
      </c>
      <c r="R121" s="35">
        <f t="shared" si="113"/>
        <v>0.25286478227654696</v>
      </c>
      <c r="S121" s="35">
        <f t="shared" si="114"/>
        <v>0.18533231474407946</v>
      </c>
      <c r="T121" s="35">
        <f t="shared" si="115"/>
        <v>0.13781512605042018</v>
      </c>
      <c r="U121" s="35">
        <f t="shared" si="116"/>
        <v>6.386554621848739E-2</v>
      </c>
      <c r="V121" s="35">
        <f t="shared" si="117"/>
        <v>1.6042780748663103E-2</v>
      </c>
      <c r="W121" s="35">
        <f t="shared" si="118"/>
        <v>0</v>
      </c>
      <c r="X121" s="35">
        <f t="shared" si="119"/>
        <v>0</v>
      </c>
      <c r="Y121" s="35">
        <f t="shared" si="120"/>
        <v>0</v>
      </c>
      <c r="Z121" s="35">
        <f t="shared" si="121"/>
        <v>0</v>
      </c>
      <c r="AA121" s="35">
        <f t="shared" si="122"/>
        <v>0</v>
      </c>
      <c r="AB121" s="35">
        <f t="shared" si="123"/>
        <v>0</v>
      </c>
      <c r="AC121" s="38">
        <f t="shared" ref="AC121:AC128" si="125">SUM(Q121:AB121)</f>
        <v>0.99999999999999989</v>
      </c>
    </row>
    <row r="122" spans="2:29" ht="15.6" x14ac:dyDescent="0.3">
      <c r="B122" s="36" t="s">
        <v>46</v>
      </c>
      <c r="C122" s="33">
        <v>1560</v>
      </c>
      <c r="D122" s="33">
        <v>1762</v>
      </c>
      <c r="E122" s="33">
        <v>756</v>
      </c>
      <c r="F122" s="33">
        <v>514</v>
      </c>
      <c r="G122" s="33">
        <v>203</v>
      </c>
      <c r="H122" s="33">
        <v>74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4">
        <f t="shared" ref="O122:O128" si="126">SUM(C122:N122)</f>
        <v>4869</v>
      </c>
      <c r="P122" s="32" t="str">
        <f t="shared" si="124"/>
        <v>Postal Total</v>
      </c>
      <c r="Q122" s="35">
        <f t="shared" si="112"/>
        <v>0.32039433148490448</v>
      </c>
      <c r="R122" s="35">
        <f t="shared" si="113"/>
        <v>0.36188128979256523</v>
      </c>
      <c r="S122" s="35">
        <f t="shared" si="114"/>
        <v>0.15526802218114602</v>
      </c>
      <c r="T122" s="35">
        <f t="shared" si="115"/>
        <v>0.10556582460464162</v>
      </c>
      <c r="U122" s="35">
        <f t="shared" si="116"/>
        <v>4.1692339289381805E-2</v>
      </c>
      <c r="V122" s="35">
        <f t="shared" si="117"/>
        <v>1.5198192647360855E-2</v>
      </c>
      <c r="W122" s="35">
        <f t="shared" si="118"/>
        <v>0</v>
      </c>
      <c r="X122" s="35">
        <f t="shared" si="119"/>
        <v>0</v>
      </c>
      <c r="Y122" s="35">
        <f t="shared" si="120"/>
        <v>0</v>
      </c>
      <c r="Z122" s="35">
        <f t="shared" si="121"/>
        <v>0</v>
      </c>
      <c r="AA122" s="35">
        <f t="shared" si="122"/>
        <v>0</v>
      </c>
      <c r="AB122" s="35">
        <f t="shared" si="123"/>
        <v>0</v>
      </c>
      <c r="AC122" s="38">
        <f t="shared" si="125"/>
        <v>0.99999999999999989</v>
      </c>
    </row>
    <row r="123" spans="2:29" ht="15.6" x14ac:dyDescent="0.3">
      <c r="B123" s="37" t="s">
        <v>208</v>
      </c>
      <c r="C123" s="33">
        <v>833</v>
      </c>
      <c r="D123" s="33">
        <v>330</v>
      </c>
      <c r="E123" s="33">
        <v>226</v>
      </c>
      <c r="F123" s="33">
        <v>154</v>
      </c>
      <c r="G123" s="33">
        <v>98</v>
      </c>
      <c r="H123" s="33">
        <v>14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4">
        <f t="shared" si="126"/>
        <v>1655</v>
      </c>
      <c r="P123" s="32" t="str">
        <f t="shared" si="124"/>
        <v>SP08D</v>
      </c>
      <c r="Q123" s="35">
        <f t="shared" si="112"/>
        <v>0.50332326283987916</v>
      </c>
      <c r="R123" s="35">
        <f t="shared" si="113"/>
        <v>0.19939577039274925</v>
      </c>
      <c r="S123" s="35">
        <f t="shared" si="114"/>
        <v>0.13655589123867071</v>
      </c>
      <c r="T123" s="35">
        <f t="shared" si="115"/>
        <v>9.3051359516616319E-2</v>
      </c>
      <c r="U123" s="35">
        <f t="shared" si="116"/>
        <v>5.9214501510574016E-2</v>
      </c>
      <c r="V123" s="35">
        <f t="shared" si="117"/>
        <v>8.459214501510574E-3</v>
      </c>
      <c r="W123" s="35">
        <f t="shared" si="118"/>
        <v>0</v>
      </c>
      <c r="X123" s="35">
        <f t="shared" si="119"/>
        <v>0</v>
      </c>
      <c r="Y123" s="35">
        <f t="shared" si="120"/>
        <v>0</v>
      </c>
      <c r="Z123" s="35">
        <f t="shared" si="121"/>
        <v>0</v>
      </c>
      <c r="AA123" s="35">
        <f t="shared" si="122"/>
        <v>0</v>
      </c>
      <c r="AB123" s="35">
        <f t="shared" si="123"/>
        <v>0</v>
      </c>
      <c r="AC123" s="38">
        <f t="shared" si="125"/>
        <v>1.0000000000000002</v>
      </c>
    </row>
    <row r="124" spans="2:29" ht="15.6" x14ac:dyDescent="0.3">
      <c r="B124" s="37" t="s">
        <v>209</v>
      </c>
      <c r="C124" s="33">
        <v>879</v>
      </c>
      <c r="D124" s="33">
        <v>797</v>
      </c>
      <c r="E124" s="33">
        <v>229</v>
      </c>
      <c r="F124" s="33">
        <v>286</v>
      </c>
      <c r="G124" s="33">
        <v>97</v>
      </c>
      <c r="H124" s="33">
        <v>24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4">
        <f t="shared" si="126"/>
        <v>2312</v>
      </c>
      <c r="P124" s="32" t="str">
        <f t="shared" si="124"/>
        <v>SP08G</v>
      </c>
      <c r="Q124" s="35">
        <f t="shared" si="112"/>
        <v>0.38019031141868515</v>
      </c>
      <c r="R124" s="35">
        <f t="shared" si="113"/>
        <v>0.34472318339100344</v>
      </c>
      <c r="S124" s="35">
        <f t="shared" si="114"/>
        <v>9.9048442906574399E-2</v>
      </c>
      <c r="T124" s="35">
        <f t="shared" si="115"/>
        <v>0.12370242214532871</v>
      </c>
      <c r="U124" s="35">
        <f t="shared" si="116"/>
        <v>4.195501730103806E-2</v>
      </c>
      <c r="V124" s="35">
        <f t="shared" si="117"/>
        <v>1.0380622837370242E-2</v>
      </c>
      <c r="W124" s="35">
        <f t="shared" si="118"/>
        <v>0</v>
      </c>
      <c r="X124" s="35">
        <f t="shared" si="119"/>
        <v>0</v>
      </c>
      <c r="Y124" s="35">
        <f t="shared" si="120"/>
        <v>0</v>
      </c>
      <c r="Z124" s="35">
        <f t="shared" si="121"/>
        <v>0</v>
      </c>
      <c r="AA124" s="35">
        <f t="shared" si="122"/>
        <v>0</v>
      </c>
      <c r="AB124" s="35">
        <f t="shared" si="123"/>
        <v>0</v>
      </c>
      <c r="AC124" s="38">
        <f t="shared" si="125"/>
        <v>1</v>
      </c>
    </row>
    <row r="125" spans="2:29" ht="15.6" x14ac:dyDescent="0.3">
      <c r="B125" s="37" t="s">
        <v>210</v>
      </c>
      <c r="C125" s="33">
        <v>623</v>
      </c>
      <c r="D125" s="33">
        <v>1162</v>
      </c>
      <c r="E125" s="33">
        <v>399</v>
      </c>
      <c r="F125" s="33">
        <v>611</v>
      </c>
      <c r="G125" s="33">
        <v>181</v>
      </c>
      <c r="H125" s="33">
        <v>27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4">
        <f t="shared" si="126"/>
        <v>3003</v>
      </c>
      <c r="P125" s="32" t="str">
        <f t="shared" si="124"/>
        <v>SWP08A</v>
      </c>
      <c r="Q125" s="35">
        <f t="shared" si="112"/>
        <v>0.20745920745920746</v>
      </c>
      <c r="R125" s="35">
        <f t="shared" si="113"/>
        <v>0.38694638694638694</v>
      </c>
      <c r="S125" s="35">
        <f t="shared" si="114"/>
        <v>0.13286713286713286</v>
      </c>
      <c r="T125" s="35">
        <f t="shared" si="115"/>
        <v>0.20346320346320346</v>
      </c>
      <c r="U125" s="35">
        <f t="shared" si="116"/>
        <v>6.0273060273060272E-2</v>
      </c>
      <c r="V125" s="35">
        <f t="shared" si="117"/>
        <v>8.9910089910089919E-3</v>
      </c>
      <c r="W125" s="35">
        <f t="shared" si="118"/>
        <v>0</v>
      </c>
      <c r="X125" s="35">
        <f t="shared" si="119"/>
        <v>0</v>
      </c>
      <c r="Y125" s="35">
        <f t="shared" si="120"/>
        <v>0</v>
      </c>
      <c r="Z125" s="35">
        <f t="shared" si="121"/>
        <v>0</v>
      </c>
      <c r="AA125" s="35">
        <f t="shared" si="122"/>
        <v>0</v>
      </c>
      <c r="AB125" s="35">
        <f t="shared" si="123"/>
        <v>0</v>
      </c>
      <c r="AC125" s="38">
        <f t="shared" si="125"/>
        <v>1</v>
      </c>
    </row>
    <row r="126" spans="2:29" ht="31.2" x14ac:dyDescent="0.3">
      <c r="B126" s="37" t="s">
        <v>211</v>
      </c>
      <c r="C126" s="33">
        <v>562</v>
      </c>
      <c r="D126" s="33">
        <v>324</v>
      </c>
      <c r="E126" s="33">
        <v>557</v>
      </c>
      <c r="F126" s="33">
        <v>55</v>
      </c>
      <c r="G126" s="33">
        <v>125</v>
      </c>
      <c r="H126" s="33">
        <v>63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4">
        <f t="shared" si="126"/>
        <v>1686</v>
      </c>
      <c r="P126" s="32" t="str">
        <f t="shared" si="124"/>
        <v>SWP08B &amp; SWS08H</v>
      </c>
      <c r="Q126" s="35">
        <f t="shared" si="112"/>
        <v>0.33333333333333331</v>
      </c>
      <c r="R126" s="35">
        <f t="shared" si="113"/>
        <v>0.19217081850533807</v>
      </c>
      <c r="S126" s="35">
        <f t="shared" si="114"/>
        <v>0.33036773428232502</v>
      </c>
      <c r="T126" s="35">
        <f t="shared" si="115"/>
        <v>3.262158956109134E-2</v>
      </c>
      <c r="U126" s="35">
        <f t="shared" si="116"/>
        <v>7.4139976275207589E-2</v>
      </c>
      <c r="V126" s="35">
        <f t="shared" si="117"/>
        <v>3.7366548042704624E-2</v>
      </c>
      <c r="W126" s="35">
        <f t="shared" si="118"/>
        <v>0</v>
      </c>
      <c r="X126" s="35">
        <f t="shared" si="119"/>
        <v>0</v>
      </c>
      <c r="Y126" s="35">
        <f t="shared" si="120"/>
        <v>0</v>
      </c>
      <c r="Z126" s="35">
        <f t="shared" si="121"/>
        <v>0</v>
      </c>
      <c r="AA126" s="35">
        <f t="shared" si="122"/>
        <v>0</v>
      </c>
      <c r="AB126" s="35">
        <f t="shared" si="123"/>
        <v>0</v>
      </c>
      <c r="AC126" s="38">
        <f t="shared" si="125"/>
        <v>1</v>
      </c>
    </row>
    <row r="127" spans="2:29" ht="15.6" x14ac:dyDescent="0.3">
      <c r="B127" s="37" t="s">
        <v>212</v>
      </c>
      <c r="C127" s="33">
        <v>181</v>
      </c>
      <c r="D127" s="33">
        <v>242</v>
      </c>
      <c r="E127" s="33">
        <v>101</v>
      </c>
      <c r="F127" s="33">
        <v>168</v>
      </c>
      <c r="G127" s="33">
        <v>22</v>
      </c>
      <c r="H127" s="33">
        <v>12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4">
        <f t="shared" si="126"/>
        <v>726</v>
      </c>
      <c r="P127" s="32" t="str">
        <f t="shared" si="124"/>
        <v>SWP08E</v>
      </c>
      <c r="Q127" s="35">
        <f t="shared" si="112"/>
        <v>0.24931129476584021</v>
      </c>
      <c r="R127" s="35">
        <f t="shared" si="113"/>
        <v>0.33333333333333331</v>
      </c>
      <c r="S127" s="35">
        <f t="shared" si="114"/>
        <v>0.13911845730027547</v>
      </c>
      <c r="T127" s="35">
        <f t="shared" si="115"/>
        <v>0.23140495867768596</v>
      </c>
      <c r="U127" s="35">
        <f t="shared" si="116"/>
        <v>3.0303030303030304E-2</v>
      </c>
      <c r="V127" s="35">
        <f t="shared" si="117"/>
        <v>1.6528925619834711E-2</v>
      </c>
      <c r="W127" s="35">
        <f t="shared" si="118"/>
        <v>0</v>
      </c>
      <c r="X127" s="35">
        <f t="shared" si="119"/>
        <v>0</v>
      </c>
      <c r="Y127" s="35">
        <f t="shared" si="120"/>
        <v>0</v>
      </c>
      <c r="Z127" s="35">
        <f t="shared" si="121"/>
        <v>0</v>
      </c>
      <c r="AA127" s="35">
        <f t="shared" si="122"/>
        <v>0</v>
      </c>
      <c r="AB127" s="35">
        <f t="shared" si="123"/>
        <v>0</v>
      </c>
      <c r="AC127" s="38">
        <f t="shared" si="125"/>
        <v>1</v>
      </c>
    </row>
    <row r="128" spans="2:29" ht="16.2" thickBot="1" x14ac:dyDescent="0.35">
      <c r="B128" s="37" t="s">
        <v>213</v>
      </c>
      <c r="C128" s="33">
        <v>735</v>
      </c>
      <c r="D128" s="33">
        <v>562</v>
      </c>
      <c r="E128" s="33">
        <v>458</v>
      </c>
      <c r="F128" s="33">
        <v>143</v>
      </c>
      <c r="G128" s="33">
        <v>98</v>
      </c>
      <c r="H128" s="33">
        <v>39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4">
        <f t="shared" si="126"/>
        <v>2035</v>
      </c>
      <c r="P128" s="32" t="str">
        <f t="shared" si="124"/>
        <v>SWP08F</v>
      </c>
      <c r="Q128" s="35">
        <f t="shared" si="112"/>
        <v>0.36117936117936117</v>
      </c>
      <c r="R128" s="35">
        <f t="shared" si="113"/>
        <v>0.27616707616707614</v>
      </c>
      <c r="S128" s="35">
        <f t="shared" si="114"/>
        <v>0.22506142506142507</v>
      </c>
      <c r="T128" s="35">
        <f t="shared" si="115"/>
        <v>7.0270270270270274E-2</v>
      </c>
      <c r="U128" s="35">
        <f t="shared" si="116"/>
        <v>4.8157248157248159E-2</v>
      </c>
      <c r="V128" s="35">
        <f t="shared" si="117"/>
        <v>1.9164619164619166E-2</v>
      </c>
      <c r="W128" s="35">
        <f t="shared" si="118"/>
        <v>0</v>
      </c>
      <c r="X128" s="35">
        <f t="shared" si="119"/>
        <v>0</v>
      </c>
      <c r="Y128" s="35">
        <f t="shared" si="120"/>
        <v>0</v>
      </c>
      <c r="Z128" s="35">
        <f t="shared" si="121"/>
        <v>0</v>
      </c>
      <c r="AA128" s="35">
        <f t="shared" si="122"/>
        <v>0</v>
      </c>
      <c r="AB128" s="35">
        <f t="shared" si="123"/>
        <v>0</v>
      </c>
      <c r="AC128" s="38">
        <f t="shared" si="125"/>
        <v>1</v>
      </c>
    </row>
    <row r="129" spans="2:29" ht="16.2" thickBot="1" x14ac:dyDescent="0.35">
      <c r="B129" s="121" t="s">
        <v>47</v>
      </c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3"/>
    </row>
    <row r="130" spans="2:29" ht="14.4" thickBot="1" x14ac:dyDescent="0.3"/>
    <row r="131" spans="2:29" ht="18" thickBot="1" x14ac:dyDescent="0.35">
      <c r="B131" s="124" t="s">
        <v>221</v>
      </c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6"/>
    </row>
    <row r="132" spans="2:29" ht="18" thickBot="1" x14ac:dyDescent="0.35">
      <c r="B132" s="119" t="s">
        <v>41</v>
      </c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07"/>
      <c r="P132" s="119" t="s">
        <v>42</v>
      </c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07"/>
    </row>
    <row r="133" spans="2:29" ht="16.2" thickBot="1" x14ac:dyDescent="0.35">
      <c r="B133" s="44" t="s">
        <v>43</v>
      </c>
      <c r="C133" s="40" t="s">
        <v>19</v>
      </c>
      <c r="D133" s="40" t="s">
        <v>17</v>
      </c>
      <c r="E133" s="40" t="s">
        <v>18</v>
      </c>
      <c r="F133" s="40" t="s">
        <v>21</v>
      </c>
      <c r="G133" s="40" t="s">
        <v>20</v>
      </c>
      <c r="H133" s="40" t="s">
        <v>51</v>
      </c>
      <c r="I133" s="40" t="s">
        <v>80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28" t="s">
        <v>38</v>
      </c>
      <c r="P133" s="39" t="s">
        <v>43</v>
      </c>
      <c r="Q133" s="40" t="str">
        <f>C133</f>
        <v>Conservative</v>
      </c>
      <c r="R133" s="40" t="str">
        <f t="shared" ref="R133:AB133" si="127">D133</f>
        <v>SNP</v>
      </c>
      <c r="S133" s="40" t="str">
        <f t="shared" si="127"/>
        <v>Labour</v>
      </c>
      <c r="T133" s="40" t="str">
        <f t="shared" si="127"/>
        <v>Green</v>
      </c>
      <c r="U133" s="40" t="str">
        <f t="shared" si="127"/>
        <v>Lib Dem</v>
      </c>
      <c r="V133" s="40" t="str">
        <f t="shared" si="127"/>
        <v>Family</v>
      </c>
      <c r="W133" s="40" t="str">
        <f t="shared" si="127"/>
        <v>Libertarian</v>
      </c>
      <c r="X133" s="40">
        <f t="shared" si="127"/>
        <v>0</v>
      </c>
      <c r="Y133" s="40">
        <f t="shared" si="127"/>
        <v>0</v>
      </c>
      <c r="Z133" s="40">
        <f t="shared" si="127"/>
        <v>0</v>
      </c>
      <c r="AA133" s="40">
        <f t="shared" si="127"/>
        <v>0</v>
      </c>
      <c r="AB133" s="40">
        <f t="shared" si="127"/>
        <v>0</v>
      </c>
      <c r="AC133" s="41" t="s">
        <v>38</v>
      </c>
    </row>
    <row r="134" spans="2:29" ht="15.6" x14ac:dyDescent="0.3">
      <c r="B134" s="29" t="s">
        <v>44</v>
      </c>
      <c r="C134" s="30">
        <v>2399</v>
      </c>
      <c r="D134" s="30">
        <v>2051</v>
      </c>
      <c r="E134" s="30">
        <v>2026</v>
      </c>
      <c r="F134" s="30">
        <v>1800</v>
      </c>
      <c r="G134" s="30">
        <v>642</v>
      </c>
      <c r="H134" s="30">
        <v>69</v>
      </c>
      <c r="I134" s="30">
        <v>41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1">
        <f>SUM(C134:N134)</f>
        <v>9028</v>
      </c>
      <c r="P134" s="36" t="str">
        <f>B134</f>
        <v>Whole Ward</v>
      </c>
      <c r="Q134" s="42">
        <f t="shared" ref="Q134:Q143" si="128">IF(C134&gt;0,C134/O134,0)</f>
        <v>0.26572884359769605</v>
      </c>
      <c r="R134" s="42">
        <f t="shared" ref="R134:R143" si="129">IF(D134&gt;0,D134/O134,0)</f>
        <v>0.22718210013291981</v>
      </c>
      <c r="S134" s="42">
        <f t="shared" ref="S134:S143" si="130">IF(E134&gt;0,E134/O134,0)</f>
        <v>0.22441293752769162</v>
      </c>
      <c r="T134" s="42">
        <f t="shared" ref="T134:T143" si="131">IF(F134&gt;0,F134/O134,0)</f>
        <v>0.19937970757642889</v>
      </c>
      <c r="U134" s="42">
        <f t="shared" ref="U134:U143" si="132">IF(G134&gt;0,G134/O134,0)</f>
        <v>7.1112095702259639E-2</v>
      </c>
      <c r="V134" s="42">
        <f t="shared" ref="V134:V143" si="133">IF(H134&gt;0,H134/O134,0)</f>
        <v>7.6428887904297742E-3</v>
      </c>
      <c r="W134" s="42">
        <f t="shared" ref="W134:W143" si="134">IF(I134&gt;0,I134/O134,0)</f>
        <v>4.5414266725742137E-3</v>
      </c>
      <c r="X134" s="42">
        <f t="shared" ref="X134:X143" si="135">IF(J134&gt;0,J134/O134,0)</f>
        <v>0</v>
      </c>
      <c r="Y134" s="42">
        <f t="shared" ref="Y134:Y143" si="136">IF(K134&gt;0,K134/O134,0)</f>
        <v>0</v>
      </c>
      <c r="Z134" s="42">
        <f t="shared" ref="Z134:Z143" si="137">IF(L134&gt;0,L134/O134,0)</f>
        <v>0</v>
      </c>
      <c r="AA134" s="42">
        <f t="shared" ref="AA134:AA143" si="138">IF(M134&gt;0,M134/O134,0)</f>
        <v>0</v>
      </c>
      <c r="AB134" s="42">
        <f t="shared" ref="AB134:AB143" si="139">IF(N134&gt;0,N134/O134,0)</f>
        <v>0</v>
      </c>
      <c r="AC134" s="43">
        <f>SUM(Q134:AB134)</f>
        <v>0.99999999999999989</v>
      </c>
    </row>
    <row r="135" spans="2:29" ht="15.6" x14ac:dyDescent="0.3">
      <c r="B135" s="32" t="s">
        <v>45</v>
      </c>
      <c r="C135" s="33">
        <v>1239</v>
      </c>
      <c r="D135" s="33">
        <v>1313</v>
      </c>
      <c r="E135" s="33">
        <v>1368</v>
      </c>
      <c r="F135" s="33">
        <v>1353</v>
      </c>
      <c r="G135" s="33">
        <v>368</v>
      </c>
      <c r="H135" s="33">
        <v>48</v>
      </c>
      <c r="I135" s="33">
        <v>26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4">
        <f>SUM(C135:N135)</f>
        <v>5715</v>
      </c>
      <c r="P135" s="32" t="str">
        <f t="shared" ref="P135:P143" si="140">B135</f>
        <v>In Person Total</v>
      </c>
      <c r="Q135" s="35">
        <f t="shared" si="128"/>
        <v>0.2167979002624672</v>
      </c>
      <c r="R135" s="35">
        <f t="shared" si="129"/>
        <v>0.22974628171478564</v>
      </c>
      <c r="S135" s="35">
        <f t="shared" si="130"/>
        <v>0.23937007874015748</v>
      </c>
      <c r="T135" s="35">
        <f t="shared" si="131"/>
        <v>0.23674540682414699</v>
      </c>
      <c r="U135" s="35">
        <f t="shared" si="132"/>
        <v>6.4391951006124229E-2</v>
      </c>
      <c r="V135" s="35">
        <f t="shared" si="133"/>
        <v>8.3989501312335957E-3</v>
      </c>
      <c r="W135" s="35">
        <f t="shared" si="134"/>
        <v>4.549431321084864E-3</v>
      </c>
      <c r="X135" s="35">
        <f t="shared" si="135"/>
        <v>0</v>
      </c>
      <c r="Y135" s="35">
        <f t="shared" si="136"/>
        <v>0</v>
      </c>
      <c r="Z135" s="35">
        <f t="shared" si="137"/>
        <v>0</v>
      </c>
      <c r="AA135" s="35">
        <f t="shared" si="138"/>
        <v>0</v>
      </c>
      <c r="AB135" s="35">
        <f t="shared" si="139"/>
        <v>0</v>
      </c>
      <c r="AC135" s="38">
        <f t="shared" ref="AC135:AC143" si="141">SUM(Q135:AB135)</f>
        <v>1</v>
      </c>
    </row>
    <row r="136" spans="2:29" ht="15.6" x14ac:dyDescent="0.3">
      <c r="B136" s="36" t="s">
        <v>46</v>
      </c>
      <c r="C136" s="33">
        <v>1160</v>
      </c>
      <c r="D136" s="33">
        <v>738</v>
      </c>
      <c r="E136" s="33">
        <v>658</v>
      </c>
      <c r="F136" s="33">
        <v>447</v>
      </c>
      <c r="G136" s="33">
        <v>274</v>
      </c>
      <c r="H136" s="33">
        <v>21</v>
      </c>
      <c r="I136" s="33">
        <v>15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4">
        <f t="shared" ref="O136:O143" si="142">SUM(C136:N136)</f>
        <v>3313</v>
      </c>
      <c r="P136" s="32" t="str">
        <f t="shared" si="140"/>
        <v>Postal Total</v>
      </c>
      <c r="Q136" s="35">
        <f t="shared" si="128"/>
        <v>0.35013582855418052</v>
      </c>
      <c r="R136" s="35">
        <f t="shared" si="129"/>
        <v>0.22275882885602175</v>
      </c>
      <c r="S136" s="35">
        <f t="shared" si="130"/>
        <v>0.19861153033504378</v>
      </c>
      <c r="T136" s="35">
        <f t="shared" si="131"/>
        <v>0.13492303048596438</v>
      </c>
      <c r="U136" s="35">
        <f t="shared" si="132"/>
        <v>8.270449743434953E-2</v>
      </c>
      <c r="V136" s="35">
        <f t="shared" si="133"/>
        <v>6.3386658617567157E-3</v>
      </c>
      <c r="W136" s="35">
        <f t="shared" si="134"/>
        <v>4.5276184726833688E-3</v>
      </c>
      <c r="X136" s="35">
        <f t="shared" si="135"/>
        <v>0</v>
      </c>
      <c r="Y136" s="35">
        <f t="shared" si="136"/>
        <v>0</v>
      </c>
      <c r="Z136" s="35">
        <f t="shared" si="137"/>
        <v>0</v>
      </c>
      <c r="AA136" s="35">
        <f t="shared" si="138"/>
        <v>0</v>
      </c>
      <c r="AB136" s="35">
        <f t="shared" si="139"/>
        <v>0</v>
      </c>
      <c r="AC136" s="38">
        <f t="shared" si="141"/>
        <v>0.99999999999999989</v>
      </c>
    </row>
    <row r="137" spans="2:29" ht="15.6" x14ac:dyDescent="0.3">
      <c r="B137" s="37" t="s">
        <v>222</v>
      </c>
      <c r="C137" s="33">
        <v>52</v>
      </c>
      <c r="D137" s="33">
        <v>109</v>
      </c>
      <c r="E137" s="33">
        <v>78</v>
      </c>
      <c r="F137" s="33">
        <v>88</v>
      </c>
      <c r="G137" s="33">
        <v>19</v>
      </c>
      <c r="H137" s="33">
        <v>3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4">
        <f t="shared" si="142"/>
        <v>349</v>
      </c>
      <c r="P137" s="32" t="str">
        <f t="shared" si="140"/>
        <v>SWC09D</v>
      </c>
      <c r="Q137" s="35">
        <f t="shared" si="128"/>
        <v>0.14899713467048711</v>
      </c>
      <c r="R137" s="35">
        <f t="shared" si="129"/>
        <v>0.31232091690544411</v>
      </c>
      <c r="S137" s="35">
        <f t="shared" si="130"/>
        <v>0.22349570200573066</v>
      </c>
      <c r="T137" s="35">
        <f t="shared" si="131"/>
        <v>0.25214899713467048</v>
      </c>
      <c r="U137" s="35">
        <f t="shared" si="132"/>
        <v>5.4441260744985676E-2</v>
      </c>
      <c r="V137" s="35">
        <f t="shared" si="133"/>
        <v>8.5959885386819486E-3</v>
      </c>
      <c r="W137" s="35">
        <f t="shared" si="134"/>
        <v>0</v>
      </c>
      <c r="X137" s="35">
        <f t="shared" si="135"/>
        <v>0</v>
      </c>
      <c r="Y137" s="35">
        <f t="shared" si="136"/>
        <v>0</v>
      </c>
      <c r="Z137" s="35">
        <f t="shared" si="137"/>
        <v>0</v>
      </c>
      <c r="AA137" s="35">
        <f t="shared" si="138"/>
        <v>0</v>
      </c>
      <c r="AB137" s="35">
        <f t="shared" si="139"/>
        <v>0</v>
      </c>
      <c r="AC137" s="38">
        <f t="shared" si="141"/>
        <v>0.99999999999999989</v>
      </c>
    </row>
    <row r="138" spans="2:29" ht="15.6" x14ac:dyDescent="0.3">
      <c r="B138" s="37" t="s">
        <v>223</v>
      </c>
      <c r="C138" s="33">
        <v>219</v>
      </c>
      <c r="D138" s="33">
        <v>105</v>
      </c>
      <c r="E138" s="33">
        <v>73</v>
      </c>
      <c r="F138" s="33">
        <v>39</v>
      </c>
      <c r="G138" s="33">
        <v>63</v>
      </c>
      <c r="H138" s="33">
        <v>3</v>
      </c>
      <c r="I138" s="33">
        <v>3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4">
        <f t="shared" si="142"/>
        <v>505</v>
      </c>
      <c r="P138" s="32" t="str">
        <f t="shared" si="140"/>
        <v>SWP09I</v>
      </c>
      <c r="Q138" s="35">
        <f t="shared" si="128"/>
        <v>0.43366336633663366</v>
      </c>
      <c r="R138" s="35">
        <f t="shared" si="129"/>
        <v>0.20792079207920791</v>
      </c>
      <c r="S138" s="35">
        <f t="shared" si="130"/>
        <v>0.14455445544554454</v>
      </c>
      <c r="T138" s="35">
        <f t="shared" si="131"/>
        <v>7.7227722772277227E-2</v>
      </c>
      <c r="U138" s="35">
        <f t="shared" si="132"/>
        <v>0.12475247524752475</v>
      </c>
      <c r="V138" s="35">
        <f t="shared" si="133"/>
        <v>5.9405940594059407E-3</v>
      </c>
      <c r="W138" s="35">
        <f t="shared" si="134"/>
        <v>5.9405940594059407E-3</v>
      </c>
      <c r="X138" s="35">
        <f t="shared" si="135"/>
        <v>0</v>
      </c>
      <c r="Y138" s="35">
        <f t="shared" si="136"/>
        <v>0</v>
      </c>
      <c r="Z138" s="35">
        <f t="shared" si="137"/>
        <v>0</v>
      </c>
      <c r="AA138" s="35">
        <f t="shared" si="138"/>
        <v>0</v>
      </c>
      <c r="AB138" s="35">
        <f t="shared" si="139"/>
        <v>0</v>
      </c>
      <c r="AC138" s="38">
        <f t="shared" si="141"/>
        <v>1</v>
      </c>
    </row>
    <row r="139" spans="2:29" ht="15.6" x14ac:dyDescent="0.3">
      <c r="B139" s="37" t="s">
        <v>224</v>
      </c>
      <c r="C139" s="33">
        <v>399</v>
      </c>
      <c r="D139" s="33">
        <v>620</v>
      </c>
      <c r="E139" s="33">
        <v>456</v>
      </c>
      <c r="F139" s="33">
        <v>295</v>
      </c>
      <c r="G139" s="33">
        <v>143</v>
      </c>
      <c r="H139" s="33">
        <v>20</v>
      </c>
      <c r="I139" s="33">
        <v>6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4">
        <f t="shared" si="142"/>
        <v>1939</v>
      </c>
      <c r="P139" s="32" t="str">
        <f t="shared" si="140"/>
        <v>SWS09A</v>
      </c>
      <c r="Q139" s="35">
        <f t="shared" si="128"/>
        <v>0.20577617328519857</v>
      </c>
      <c r="R139" s="35">
        <f t="shared" si="129"/>
        <v>0.31975244971634864</v>
      </c>
      <c r="S139" s="35">
        <f t="shared" si="130"/>
        <v>0.23517276946879834</v>
      </c>
      <c r="T139" s="35">
        <f t="shared" si="131"/>
        <v>0.15214027849406911</v>
      </c>
      <c r="U139" s="35">
        <f t="shared" si="132"/>
        <v>7.3749355337802996E-2</v>
      </c>
      <c r="V139" s="35">
        <f t="shared" si="133"/>
        <v>1.0314595152140279E-2</v>
      </c>
      <c r="W139" s="35">
        <f t="shared" si="134"/>
        <v>3.0943785456420837E-3</v>
      </c>
      <c r="X139" s="35">
        <f t="shared" si="135"/>
        <v>0</v>
      </c>
      <c r="Y139" s="35">
        <f t="shared" si="136"/>
        <v>0</v>
      </c>
      <c r="Z139" s="35">
        <f t="shared" si="137"/>
        <v>0</v>
      </c>
      <c r="AA139" s="35">
        <f t="shared" si="138"/>
        <v>0</v>
      </c>
      <c r="AB139" s="35">
        <f t="shared" si="139"/>
        <v>0</v>
      </c>
      <c r="AC139" s="38">
        <f t="shared" si="141"/>
        <v>1</v>
      </c>
    </row>
    <row r="140" spans="2:29" ht="15.6" x14ac:dyDescent="0.3">
      <c r="B140" s="37" t="s">
        <v>225</v>
      </c>
      <c r="C140" s="33">
        <v>250</v>
      </c>
      <c r="D140" s="33">
        <v>465</v>
      </c>
      <c r="E140" s="33">
        <v>539</v>
      </c>
      <c r="F140" s="33">
        <v>629</v>
      </c>
      <c r="G140" s="33">
        <v>87</v>
      </c>
      <c r="H140" s="33">
        <v>14</v>
      </c>
      <c r="I140" s="33">
        <v>5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4">
        <f t="shared" si="142"/>
        <v>1989</v>
      </c>
      <c r="P140" s="32" t="str">
        <f t="shared" si="140"/>
        <v>SWS09B</v>
      </c>
      <c r="Q140" s="35">
        <f t="shared" si="128"/>
        <v>0.12569130216189039</v>
      </c>
      <c r="R140" s="35">
        <f t="shared" si="129"/>
        <v>0.23378582202111614</v>
      </c>
      <c r="S140" s="35">
        <f t="shared" si="130"/>
        <v>0.27099044746103568</v>
      </c>
      <c r="T140" s="35">
        <f t="shared" si="131"/>
        <v>0.31623931623931623</v>
      </c>
      <c r="U140" s="35">
        <f t="shared" si="132"/>
        <v>4.3740573152337855E-2</v>
      </c>
      <c r="V140" s="35">
        <f t="shared" si="133"/>
        <v>7.0387129210658624E-3</v>
      </c>
      <c r="W140" s="35">
        <f t="shared" si="134"/>
        <v>2.5138260432378081E-3</v>
      </c>
      <c r="X140" s="35">
        <f t="shared" si="135"/>
        <v>0</v>
      </c>
      <c r="Y140" s="35">
        <f t="shared" si="136"/>
        <v>0</v>
      </c>
      <c r="Z140" s="35">
        <f t="shared" si="137"/>
        <v>0</v>
      </c>
      <c r="AA140" s="35">
        <f t="shared" si="138"/>
        <v>0</v>
      </c>
      <c r="AB140" s="35">
        <f t="shared" si="139"/>
        <v>0</v>
      </c>
      <c r="AC140" s="38">
        <f t="shared" si="141"/>
        <v>0.99999999999999989</v>
      </c>
    </row>
    <row r="141" spans="2:29" ht="15.6" x14ac:dyDescent="0.3">
      <c r="B141" s="37" t="s">
        <v>226</v>
      </c>
      <c r="C141" s="33">
        <v>153</v>
      </c>
      <c r="D141" s="33">
        <v>344</v>
      </c>
      <c r="E141" s="33">
        <v>209</v>
      </c>
      <c r="F141" s="33">
        <v>388</v>
      </c>
      <c r="G141" s="33">
        <v>44</v>
      </c>
      <c r="H141" s="33">
        <v>9</v>
      </c>
      <c r="I141" s="33">
        <v>11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4">
        <f t="shared" si="142"/>
        <v>1158</v>
      </c>
      <c r="P141" s="32" t="str">
        <f t="shared" si="140"/>
        <v>SWS09C</v>
      </c>
      <c r="Q141" s="35">
        <f t="shared" si="128"/>
        <v>0.13212435233160622</v>
      </c>
      <c r="R141" s="35">
        <f t="shared" si="129"/>
        <v>0.29706390328151988</v>
      </c>
      <c r="S141" s="35">
        <f t="shared" si="130"/>
        <v>0.18048359240069084</v>
      </c>
      <c r="T141" s="35">
        <f t="shared" si="131"/>
        <v>0.33506044905008636</v>
      </c>
      <c r="U141" s="35">
        <f t="shared" si="132"/>
        <v>3.7996545768566495E-2</v>
      </c>
      <c r="V141" s="35">
        <f t="shared" si="133"/>
        <v>7.7720207253886009E-3</v>
      </c>
      <c r="W141" s="35">
        <f t="shared" si="134"/>
        <v>9.4991364421416237E-3</v>
      </c>
      <c r="X141" s="35">
        <f t="shared" si="135"/>
        <v>0</v>
      </c>
      <c r="Y141" s="35">
        <f t="shared" si="136"/>
        <v>0</v>
      </c>
      <c r="Z141" s="35">
        <f t="shared" si="137"/>
        <v>0</v>
      </c>
      <c r="AA141" s="35">
        <f t="shared" si="138"/>
        <v>0</v>
      </c>
      <c r="AB141" s="35">
        <f t="shared" si="139"/>
        <v>0</v>
      </c>
      <c r="AC141" s="38">
        <f t="shared" si="141"/>
        <v>1.0000000000000002</v>
      </c>
    </row>
    <row r="142" spans="2:29" ht="15.6" x14ac:dyDescent="0.3">
      <c r="B142" s="37" t="s">
        <v>227</v>
      </c>
      <c r="C142" s="33">
        <v>405</v>
      </c>
      <c r="D142" s="33">
        <v>137</v>
      </c>
      <c r="E142" s="33">
        <v>224</v>
      </c>
      <c r="F142" s="33">
        <v>148</v>
      </c>
      <c r="G142" s="33">
        <v>103</v>
      </c>
      <c r="H142" s="33">
        <v>3</v>
      </c>
      <c r="I142" s="33">
        <v>5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4">
        <f t="shared" si="142"/>
        <v>1025</v>
      </c>
      <c r="P142" s="32" t="str">
        <f t="shared" si="140"/>
        <v>SWS09E</v>
      </c>
      <c r="Q142" s="35">
        <f t="shared" si="128"/>
        <v>0.39512195121951221</v>
      </c>
      <c r="R142" s="35">
        <f t="shared" si="129"/>
        <v>0.13365853658536586</v>
      </c>
      <c r="S142" s="35">
        <f t="shared" si="130"/>
        <v>0.21853658536585366</v>
      </c>
      <c r="T142" s="35">
        <f t="shared" si="131"/>
        <v>0.14439024390243901</v>
      </c>
      <c r="U142" s="35">
        <f t="shared" si="132"/>
        <v>0.10048780487804879</v>
      </c>
      <c r="V142" s="35">
        <f t="shared" si="133"/>
        <v>2.9268292682926829E-3</v>
      </c>
      <c r="W142" s="35">
        <f t="shared" si="134"/>
        <v>4.8780487804878049E-3</v>
      </c>
      <c r="X142" s="35">
        <f t="shared" si="135"/>
        <v>0</v>
      </c>
      <c r="Y142" s="35">
        <f t="shared" si="136"/>
        <v>0</v>
      </c>
      <c r="Z142" s="35">
        <f t="shared" si="137"/>
        <v>0</v>
      </c>
      <c r="AA142" s="35">
        <f t="shared" si="138"/>
        <v>0</v>
      </c>
      <c r="AB142" s="35">
        <f t="shared" si="139"/>
        <v>0</v>
      </c>
      <c r="AC142" s="38">
        <f t="shared" si="141"/>
        <v>1</v>
      </c>
    </row>
    <row r="143" spans="2:29" ht="16.2" thickBot="1" x14ac:dyDescent="0.35">
      <c r="B143" s="37" t="s">
        <v>228</v>
      </c>
      <c r="C143" s="33">
        <v>922</v>
      </c>
      <c r="D143" s="33">
        <v>270</v>
      </c>
      <c r="E143" s="33">
        <v>447</v>
      </c>
      <c r="F143" s="33">
        <v>213</v>
      </c>
      <c r="G143" s="33">
        <v>183</v>
      </c>
      <c r="H143" s="33">
        <v>17</v>
      </c>
      <c r="I143" s="33">
        <v>11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4">
        <f t="shared" si="142"/>
        <v>2063</v>
      </c>
      <c r="P143" s="32" t="str">
        <f t="shared" si="140"/>
        <v>SWS09G</v>
      </c>
      <c r="Q143" s="35">
        <f t="shared" si="128"/>
        <v>0.44692195831313619</v>
      </c>
      <c r="R143" s="35">
        <f t="shared" si="129"/>
        <v>0.13087736306349976</v>
      </c>
      <c r="S143" s="35">
        <f t="shared" si="130"/>
        <v>0.2166747455162385</v>
      </c>
      <c r="T143" s="35">
        <f t="shared" si="131"/>
        <v>0.10324769752787204</v>
      </c>
      <c r="U143" s="35">
        <f t="shared" si="132"/>
        <v>8.8705768298594279E-2</v>
      </c>
      <c r="V143" s="35">
        <f t="shared" si="133"/>
        <v>8.2404265632573925E-3</v>
      </c>
      <c r="W143" s="35">
        <f t="shared" si="134"/>
        <v>5.3320407174018416E-3</v>
      </c>
      <c r="X143" s="35">
        <f t="shared" si="135"/>
        <v>0</v>
      </c>
      <c r="Y143" s="35">
        <f t="shared" si="136"/>
        <v>0</v>
      </c>
      <c r="Z143" s="35">
        <f t="shared" si="137"/>
        <v>0</v>
      </c>
      <c r="AA143" s="35">
        <f t="shared" si="138"/>
        <v>0</v>
      </c>
      <c r="AB143" s="35">
        <f t="shared" si="139"/>
        <v>0</v>
      </c>
      <c r="AC143" s="38">
        <f t="shared" si="141"/>
        <v>1</v>
      </c>
    </row>
    <row r="144" spans="2:29" ht="16.2" thickBot="1" x14ac:dyDescent="0.35">
      <c r="B144" s="121" t="s">
        <v>47</v>
      </c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3"/>
    </row>
    <row r="145" spans="2:29" ht="14.4" thickBot="1" x14ac:dyDescent="0.3"/>
    <row r="146" spans="2:29" ht="18" thickBot="1" x14ac:dyDescent="0.35">
      <c r="B146" s="124" t="s">
        <v>236</v>
      </c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6"/>
    </row>
    <row r="147" spans="2:29" ht="18" thickBot="1" x14ac:dyDescent="0.35">
      <c r="B147" s="119" t="s">
        <v>41</v>
      </c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07"/>
      <c r="P147" s="119" t="s">
        <v>42</v>
      </c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07"/>
    </row>
    <row r="148" spans="2:29" ht="16.2" thickBot="1" x14ac:dyDescent="0.35">
      <c r="B148" s="44" t="s">
        <v>43</v>
      </c>
      <c r="C148" s="40" t="s">
        <v>18</v>
      </c>
      <c r="D148" s="40" t="s">
        <v>20</v>
      </c>
      <c r="E148" s="40" t="s">
        <v>21</v>
      </c>
      <c r="F148" s="40" t="s">
        <v>19</v>
      </c>
      <c r="G148" s="40" t="s">
        <v>17</v>
      </c>
      <c r="H148" s="40" t="s">
        <v>189</v>
      </c>
      <c r="I148" s="40" t="s">
        <v>80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28" t="s">
        <v>38</v>
      </c>
      <c r="P148" s="39" t="s">
        <v>43</v>
      </c>
      <c r="Q148" s="40" t="str">
        <f>C148</f>
        <v>Labour</v>
      </c>
      <c r="R148" s="40" t="str">
        <f t="shared" ref="R148:AB148" si="143">D148</f>
        <v>Lib Dem</v>
      </c>
      <c r="S148" s="40" t="str">
        <f t="shared" si="143"/>
        <v>Green</v>
      </c>
      <c r="T148" s="40" t="str">
        <f t="shared" si="143"/>
        <v>Conservative</v>
      </c>
      <c r="U148" s="40" t="str">
        <f t="shared" si="143"/>
        <v>SNP</v>
      </c>
      <c r="V148" s="40" t="str">
        <f t="shared" si="143"/>
        <v>Alba</v>
      </c>
      <c r="W148" s="40" t="str">
        <f t="shared" si="143"/>
        <v>Libertarian</v>
      </c>
      <c r="X148" s="40">
        <f t="shared" si="143"/>
        <v>0</v>
      </c>
      <c r="Y148" s="40">
        <f t="shared" si="143"/>
        <v>0</v>
      </c>
      <c r="Z148" s="40">
        <f t="shared" si="143"/>
        <v>0</v>
      </c>
      <c r="AA148" s="40">
        <f t="shared" si="143"/>
        <v>0</v>
      </c>
      <c r="AB148" s="40">
        <f t="shared" si="143"/>
        <v>0</v>
      </c>
      <c r="AC148" s="41" t="s">
        <v>38</v>
      </c>
    </row>
    <row r="149" spans="2:29" ht="15.6" x14ac:dyDescent="0.3">
      <c r="B149" s="29" t="s">
        <v>44</v>
      </c>
      <c r="C149" s="30">
        <v>3145</v>
      </c>
      <c r="D149" s="30">
        <v>2877</v>
      </c>
      <c r="E149" s="30">
        <v>2854</v>
      </c>
      <c r="F149" s="30">
        <v>2390</v>
      </c>
      <c r="G149" s="30">
        <v>2097</v>
      </c>
      <c r="H149" s="30">
        <v>132</v>
      </c>
      <c r="I149" s="30">
        <v>52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1">
        <f>SUM(C149:N149)</f>
        <v>13547</v>
      </c>
      <c r="P149" s="36" t="str">
        <f>B149</f>
        <v>Whole Ward</v>
      </c>
      <c r="Q149" s="42">
        <f t="shared" ref="Q149:Q161" si="144">IF(C149&gt;0,C149/O149,0)</f>
        <v>0.23215472060234738</v>
      </c>
      <c r="R149" s="42">
        <f t="shared" ref="R149:R161" si="145">IF(D149&gt;0,D149/O149,0)</f>
        <v>0.21237174282128884</v>
      </c>
      <c r="S149" s="42">
        <f t="shared" ref="S149:S161" si="146">IF(E149&gt;0,E149/O149,0)</f>
        <v>0.21067394995201891</v>
      </c>
      <c r="T149" s="42">
        <f t="shared" ref="T149:T161" si="147">IF(F149&gt;0,F149/O149,0)</f>
        <v>0.1764228242415295</v>
      </c>
      <c r="U149" s="42">
        <f t="shared" ref="U149:U161" si="148">IF(G149&gt;0,G149/O149,0)</f>
        <v>0.15479441942865579</v>
      </c>
      <c r="V149" s="42">
        <f t="shared" ref="V149:V161" si="149">IF(H149&gt;0,H149/O149,0)</f>
        <v>9.7438547279840547E-3</v>
      </c>
      <c r="W149" s="42">
        <f t="shared" ref="W149:W161" si="150">IF(I149&gt;0,I149/O149,0)</f>
        <v>3.8384882261755372E-3</v>
      </c>
      <c r="X149" s="42">
        <f t="shared" ref="X149:X161" si="151">IF(J149&gt;0,J149/O149,0)</f>
        <v>0</v>
      </c>
      <c r="Y149" s="42">
        <f t="shared" ref="Y149:Y161" si="152">IF(K149&gt;0,K149/O149,0)</f>
        <v>0</v>
      </c>
      <c r="Z149" s="42">
        <f t="shared" ref="Z149:Z161" si="153">IF(L149&gt;0,L149/O149,0)</f>
        <v>0</v>
      </c>
      <c r="AA149" s="42">
        <f t="shared" ref="AA149:AA161" si="154">IF(M149&gt;0,M149/O149,0)</f>
        <v>0</v>
      </c>
      <c r="AB149" s="42">
        <f t="shared" ref="AB149:AB161" si="155">IF(N149&gt;0,N149/O149,0)</f>
        <v>0</v>
      </c>
      <c r="AC149" s="43">
        <f>SUM(Q149:AB149)</f>
        <v>0.99999999999999989</v>
      </c>
    </row>
    <row r="150" spans="2:29" ht="15.6" x14ac:dyDescent="0.3">
      <c r="B150" s="32" t="s">
        <v>45</v>
      </c>
      <c r="C150" s="33">
        <v>2148</v>
      </c>
      <c r="D150" s="33">
        <v>1692</v>
      </c>
      <c r="E150" s="33">
        <v>2175</v>
      </c>
      <c r="F150" s="33">
        <v>1282</v>
      </c>
      <c r="G150" s="33">
        <v>1384</v>
      </c>
      <c r="H150" s="33">
        <v>79</v>
      </c>
      <c r="I150" s="33">
        <v>29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4">
        <f>SUM(C150:N150)</f>
        <v>8789</v>
      </c>
      <c r="P150" s="32" t="str">
        <f t="shared" ref="P150:P161" si="156">B150</f>
        <v>In Person Total</v>
      </c>
      <c r="Q150" s="35">
        <f t="shared" si="144"/>
        <v>0.2443964045966549</v>
      </c>
      <c r="R150" s="35">
        <f t="shared" si="145"/>
        <v>0.19251336898395721</v>
      </c>
      <c r="S150" s="35">
        <f t="shared" si="146"/>
        <v>0.24746842644214359</v>
      </c>
      <c r="T150" s="35">
        <f t="shared" si="147"/>
        <v>0.14586414836727729</v>
      </c>
      <c r="U150" s="35">
        <f t="shared" si="148"/>
        <v>0.15746956422801228</v>
      </c>
      <c r="V150" s="35">
        <f t="shared" si="149"/>
        <v>8.9885083627261348E-3</v>
      </c>
      <c r="W150" s="35">
        <f t="shared" si="150"/>
        <v>3.2995790192285814E-3</v>
      </c>
      <c r="X150" s="35">
        <f t="shared" si="151"/>
        <v>0</v>
      </c>
      <c r="Y150" s="35">
        <f t="shared" si="152"/>
        <v>0</v>
      </c>
      <c r="Z150" s="35">
        <f t="shared" si="153"/>
        <v>0</v>
      </c>
      <c r="AA150" s="35">
        <f t="shared" si="154"/>
        <v>0</v>
      </c>
      <c r="AB150" s="35">
        <f t="shared" si="155"/>
        <v>0</v>
      </c>
      <c r="AC150" s="38">
        <f t="shared" ref="AC150:AC161" si="157">SUM(Q150:AB150)</f>
        <v>1</v>
      </c>
    </row>
    <row r="151" spans="2:29" ht="15.6" x14ac:dyDescent="0.3">
      <c r="B151" s="36" t="s">
        <v>46</v>
      </c>
      <c r="C151" s="33">
        <v>997</v>
      </c>
      <c r="D151" s="33">
        <v>1185</v>
      </c>
      <c r="E151" s="33">
        <v>679</v>
      </c>
      <c r="F151" s="33">
        <v>1108</v>
      </c>
      <c r="G151" s="33">
        <v>713</v>
      </c>
      <c r="H151" s="33">
        <v>53</v>
      </c>
      <c r="I151" s="33">
        <v>23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4">
        <f t="shared" ref="O151:O161" si="158">SUM(C151:N151)</f>
        <v>4758</v>
      </c>
      <c r="P151" s="32" t="str">
        <f t="shared" si="156"/>
        <v>Postal Total</v>
      </c>
      <c r="Q151" s="35">
        <f t="shared" si="144"/>
        <v>0.20954182429592266</v>
      </c>
      <c r="R151" s="35">
        <f t="shared" si="145"/>
        <v>0.24905422446406053</v>
      </c>
      <c r="S151" s="35">
        <f t="shared" si="146"/>
        <v>0.14270701975620009</v>
      </c>
      <c r="T151" s="35">
        <f t="shared" si="147"/>
        <v>0.23287095418242959</v>
      </c>
      <c r="U151" s="35">
        <f t="shared" si="148"/>
        <v>0.14985287936107608</v>
      </c>
      <c r="V151" s="35">
        <f t="shared" si="149"/>
        <v>1.1139134089953762E-2</v>
      </c>
      <c r="W151" s="35">
        <f t="shared" si="150"/>
        <v>4.8339638503572934E-3</v>
      </c>
      <c r="X151" s="35">
        <f t="shared" si="151"/>
        <v>0</v>
      </c>
      <c r="Y151" s="35">
        <f t="shared" si="152"/>
        <v>0</v>
      </c>
      <c r="Z151" s="35">
        <f t="shared" si="153"/>
        <v>0</v>
      </c>
      <c r="AA151" s="35">
        <f t="shared" si="154"/>
        <v>0</v>
      </c>
      <c r="AB151" s="35">
        <f t="shared" si="155"/>
        <v>0</v>
      </c>
      <c r="AC151" s="38">
        <f t="shared" si="157"/>
        <v>1.0000000000000002</v>
      </c>
    </row>
    <row r="152" spans="2:29" ht="15.6" x14ac:dyDescent="0.3">
      <c r="B152" s="37" t="s">
        <v>238</v>
      </c>
      <c r="C152" s="33">
        <v>79</v>
      </c>
      <c r="D152" s="33">
        <v>160</v>
      </c>
      <c r="E152" s="33">
        <v>46</v>
      </c>
      <c r="F152" s="33">
        <v>136</v>
      </c>
      <c r="G152" s="33">
        <v>94</v>
      </c>
      <c r="H152" s="33">
        <v>5</v>
      </c>
      <c r="I152" s="33">
        <v>2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4">
        <f t="shared" si="158"/>
        <v>522</v>
      </c>
      <c r="P152" s="32" t="str">
        <f t="shared" si="156"/>
        <v>SP10K</v>
      </c>
      <c r="Q152" s="35">
        <f t="shared" si="144"/>
        <v>0.15134099616858238</v>
      </c>
      <c r="R152" s="35">
        <f t="shared" si="145"/>
        <v>0.3065134099616858</v>
      </c>
      <c r="S152" s="35">
        <f t="shared" si="146"/>
        <v>8.8122605363984668E-2</v>
      </c>
      <c r="T152" s="35">
        <f t="shared" si="147"/>
        <v>0.26053639846743293</v>
      </c>
      <c r="U152" s="35">
        <f t="shared" si="148"/>
        <v>0.18007662835249041</v>
      </c>
      <c r="V152" s="35">
        <f t="shared" si="149"/>
        <v>9.5785440613026813E-3</v>
      </c>
      <c r="W152" s="35">
        <f t="shared" si="150"/>
        <v>3.8314176245210726E-3</v>
      </c>
      <c r="X152" s="35">
        <f t="shared" si="151"/>
        <v>0</v>
      </c>
      <c r="Y152" s="35">
        <f t="shared" si="152"/>
        <v>0</v>
      </c>
      <c r="Z152" s="35">
        <f t="shared" si="153"/>
        <v>0</v>
      </c>
      <c r="AA152" s="35">
        <f t="shared" si="154"/>
        <v>0</v>
      </c>
      <c r="AB152" s="35">
        <f t="shared" si="155"/>
        <v>0</v>
      </c>
      <c r="AC152" s="38">
        <f t="shared" si="157"/>
        <v>0.99999999999999989</v>
      </c>
    </row>
    <row r="153" spans="2:29" ht="15.6" x14ac:dyDescent="0.3">
      <c r="B153" s="37" t="s">
        <v>239</v>
      </c>
      <c r="C153" s="33">
        <v>469</v>
      </c>
      <c r="D153" s="33">
        <v>284</v>
      </c>
      <c r="E153" s="33">
        <v>522</v>
      </c>
      <c r="F153" s="33">
        <v>270</v>
      </c>
      <c r="G153" s="33">
        <v>306</v>
      </c>
      <c r="H153" s="33">
        <v>13</v>
      </c>
      <c r="I153" s="33">
        <v>11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4">
        <f t="shared" si="158"/>
        <v>1875</v>
      </c>
      <c r="P153" s="32" t="str">
        <f t="shared" si="156"/>
        <v>SS10B</v>
      </c>
      <c r="Q153" s="35">
        <f t="shared" si="144"/>
        <v>0.25013333333333332</v>
      </c>
      <c r="R153" s="35">
        <f t="shared" si="145"/>
        <v>0.15146666666666667</v>
      </c>
      <c r="S153" s="35">
        <f t="shared" si="146"/>
        <v>0.27839999999999998</v>
      </c>
      <c r="T153" s="35">
        <f t="shared" si="147"/>
        <v>0.14399999999999999</v>
      </c>
      <c r="U153" s="35">
        <f t="shared" si="148"/>
        <v>0.16320000000000001</v>
      </c>
      <c r="V153" s="35">
        <f t="shared" si="149"/>
        <v>6.933333333333333E-3</v>
      </c>
      <c r="W153" s="35">
        <f t="shared" si="150"/>
        <v>5.8666666666666667E-3</v>
      </c>
      <c r="X153" s="35">
        <f t="shared" si="151"/>
        <v>0</v>
      </c>
      <c r="Y153" s="35">
        <f t="shared" si="152"/>
        <v>0</v>
      </c>
      <c r="Z153" s="35">
        <f t="shared" si="153"/>
        <v>0</v>
      </c>
      <c r="AA153" s="35">
        <f t="shared" si="154"/>
        <v>0</v>
      </c>
      <c r="AB153" s="35">
        <f t="shared" si="155"/>
        <v>0</v>
      </c>
      <c r="AC153" s="38">
        <f t="shared" si="157"/>
        <v>1</v>
      </c>
    </row>
    <row r="154" spans="2:29" ht="15.6" x14ac:dyDescent="0.3">
      <c r="B154" s="37" t="s">
        <v>240</v>
      </c>
      <c r="C154" s="33">
        <v>315</v>
      </c>
      <c r="D154" s="33">
        <v>180</v>
      </c>
      <c r="E154" s="33">
        <v>341</v>
      </c>
      <c r="F154" s="33">
        <v>211</v>
      </c>
      <c r="G154" s="33">
        <v>229</v>
      </c>
      <c r="H154" s="33">
        <v>8</v>
      </c>
      <c r="I154" s="33">
        <v>7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4">
        <f t="shared" si="158"/>
        <v>1291</v>
      </c>
      <c r="P154" s="32" t="str">
        <f t="shared" si="156"/>
        <v>SS10C</v>
      </c>
      <c r="Q154" s="35">
        <f t="shared" si="144"/>
        <v>0.243996901626646</v>
      </c>
      <c r="R154" s="35">
        <f t="shared" si="145"/>
        <v>0.13942680092951201</v>
      </c>
      <c r="S154" s="35">
        <f t="shared" si="146"/>
        <v>0.26413632842757551</v>
      </c>
      <c r="T154" s="35">
        <f t="shared" si="147"/>
        <v>0.16343919442292795</v>
      </c>
      <c r="U154" s="35">
        <f t="shared" si="148"/>
        <v>0.17738187451587917</v>
      </c>
      <c r="V154" s="35">
        <f t="shared" si="149"/>
        <v>6.1967467079783118E-3</v>
      </c>
      <c r="W154" s="35">
        <f t="shared" si="150"/>
        <v>5.422153369481022E-3</v>
      </c>
      <c r="X154" s="35">
        <f t="shared" si="151"/>
        <v>0</v>
      </c>
      <c r="Y154" s="35">
        <f t="shared" si="152"/>
        <v>0</v>
      </c>
      <c r="Z154" s="35">
        <f t="shared" si="153"/>
        <v>0</v>
      </c>
      <c r="AA154" s="35">
        <f t="shared" si="154"/>
        <v>0</v>
      </c>
      <c r="AB154" s="35">
        <f t="shared" si="155"/>
        <v>0</v>
      </c>
      <c r="AC154" s="38">
        <f t="shared" si="157"/>
        <v>1</v>
      </c>
    </row>
    <row r="155" spans="2:29" ht="15.6" x14ac:dyDescent="0.3">
      <c r="B155" s="37" t="s">
        <v>241</v>
      </c>
      <c r="C155" s="33">
        <v>373</v>
      </c>
      <c r="D155" s="33">
        <v>272</v>
      </c>
      <c r="E155" s="33">
        <v>297</v>
      </c>
      <c r="F155" s="33">
        <v>313</v>
      </c>
      <c r="G155" s="33">
        <v>256</v>
      </c>
      <c r="H155" s="33">
        <v>18</v>
      </c>
      <c r="I155" s="33">
        <v>5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4">
        <f t="shared" si="158"/>
        <v>1534</v>
      </c>
      <c r="P155" s="32" t="str">
        <f t="shared" si="156"/>
        <v>SS10F</v>
      </c>
      <c r="Q155" s="35">
        <f t="shared" si="144"/>
        <v>0.24315514993481094</v>
      </c>
      <c r="R155" s="35">
        <f t="shared" si="145"/>
        <v>0.17731421121251631</v>
      </c>
      <c r="S155" s="35">
        <f t="shared" si="146"/>
        <v>0.19361147327249023</v>
      </c>
      <c r="T155" s="35">
        <f t="shared" si="147"/>
        <v>0.20404172099087353</v>
      </c>
      <c r="U155" s="35">
        <f t="shared" si="148"/>
        <v>0.16688396349413298</v>
      </c>
      <c r="V155" s="35">
        <f t="shared" si="149"/>
        <v>1.1734028683181226E-2</v>
      </c>
      <c r="W155" s="35">
        <f t="shared" si="150"/>
        <v>3.259452411994785E-3</v>
      </c>
      <c r="X155" s="35">
        <f t="shared" si="151"/>
        <v>0</v>
      </c>
      <c r="Y155" s="35">
        <f t="shared" si="152"/>
        <v>0</v>
      </c>
      <c r="Z155" s="35">
        <f t="shared" si="153"/>
        <v>0</v>
      </c>
      <c r="AA155" s="35">
        <f t="shared" si="154"/>
        <v>0</v>
      </c>
      <c r="AB155" s="35">
        <f t="shared" si="155"/>
        <v>0</v>
      </c>
      <c r="AC155" s="38">
        <f t="shared" si="157"/>
        <v>1</v>
      </c>
    </row>
    <row r="156" spans="2:29" ht="15.6" x14ac:dyDescent="0.3">
      <c r="B156" s="37" t="s">
        <v>237</v>
      </c>
      <c r="C156" s="33">
        <v>616</v>
      </c>
      <c r="D156" s="33">
        <v>247</v>
      </c>
      <c r="E156" s="33">
        <v>781</v>
      </c>
      <c r="F156" s="33">
        <v>255</v>
      </c>
      <c r="G156" s="33">
        <v>365</v>
      </c>
      <c r="H156" s="33">
        <v>30</v>
      </c>
      <c r="I156" s="33">
        <v>9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4">
        <f t="shared" si="158"/>
        <v>2303</v>
      </c>
      <c r="P156" s="32" t="str">
        <f t="shared" si="156"/>
        <v>SS10G</v>
      </c>
      <c r="Q156" s="35">
        <f t="shared" si="144"/>
        <v>0.26747720364741639</v>
      </c>
      <c r="R156" s="35">
        <f t="shared" si="145"/>
        <v>0.10725141120277898</v>
      </c>
      <c r="S156" s="35">
        <f t="shared" si="146"/>
        <v>0.3391228831958315</v>
      </c>
      <c r="T156" s="35">
        <f t="shared" si="147"/>
        <v>0.1107251411202779</v>
      </c>
      <c r="U156" s="35">
        <f t="shared" si="148"/>
        <v>0.15848892748588797</v>
      </c>
      <c r="V156" s="35">
        <f t="shared" si="149"/>
        <v>1.3026487190620929E-2</v>
      </c>
      <c r="W156" s="35">
        <f t="shared" si="150"/>
        <v>3.9079461571862786E-3</v>
      </c>
      <c r="X156" s="35">
        <f t="shared" si="151"/>
        <v>0</v>
      </c>
      <c r="Y156" s="35">
        <f t="shared" si="152"/>
        <v>0</v>
      </c>
      <c r="Z156" s="35">
        <f t="shared" si="153"/>
        <v>0</v>
      </c>
      <c r="AA156" s="35">
        <f t="shared" si="154"/>
        <v>0</v>
      </c>
      <c r="AB156" s="35">
        <f t="shared" si="155"/>
        <v>0</v>
      </c>
      <c r="AC156" s="38">
        <f t="shared" si="157"/>
        <v>0.99999999999999989</v>
      </c>
    </row>
    <row r="157" spans="2:29" ht="15.6" x14ac:dyDescent="0.3">
      <c r="B157" s="37" t="s">
        <v>242</v>
      </c>
      <c r="C157" s="33">
        <v>454</v>
      </c>
      <c r="D157" s="33">
        <v>474</v>
      </c>
      <c r="E157" s="33">
        <v>281</v>
      </c>
      <c r="F157" s="33">
        <v>367</v>
      </c>
      <c r="G157" s="33">
        <v>302</v>
      </c>
      <c r="H157" s="33">
        <v>22</v>
      </c>
      <c r="I157" s="33">
        <v>5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4">
        <f t="shared" si="158"/>
        <v>1905</v>
      </c>
      <c r="P157" s="32" t="str">
        <f t="shared" si="156"/>
        <v>SS10H</v>
      </c>
      <c r="Q157" s="35">
        <f t="shared" si="144"/>
        <v>0.23832020997375328</v>
      </c>
      <c r="R157" s="35">
        <f t="shared" si="145"/>
        <v>0.24881889763779527</v>
      </c>
      <c r="S157" s="35">
        <f t="shared" si="146"/>
        <v>0.14750656167979004</v>
      </c>
      <c r="T157" s="35">
        <f t="shared" si="147"/>
        <v>0.19265091863517061</v>
      </c>
      <c r="U157" s="35">
        <f t="shared" si="148"/>
        <v>0.15853018372703412</v>
      </c>
      <c r="V157" s="35">
        <f t="shared" si="149"/>
        <v>1.1548556430446194E-2</v>
      </c>
      <c r="W157" s="35">
        <f t="shared" si="150"/>
        <v>2.6246719160104987E-3</v>
      </c>
      <c r="X157" s="35">
        <f t="shared" si="151"/>
        <v>0</v>
      </c>
      <c r="Y157" s="35">
        <f t="shared" si="152"/>
        <v>0</v>
      </c>
      <c r="Z157" s="35">
        <f t="shared" si="153"/>
        <v>0</v>
      </c>
      <c r="AA157" s="35">
        <f t="shared" si="154"/>
        <v>0</v>
      </c>
      <c r="AB157" s="35">
        <f t="shared" si="155"/>
        <v>0</v>
      </c>
      <c r="AC157" s="38">
        <f t="shared" si="157"/>
        <v>0.99999999999999989</v>
      </c>
    </row>
    <row r="158" spans="2:29" ht="15.6" x14ac:dyDescent="0.3">
      <c r="B158" s="37" t="s">
        <v>243</v>
      </c>
      <c r="C158" s="33">
        <v>432</v>
      </c>
      <c r="D158" s="33">
        <v>588</v>
      </c>
      <c r="E158" s="33">
        <v>234</v>
      </c>
      <c r="F158" s="33">
        <v>429</v>
      </c>
      <c r="G158" s="33">
        <v>268</v>
      </c>
      <c r="H158" s="33">
        <v>18</v>
      </c>
      <c r="I158" s="33">
        <v>4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4">
        <f t="shared" si="158"/>
        <v>1973</v>
      </c>
      <c r="P158" s="32" t="str">
        <f t="shared" si="156"/>
        <v>SS10I</v>
      </c>
      <c r="Q158" s="35">
        <f t="shared" si="144"/>
        <v>0.21895590471363405</v>
      </c>
      <c r="R158" s="35">
        <f t="shared" si="145"/>
        <v>0.29802331474911303</v>
      </c>
      <c r="S158" s="35">
        <f t="shared" si="146"/>
        <v>0.11860111505321845</v>
      </c>
      <c r="T158" s="35">
        <f t="shared" si="147"/>
        <v>0.21743537759756715</v>
      </c>
      <c r="U158" s="35">
        <f t="shared" si="148"/>
        <v>0.13583375570197667</v>
      </c>
      <c r="V158" s="35">
        <f t="shared" si="149"/>
        <v>9.1231626964014198E-3</v>
      </c>
      <c r="W158" s="35">
        <f t="shared" si="150"/>
        <v>2.0273694880892043E-3</v>
      </c>
      <c r="X158" s="35">
        <f t="shared" si="151"/>
        <v>0</v>
      </c>
      <c r="Y158" s="35">
        <f t="shared" si="152"/>
        <v>0</v>
      </c>
      <c r="Z158" s="35">
        <f t="shared" si="153"/>
        <v>0</v>
      </c>
      <c r="AA158" s="35">
        <f t="shared" si="154"/>
        <v>0</v>
      </c>
      <c r="AB158" s="35">
        <f t="shared" si="155"/>
        <v>0</v>
      </c>
      <c r="AC158" s="38">
        <f t="shared" si="157"/>
        <v>1</v>
      </c>
    </row>
    <row r="159" spans="2:29" ht="15.6" x14ac:dyDescent="0.3">
      <c r="B159" s="37" t="s">
        <v>244</v>
      </c>
      <c r="C159" s="33">
        <v>249</v>
      </c>
      <c r="D159" s="33">
        <v>493</v>
      </c>
      <c r="E159" s="33">
        <v>91</v>
      </c>
      <c r="F159" s="33">
        <v>257</v>
      </c>
      <c r="G159" s="33">
        <v>136</v>
      </c>
      <c r="H159" s="33">
        <v>8</v>
      </c>
      <c r="I159" s="33">
        <v>5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4">
        <f t="shared" si="158"/>
        <v>1239</v>
      </c>
      <c r="P159" s="32" t="str">
        <f t="shared" si="156"/>
        <v>SS10J</v>
      </c>
      <c r="Q159" s="35">
        <f t="shared" si="144"/>
        <v>0.2009685230024213</v>
      </c>
      <c r="R159" s="35">
        <f t="shared" si="145"/>
        <v>0.39790153349475382</v>
      </c>
      <c r="S159" s="35">
        <f t="shared" si="146"/>
        <v>7.3446327683615822E-2</v>
      </c>
      <c r="T159" s="35">
        <f t="shared" si="147"/>
        <v>0.20742534301856336</v>
      </c>
      <c r="U159" s="35">
        <f t="shared" si="148"/>
        <v>0.10976594027441484</v>
      </c>
      <c r="V159" s="35">
        <f t="shared" si="149"/>
        <v>6.4568200161420498E-3</v>
      </c>
      <c r="W159" s="35">
        <f t="shared" si="150"/>
        <v>4.0355125100887809E-3</v>
      </c>
      <c r="X159" s="35">
        <f t="shared" si="151"/>
        <v>0</v>
      </c>
      <c r="Y159" s="35">
        <f t="shared" si="152"/>
        <v>0</v>
      </c>
      <c r="Z159" s="35">
        <f t="shared" si="153"/>
        <v>0</v>
      </c>
      <c r="AA159" s="35">
        <f t="shared" si="154"/>
        <v>0</v>
      </c>
      <c r="AB159" s="35">
        <f t="shared" si="155"/>
        <v>0</v>
      </c>
      <c r="AC159" s="38">
        <f t="shared" si="157"/>
        <v>1</v>
      </c>
    </row>
    <row r="160" spans="2:29" ht="15.6" x14ac:dyDescent="0.3">
      <c r="B160" s="37" t="s">
        <v>245</v>
      </c>
      <c r="C160" s="33">
        <v>107</v>
      </c>
      <c r="D160" s="33">
        <v>70</v>
      </c>
      <c r="E160" s="33">
        <v>234</v>
      </c>
      <c r="F160" s="33">
        <v>39</v>
      </c>
      <c r="G160" s="33">
        <v>114</v>
      </c>
      <c r="H160" s="33">
        <v>5</v>
      </c>
      <c r="I160" s="33">
        <v>2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4">
        <f t="shared" si="158"/>
        <v>571</v>
      </c>
      <c r="P160" s="32" t="str">
        <f t="shared" si="156"/>
        <v>SWC10D</v>
      </c>
      <c r="Q160" s="35">
        <f t="shared" si="144"/>
        <v>0.18739054290718038</v>
      </c>
      <c r="R160" s="35">
        <f t="shared" si="145"/>
        <v>0.12259194395796848</v>
      </c>
      <c r="S160" s="35">
        <f t="shared" si="146"/>
        <v>0.40980735551663749</v>
      </c>
      <c r="T160" s="35">
        <f t="shared" si="147"/>
        <v>6.8301225919439573E-2</v>
      </c>
      <c r="U160" s="35">
        <f t="shared" si="148"/>
        <v>0.19964973730297722</v>
      </c>
      <c r="V160" s="35">
        <f t="shared" si="149"/>
        <v>8.7565674255691769E-3</v>
      </c>
      <c r="W160" s="35">
        <f t="shared" si="150"/>
        <v>3.5026269702276708E-3</v>
      </c>
      <c r="X160" s="35">
        <f t="shared" si="151"/>
        <v>0</v>
      </c>
      <c r="Y160" s="35">
        <f t="shared" si="152"/>
        <v>0</v>
      </c>
      <c r="Z160" s="35">
        <f t="shared" si="153"/>
        <v>0</v>
      </c>
      <c r="AA160" s="35">
        <f t="shared" si="154"/>
        <v>0</v>
      </c>
      <c r="AB160" s="35">
        <f t="shared" si="155"/>
        <v>0</v>
      </c>
      <c r="AC160" s="38">
        <f t="shared" si="157"/>
        <v>0.99999999999999989</v>
      </c>
    </row>
    <row r="161" spans="2:29" ht="16.2" thickBot="1" x14ac:dyDescent="0.35">
      <c r="B161" s="37" t="s">
        <v>246</v>
      </c>
      <c r="C161" s="33">
        <v>51</v>
      </c>
      <c r="D161" s="33">
        <v>109</v>
      </c>
      <c r="E161" s="33">
        <v>29</v>
      </c>
      <c r="F161" s="33">
        <v>112</v>
      </c>
      <c r="G161" s="33">
        <v>27</v>
      </c>
      <c r="H161" s="33">
        <v>3</v>
      </c>
      <c r="I161" s="33">
        <v>2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4">
        <f t="shared" si="158"/>
        <v>333</v>
      </c>
      <c r="P161" s="32" t="str">
        <f t="shared" si="156"/>
        <v>SWS10A</v>
      </c>
      <c r="Q161" s="35">
        <f t="shared" si="144"/>
        <v>0.15315315315315314</v>
      </c>
      <c r="R161" s="35">
        <f t="shared" si="145"/>
        <v>0.32732732732732733</v>
      </c>
      <c r="S161" s="35">
        <f t="shared" si="146"/>
        <v>8.7087087087087081E-2</v>
      </c>
      <c r="T161" s="35">
        <f t="shared" si="147"/>
        <v>0.33633633633633636</v>
      </c>
      <c r="U161" s="35">
        <f t="shared" si="148"/>
        <v>8.1081081081081086E-2</v>
      </c>
      <c r="V161" s="35">
        <f t="shared" si="149"/>
        <v>9.0090090090090089E-3</v>
      </c>
      <c r="W161" s="35">
        <f t="shared" si="150"/>
        <v>6.006006006006006E-3</v>
      </c>
      <c r="X161" s="35">
        <f t="shared" si="151"/>
        <v>0</v>
      </c>
      <c r="Y161" s="35">
        <f t="shared" si="152"/>
        <v>0</v>
      </c>
      <c r="Z161" s="35">
        <f t="shared" si="153"/>
        <v>0</v>
      </c>
      <c r="AA161" s="35">
        <f t="shared" si="154"/>
        <v>0</v>
      </c>
      <c r="AB161" s="35">
        <f t="shared" si="155"/>
        <v>0</v>
      </c>
      <c r="AC161" s="38">
        <f t="shared" si="157"/>
        <v>1</v>
      </c>
    </row>
    <row r="162" spans="2:29" ht="16.2" thickBot="1" x14ac:dyDescent="0.35">
      <c r="B162" s="121" t="s">
        <v>47</v>
      </c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3"/>
    </row>
    <row r="163" spans="2:29" ht="14.4" thickBot="1" x14ac:dyDescent="0.3"/>
    <row r="164" spans="2:29" ht="18" thickBot="1" x14ac:dyDescent="0.35">
      <c r="B164" s="124" t="s">
        <v>266</v>
      </c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6"/>
    </row>
    <row r="165" spans="2:29" ht="18" thickBot="1" x14ac:dyDescent="0.35">
      <c r="B165" s="119" t="s">
        <v>41</v>
      </c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07"/>
      <c r="P165" s="119" t="s">
        <v>42</v>
      </c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07"/>
    </row>
    <row r="166" spans="2:29" ht="16.2" thickBot="1" x14ac:dyDescent="0.35">
      <c r="B166" s="44" t="s">
        <v>43</v>
      </c>
      <c r="C166" s="40" t="s">
        <v>17</v>
      </c>
      <c r="D166" s="40" t="s">
        <v>19</v>
      </c>
      <c r="E166" s="40" t="s">
        <v>21</v>
      </c>
      <c r="F166" s="40" t="s">
        <v>20</v>
      </c>
      <c r="G166" s="40" t="s">
        <v>18</v>
      </c>
      <c r="H166" s="40" t="s">
        <v>260</v>
      </c>
      <c r="I166" s="40" t="s">
        <v>189</v>
      </c>
      <c r="J166" s="40" t="s">
        <v>261</v>
      </c>
      <c r="K166" s="40" t="s">
        <v>262</v>
      </c>
      <c r="L166" s="40" t="s">
        <v>263</v>
      </c>
      <c r="M166" s="40" t="s">
        <v>267</v>
      </c>
      <c r="N166" s="40" t="s">
        <v>265</v>
      </c>
      <c r="O166" s="28" t="s">
        <v>38</v>
      </c>
      <c r="P166" s="39" t="s">
        <v>43</v>
      </c>
      <c r="Q166" s="40" t="str">
        <f>C166</f>
        <v>SNP</v>
      </c>
      <c r="R166" s="40" t="str">
        <f t="shared" ref="R166:AB166" si="159">D166</f>
        <v>Conservative</v>
      </c>
      <c r="S166" s="40" t="str">
        <f t="shared" si="159"/>
        <v>Green</v>
      </c>
      <c r="T166" s="40" t="str">
        <f t="shared" si="159"/>
        <v>Lib Dem</v>
      </c>
      <c r="U166" s="40" t="str">
        <f t="shared" si="159"/>
        <v>Labour</v>
      </c>
      <c r="V166" s="40" t="str">
        <f t="shared" si="159"/>
        <v>Independent (BPB)</v>
      </c>
      <c r="W166" s="40" t="str">
        <f t="shared" si="159"/>
        <v>Alba</v>
      </c>
      <c r="X166" s="40" t="str">
        <f t="shared" si="159"/>
        <v>Independent (NR)</v>
      </c>
      <c r="Y166" s="40" t="str">
        <f t="shared" si="159"/>
        <v>Independent (KI)</v>
      </c>
      <c r="Z166" s="40" t="str">
        <f t="shared" si="159"/>
        <v>Independent (PC)</v>
      </c>
      <c r="AA166" s="40" t="str">
        <f t="shared" si="159"/>
        <v>independent (PP)</v>
      </c>
      <c r="AB166" s="40" t="str">
        <f t="shared" si="159"/>
        <v>Independent (MPC)</v>
      </c>
      <c r="AC166" s="41" t="s">
        <v>38</v>
      </c>
    </row>
    <row r="167" spans="2:29" ht="15.6" x14ac:dyDescent="0.3">
      <c r="B167" s="29" t="s">
        <v>44</v>
      </c>
      <c r="C167" s="30">
        <v>2166</v>
      </c>
      <c r="D167" s="30">
        <v>1896</v>
      </c>
      <c r="E167" s="30">
        <v>1755</v>
      </c>
      <c r="F167" s="30">
        <v>1341</v>
      </c>
      <c r="G167" s="30">
        <v>1297</v>
      </c>
      <c r="H167" s="30">
        <v>117</v>
      </c>
      <c r="I167" s="30">
        <v>105</v>
      </c>
      <c r="J167" s="30">
        <v>84</v>
      </c>
      <c r="K167" s="30">
        <v>50</v>
      </c>
      <c r="L167" s="30">
        <v>21</v>
      </c>
      <c r="M167" s="30">
        <v>21</v>
      </c>
      <c r="N167" s="30">
        <v>14</v>
      </c>
      <c r="O167" s="31">
        <f>SUM(C167:N167)</f>
        <v>8867</v>
      </c>
      <c r="P167" s="36" t="str">
        <f>B167</f>
        <v>Whole Ward</v>
      </c>
      <c r="Q167" s="42">
        <f t="shared" ref="Q167:Q180" si="160">IF(C167&gt;0,C167/O167,0)</f>
        <v>0.24427653095748281</v>
      </c>
      <c r="R167" s="42">
        <f t="shared" ref="R167:R180" si="161">IF(D167&gt;0,D167/O167,0)</f>
        <v>0.21382654787414007</v>
      </c>
      <c r="S167" s="42">
        <f t="shared" ref="S167:S180" si="162">IF(E167&gt;0,E167/O167,0)</f>
        <v>0.19792489004172775</v>
      </c>
      <c r="T167" s="42">
        <f t="shared" ref="T167:T180" si="163">IF(F167&gt;0,F167/O167,0)</f>
        <v>0.15123491598060224</v>
      </c>
      <c r="U167" s="42">
        <f t="shared" ref="U167:U180" si="164">IF(G167&gt;0,G167/O167,0)</f>
        <v>0.14627269651516861</v>
      </c>
      <c r="V167" s="42">
        <f t="shared" ref="V167:V180" si="165">IF(H167&gt;0,H167/O167,0)</f>
        <v>1.3194992669448517E-2</v>
      </c>
      <c r="W167" s="42">
        <f t="shared" ref="W167:W180" si="166">IF(I167&gt;0,I167/O167,0)</f>
        <v>1.1841660087966617E-2</v>
      </c>
      <c r="X167" s="42">
        <f t="shared" ref="X167:X180" si="167">IF(J167&gt;0,J167/O167,0)</f>
        <v>9.4733280703732936E-3</v>
      </c>
      <c r="Y167" s="42">
        <f t="shared" ref="Y167:Y180" si="168">IF(K167&gt;0,K167/O167,0)</f>
        <v>5.6388857561745801E-3</v>
      </c>
      <c r="Z167" s="42">
        <f t="shared" ref="Z167:Z180" si="169">IF(L167&gt;0,L167/O167,0)</f>
        <v>2.3683320175933234E-3</v>
      </c>
      <c r="AA167" s="42">
        <f t="shared" ref="AA167:AA180" si="170">IF(M167&gt;0,M167/O167,0)</f>
        <v>2.3683320175933234E-3</v>
      </c>
      <c r="AB167" s="42">
        <f t="shared" ref="AB167:AB180" si="171">IF(N167&gt;0,N167/O167,0)</f>
        <v>1.5788880117288823E-3</v>
      </c>
      <c r="AC167" s="43">
        <f>SUM(Q167:AB167)</f>
        <v>1</v>
      </c>
    </row>
    <row r="168" spans="2:29" ht="15.6" x14ac:dyDescent="0.3">
      <c r="B168" s="32" t="s">
        <v>45</v>
      </c>
      <c r="C168" s="33">
        <v>1458</v>
      </c>
      <c r="D168" s="33">
        <v>1005</v>
      </c>
      <c r="E168" s="33">
        <v>1334</v>
      </c>
      <c r="F168" s="33">
        <v>809</v>
      </c>
      <c r="G168" s="33">
        <v>892</v>
      </c>
      <c r="H168" s="33">
        <v>93</v>
      </c>
      <c r="I168" s="33">
        <v>68</v>
      </c>
      <c r="J168" s="33">
        <v>58</v>
      </c>
      <c r="K168" s="33">
        <v>30</v>
      </c>
      <c r="L168" s="33">
        <v>13</v>
      </c>
      <c r="M168" s="33">
        <v>7</v>
      </c>
      <c r="N168" s="33">
        <v>6</v>
      </c>
      <c r="O168" s="34">
        <f>SUM(C168:N168)</f>
        <v>5773</v>
      </c>
      <c r="P168" s="32" t="str">
        <f t="shared" ref="P168:P180" si="172">B168</f>
        <v>In Person Total</v>
      </c>
      <c r="Q168" s="35">
        <f t="shared" si="160"/>
        <v>0.25255499740169757</v>
      </c>
      <c r="R168" s="35">
        <f t="shared" si="161"/>
        <v>0.17408626364108781</v>
      </c>
      <c r="S168" s="35">
        <f t="shared" si="162"/>
        <v>0.23107569721115537</v>
      </c>
      <c r="T168" s="35">
        <f t="shared" si="163"/>
        <v>0.14013511172700502</v>
      </c>
      <c r="U168" s="35">
        <f t="shared" si="164"/>
        <v>0.15451238524164213</v>
      </c>
      <c r="V168" s="35">
        <f t="shared" si="165"/>
        <v>1.6109475142906636E-2</v>
      </c>
      <c r="W168" s="35">
        <f t="shared" si="166"/>
        <v>1.1778971072232807E-2</v>
      </c>
      <c r="X168" s="35">
        <f t="shared" si="167"/>
        <v>1.0046769443963278E-2</v>
      </c>
      <c r="Y168" s="35">
        <f t="shared" si="168"/>
        <v>5.1966048848085915E-3</v>
      </c>
      <c r="Z168" s="35">
        <f t="shared" si="169"/>
        <v>2.2518621167503896E-3</v>
      </c>
      <c r="AA168" s="35">
        <f t="shared" si="170"/>
        <v>1.2125411397886714E-3</v>
      </c>
      <c r="AB168" s="35">
        <f t="shared" si="171"/>
        <v>1.0393209769617184E-3</v>
      </c>
      <c r="AC168" s="38">
        <f t="shared" ref="AC168:AC180" si="173">SUM(Q168:AB168)</f>
        <v>0.99999999999999989</v>
      </c>
    </row>
    <row r="169" spans="2:29" ht="15.6" x14ac:dyDescent="0.3">
      <c r="B169" s="36" t="s">
        <v>46</v>
      </c>
      <c r="C169" s="33">
        <v>708</v>
      </c>
      <c r="D169" s="33">
        <v>891</v>
      </c>
      <c r="E169" s="33">
        <v>421</v>
      </c>
      <c r="F169" s="33">
        <v>532</v>
      </c>
      <c r="G169" s="33">
        <v>405</v>
      </c>
      <c r="H169" s="33">
        <v>24</v>
      </c>
      <c r="I169" s="33">
        <v>37</v>
      </c>
      <c r="J169" s="33">
        <v>26</v>
      </c>
      <c r="K169" s="33">
        <v>20</v>
      </c>
      <c r="L169" s="33">
        <v>8</v>
      </c>
      <c r="M169" s="33">
        <v>8</v>
      </c>
      <c r="N169" s="33">
        <v>7</v>
      </c>
      <c r="O169" s="34">
        <f t="shared" ref="O169:O180" si="174">SUM(C169:N169)</f>
        <v>3087</v>
      </c>
      <c r="P169" s="32" t="str">
        <f t="shared" si="172"/>
        <v>Postal Total</v>
      </c>
      <c r="Q169" s="35">
        <f t="shared" si="160"/>
        <v>0.2293488824101069</v>
      </c>
      <c r="R169" s="35">
        <f t="shared" si="161"/>
        <v>0.28862973760932947</v>
      </c>
      <c r="S169" s="35">
        <f t="shared" si="162"/>
        <v>0.13637836086815677</v>
      </c>
      <c r="T169" s="35">
        <f t="shared" si="163"/>
        <v>0.17233560090702948</v>
      </c>
      <c r="U169" s="35">
        <f t="shared" si="164"/>
        <v>0.13119533527696792</v>
      </c>
      <c r="V169" s="35">
        <f t="shared" si="165"/>
        <v>7.7745383867832843E-3</v>
      </c>
      <c r="W169" s="35">
        <f t="shared" si="166"/>
        <v>1.198574667962423E-2</v>
      </c>
      <c r="X169" s="35">
        <f t="shared" si="167"/>
        <v>8.4224165856818922E-3</v>
      </c>
      <c r="Y169" s="35">
        <f t="shared" si="168"/>
        <v>6.4787819889860704E-3</v>
      </c>
      <c r="Z169" s="35">
        <f t="shared" si="169"/>
        <v>2.5915127955944283E-3</v>
      </c>
      <c r="AA169" s="35">
        <f t="shared" si="170"/>
        <v>2.5915127955944283E-3</v>
      </c>
      <c r="AB169" s="35">
        <f t="shared" si="171"/>
        <v>2.2675736961451248E-3</v>
      </c>
      <c r="AC169" s="38">
        <f t="shared" si="173"/>
        <v>1.0000000000000002</v>
      </c>
    </row>
    <row r="170" spans="2:29" ht="15.6" x14ac:dyDescent="0.3">
      <c r="B170" s="37" t="s">
        <v>278</v>
      </c>
      <c r="C170" s="33">
        <v>294</v>
      </c>
      <c r="D170" s="33">
        <v>115</v>
      </c>
      <c r="E170" s="33">
        <v>332</v>
      </c>
      <c r="F170" s="33">
        <v>51</v>
      </c>
      <c r="G170" s="33">
        <v>199</v>
      </c>
      <c r="H170" s="33">
        <v>25</v>
      </c>
      <c r="I170" s="33">
        <v>22</v>
      </c>
      <c r="J170" s="33">
        <v>10</v>
      </c>
      <c r="K170" s="33">
        <v>5</v>
      </c>
      <c r="L170" s="33">
        <v>2</v>
      </c>
      <c r="M170" s="33">
        <v>0</v>
      </c>
      <c r="N170" s="33">
        <v>2</v>
      </c>
      <c r="O170" s="34">
        <f t="shared" si="174"/>
        <v>1057</v>
      </c>
      <c r="P170" s="32" t="str">
        <f t="shared" si="172"/>
        <v>EC11L^</v>
      </c>
      <c r="Q170" s="35">
        <f t="shared" si="160"/>
        <v>0.27814569536423839</v>
      </c>
      <c r="R170" s="35">
        <f t="shared" si="161"/>
        <v>0.10879848628192999</v>
      </c>
      <c r="S170" s="35">
        <f t="shared" si="162"/>
        <v>0.31409649952696311</v>
      </c>
      <c r="T170" s="35">
        <f t="shared" si="163"/>
        <v>4.8249763481551564E-2</v>
      </c>
      <c r="U170" s="35">
        <f t="shared" si="164"/>
        <v>0.18826868495742669</v>
      </c>
      <c r="V170" s="35">
        <f t="shared" si="165"/>
        <v>2.3651844843897825E-2</v>
      </c>
      <c r="W170" s="35">
        <f t="shared" si="166"/>
        <v>2.0813623462630087E-2</v>
      </c>
      <c r="X170" s="35">
        <f t="shared" si="167"/>
        <v>9.4607379375591296E-3</v>
      </c>
      <c r="Y170" s="35">
        <f t="shared" si="168"/>
        <v>4.7303689687795648E-3</v>
      </c>
      <c r="Z170" s="35">
        <f t="shared" si="169"/>
        <v>1.8921475875118259E-3</v>
      </c>
      <c r="AA170" s="35">
        <f t="shared" si="170"/>
        <v>0</v>
      </c>
      <c r="AB170" s="35">
        <f t="shared" si="171"/>
        <v>1.8921475875118259E-3</v>
      </c>
      <c r="AC170" s="38">
        <f t="shared" si="173"/>
        <v>0.99999999999999978</v>
      </c>
    </row>
    <row r="171" spans="2:29" ht="15.6" x14ac:dyDescent="0.3">
      <c r="B171" s="37" t="s">
        <v>268</v>
      </c>
      <c r="C171" s="33">
        <v>205</v>
      </c>
      <c r="D171" s="33">
        <v>68</v>
      </c>
      <c r="E171" s="33">
        <v>171</v>
      </c>
      <c r="F171" s="33">
        <v>33</v>
      </c>
      <c r="G171" s="33">
        <v>73</v>
      </c>
      <c r="H171" s="33">
        <v>14</v>
      </c>
      <c r="I171" s="33">
        <v>2</v>
      </c>
      <c r="J171" s="33">
        <v>12</v>
      </c>
      <c r="K171" s="33">
        <v>3</v>
      </c>
      <c r="L171" s="33">
        <v>2</v>
      </c>
      <c r="M171" s="33">
        <v>4</v>
      </c>
      <c r="N171" s="33">
        <v>0</v>
      </c>
      <c r="O171" s="34">
        <f t="shared" si="174"/>
        <v>587</v>
      </c>
      <c r="P171" s="32" t="str">
        <f t="shared" si="172"/>
        <v>EC11G</v>
      </c>
      <c r="Q171" s="35">
        <f t="shared" si="160"/>
        <v>0.34923339011925042</v>
      </c>
      <c r="R171" s="35">
        <f t="shared" si="161"/>
        <v>0.11584327086882454</v>
      </c>
      <c r="S171" s="35">
        <f t="shared" si="162"/>
        <v>0.29131175468483816</v>
      </c>
      <c r="T171" s="35">
        <f t="shared" si="163"/>
        <v>5.6218057921635436E-2</v>
      </c>
      <c r="U171" s="35">
        <f t="shared" si="164"/>
        <v>0.12436115843270869</v>
      </c>
      <c r="V171" s="35">
        <f t="shared" si="165"/>
        <v>2.385008517887564E-2</v>
      </c>
      <c r="W171" s="35">
        <f t="shared" si="166"/>
        <v>3.4071550255536627E-3</v>
      </c>
      <c r="X171" s="35">
        <f t="shared" si="167"/>
        <v>2.0442930153321975E-2</v>
      </c>
      <c r="Y171" s="35">
        <f t="shared" si="168"/>
        <v>5.1107325383304937E-3</v>
      </c>
      <c r="Z171" s="35">
        <f t="shared" si="169"/>
        <v>3.4071550255536627E-3</v>
      </c>
      <c r="AA171" s="35">
        <f t="shared" si="170"/>
        <v>6.8143100511073255E-3</v>
      </c>
      <c r="AB171" s="35">
        <f t="shared" si="171"/>
        <v>0</v>
      </c>
      <c r="AC171" s="38">
        <f t="shared" si="173"/>
        <v>1</v>
      </c>
    </row>
    <row r="172" spans="2:29" ht="15.6" x14ac:dyDescent="0.3">
      <c r="B172" s="37" t="s">
        <v>269</v>
      </c>
      <c r="C172" s="33">
        <v>242</v>
      </c>
      <c r="D172" s="33">
        <v>75</v>
      </c>
      <c r="E172" s="33">
        <v>185</v>
      </c>
      <c r="F172" s="33">
        <v>46</v>
      </c>
      <c r="G172" s="33">
        <v>118</v>
      </c>
      <c r="H172" s="33">
        <v>13</v>
      </c>
      <c r="I172" s="33">
        <v>9</v>
      </c>
      <c r="J172" s="33">
        <v>10</v>
      </c>
      <c r="K172" s="33">
        <v>0</v>
      </c>
      <c r="L172" s="33">
        <v>5</v>
      </c>
      <c r="M172" s="33">
        <v>4</v>
      </c>
      <c r="N172" s="33">
        <v>0</v>
      </c>
      <c r="O172" s="34">
        <f t="shared" si="174"/>
        <v>707</v>
      </c>
      <c r="P172" s="32" t="str">
        <f t="shared" si="172"/>
        <v>EC11H</v>
      </c>
      <c r="Q172" s="35">
        <f t="shared" si="160"/>
        <v>0.34229137199434229</v>
      </c>
      <c r="R172" s="35">
        <f t="shared" si="161"/>
        <v>0.10608203677510608</v>
      </c>
      <c r="S172" s="35">
        <f t="shared" si="162"/>
        <v>0.26166902404526166</v>
      </c>
      <c r="T172" s="35">
        <f t="shared" si="163"/>
        <v>6.5063649222065062E-2</v>
      </c>
      <c r="U172" s="35">
        <f t="shared" si="164"/>
        <v>0.16690240452616689</v>
      </c>
      <c r="V172" s="35">
        <f t="shared" si="165"/>
        <v>1.8387553041018388E-2</v>
      </c>
      <c r="W172" s="35">
        <f t="shared" si="166"/>
        <v>1.272984441301273E-2</v>
      </c>
      <c r="X172" s="35">
        <f t="shared" si="167"/>
        <v>1.4144271570014143E-2</v>
      </c>
      <c r="Y172" s="35">
        <f t="shared" si="168"/>
        <v>0</v>
      </c>
      <c r="Z172" s="35">
        <f t="shared" si="169"/>
        <v>7.0721357850070717E-3</v>
      </c>
      <c r="AA172" s="35">
        <f t="shared" si="170"/>
        <v>5.6577086280056579E-3</v>
      </c>
      <c r="AB172" s="35">
        <f t="shared" si="171"/>
        <v>0</v>
      </c>
      <c r="AC172" s="38">
        <f t="shared" si="173"/>
        <v>1</v>
      </c>
    </row>
    <row r="173" spans="2:29" ht="31.2" x14ac:dyDescent="0.3">
      <c r="B173" s="37" t="s">
        <v>270</v>
      </c>
      <c r="C173" s="33">
        <v>126</v>
      </c>
      <c r="D173" s="33">
        <v>51</v>
      </c>
      <c r="E173" s="33">
        <v>54</v>
      </c>
      <c r="F173" s="33">
        <v>33</v>
      </c>
      <c r="G173" s="33">
        <v>64</v>
      </c>
      <c r="H173" s="33">
        <v>10</v>
      </c>
      <c r="I173" s="33">
        <v>9</v>
      </c>
      <c r="J173" s="33">
        <v>0</v>
      </c>
      <c r="K173" s="33">
        <v>2</v>
      </c>
      <c r="L173" s="33">
        <v>2</v>
      </c>
      <c r="M173" s="33">
        <v>2</v>
      </c>
      <c r="N173" s="33">
        <v>0</v>
      </c>
      <c r="O173" s="34">
        <f t="shared" si="174"/>
        <v>353</v>
      </c>
      <c r="P173" s="32" t="str">
        <f t="shared" si="172"/>
        <v>EC11J &amp; EE11K</v>
      </c>
      <c r="Q173" s="35">
        <f t="shared" si="160"/>
        <v>0.35694050991501414</v>
      </c>
      <c r="R173" s="35">
        <f t="shared" si="161"/>
        <v>0.14447592067988668</v>
      </c>
      <c r="S173" s="35">
        <f t="shared" si="162"/>
        <v>0.15297450424929179</v>
      </c>
      <c r="T173" s="35">
        <f t="shared" si="163"/>
        <v>9.3484419263456089E-2</v>
      </c>
      <c r="U173" s="35">
        <f t="shared" si="164"/>
        <v>0.18130311614730879</v>
      </c>
      <c r="V173" s="35">
        <f t="shared" si="165"/>
        <v>2.8328611898016998E-2</v>
      </c>
      <c r="W173" s="35">
        <f t="shared" si="166"/>
        <v>2.5495750708215296E-2</v>
      </c>
      <c r="X173" s="35">
        <f t="shared" si="167"/>
        <v>0</v>
      </c>
      <c r="Y173" s="35">
        <f t="shared" si="168"/>
        <v>5.6657223796033997E-3</v>
      </c>
      <c r="Z173" s="35">
        <f t="shared" si="169"/>
        <v>5.6657223796033997E-3</v>
      </c>
      <c r="AA173" s="35">
        <f t="shared" si="170"/>
        <v>5.6657223796033997E-3</v>
      </c>
      <c r="AB173" s="35">
        <f t="shared" si="171"/>
        <v>0</v>
      </c>
      <c r="AC173" s="38">
        <f t="shared" si="173"/>
        <v>1</v>
      </c>
    </row>
    <row r="174" spans="2:29" ht="15.6" x14ac:dyDescent="0.3">
      <c r="B174" s="37" t="s">
        <v>271</v>
      </c>
      <c r="C174" s="33">
        <v>82</v>
      </c>
      <c r="D174" s="33">
        <v>26</v>
      </c>
      <c r="E174" s="33">
        <v>86</v>
      </c>
      <c r="F174" s="33">
        <v>10</v>
      </c>
      <c r="G174" s="33">
        <v>49</v>
      </c>
      <c r="H174" s="33">
        <v>8</v>
      </c>
      <c r="I174" s="33">
        <v>9</v>
      </c>
      <c r="J174" s="33">
        <v>3</v>
      </c>
      <c r="K174" s="33">
        <v>0</v>
      </c>
      <c r="L174" s="33">
        <v>0</v>
      </c>
      <c r="M174" s="33">
        <v>0</v>
      </c>
      <c r="N174" s="33">
        <v>0</v>
      </c>
      <c r="O174" s="34">
        <f t="shared" si="174"/>
        <v>273</v>
      </c>
      <c r="P174" s="32" t="str">
        <f t="shared" si="172"/>
        <v>EC11M^</v>
      </c>
      <c r="Q174" s="35">
        <f t="shared" si="160"/>
        <v>0.30036630036630035</v>
      </c>
      <c r="R174" s="35">
        <f t="shared" si="161"/>
        <v>9.5238095238095233E-2</v>
      </c>
      <c r="S174" s="35">
        <f t="shared" si="162"/>
        <v>0.31501831501831501</v>
      </c>
      <c r="T174" s="35">
        <f t="shared" si="163"/>
        <v>3.6630036630036632E-2</v>
      </c>
      <c r="U174" s="35">
        <f t="shared" si="164"/>
        <v>0.17948717948717949</v>
      </c>
      <c r="V174" s="35">
        <f t="shared" si="165"/>
        <v>2.9304029304029304E-2</v>
      </c>
      <c r="W174" s="35">
        <f t="shared" si="166"/>
        <v>3.2967032967032968E-2</v>
      </c>
      <c r="X174" s="35">
        <f t="shared" si="167"/>
        <v>1.098901098901099E-2</v>
      </c>
      <c r="Y174" s="35">
        <f t="shared" si="168"/>
        <v>0</v>
      </c>
      <c r="Z174" s="35">
        <f t="shared" si="169"/>
        <v>0</v>
      </c>
      <c r="AA174" s="35">
        <f t="shared" si="170"/>
        <v>0</v>
      </c>
      <c r="AB174" s="35">
        <f t="shared" si="171"/>
        <v>0</v>
      </c>
      <c r="AC174" s="38">
        <f t="shared" si="173"/>
        <v>0.99999999999999989</v>
      </c>
    </row>
    <row r="175" spans="2:29" ht="15.6" x14ac:dyDescent="0.3">
      <c r="B175" s="37" t="s">
        <v>272</v>
      </c>
      <c r="C175" s="33">
        <v>256</v>
      </c>
      <c r="D175" s="33">
        <v>589</v>
      </c>
      <c r="E175" s="33">
        <v>171</v>
      </c>
      <c r="F175" s="33">
        <v>414</v>
      </c>
      <c r="G175" s="33">
        <v>208</v>
      </c>
      <c r="H175" s="33">
        <v>13</v>
      </c>
      <c r="I175" s="33">
        <v>15</v>
      </c>
      <c r="J175" s="33">
        <v>13</v>
      </c>
      <c r="K175" s="33">
        <v>20</v>
      </c>
      <c r="L175" s="33">
        <v>5</v>
      </c>
      <c r="M175" s="33">
        <v>0</v>
      </c>
      <c r="N175" s="33">
        <v>4</v>
      </c>
      <c r="O175" s="34">
        <f t="shared" si="174"/>
        <v>1708</v>
      </c>
      <c r="P175" s="32" t="str">
        <f t="shared" si="172"/>
        <v>NC11A</v>
      </c>
      <c r="Q175" s="35">
        <f t="shared" si="160"/>
        <v>0.14988290398126464</v>
      </c>
      <c r="R175" s="35">
        <f t="shared" si="161"/>
        <v>0.34484777517564402</v>
      </c>
      <c r="S175" s="35">
        <f t="shared" si="162"/>
        <v>0.10011709601873536</v>
      </c>
      <c r="T175" s="35">
        <f t="shared" si="163"/>
        <v>0.2423887587822014</v>
      </c>
      <c r="U175" s="35">
        <f t="shared" si="164"/>
        <v>0.12177985948477751</v>
      </c>
      <c r="V175" s="35">
        <f t="shared" si="165"/>
        <v>7.6112412177985946E-3</v>
      </c>
      <c r="W175" s="35">
        <f t="shared" si="166"/>
        <v>8.7822014051522242E-3</v>
      </c>
      <c r="X175" s="35">
        <f t="shared" si="167"/>
        <v>7.6112412177985946E-3</v>
      </c>
      <c r="Y175" s="35">
        <f t="shared" si="168"/>
        <v>1.1709601873536301E-2</v>
      </c>
      <c r="Z175" s="35">
        <f t="shared" si="169"/>
        <v>2.9274004683840752E-3</v>
      </c>
      <c r="AA175" s="35">
        <f t="shared" si="170"/>
        <v>0</v>
      </c>
      <c r="AB175" s="35">
        <f t="shared" si="171"/>
        <v>2.34192037470726E-3</v>
      </c>
      <c r="AC175" s="38">
        <f t="shared" si="173"/>
        <v>0.99999999999999978</v>
      </c>
    </row>
    <row r="176" spans="2:29" ht="15.6" x14ac:dyDescent="0.3">
      <c r="B176" s="37" t="s">
        <v>273</v>
      </c>
      <c r="C176" s="33">
        <v>269</v>
      </c>
      <c r="D176" s="33">
        <v>251</v>
      </c>
      <c r="E176" s="33">
        <v>201</v>
      </c>
      <c r="F176" s="33">
        <v>154</v>
      </c>
      <c r="G176" s="33">
        <v>179</v>
      </c>
      <c r="H176" s="33">
        <v>10</v>
      </c>
      <c r="I176" s="33">
        <v>8</v>
      </c>
      <c r="J176" s="33">
        <v>10</v>
      </c>
      <c r="K176" s="33">
        <v>10</v>
      </c>
      <c r="L176" s="33">
        <v>2</v>
      </c>
      <c r="M176" s="33">
        <v>0</v>
      </c>
      <c r="N176" s="33">
        <v>2</v>
      </c>
      <c r="O176" s="34">
        <f t="shared" si="174"/>
        <v>1096</v>
      </c>
      <c r="P176" s="32" t="str">
        <f t="shared" si="172"/>
        <v>NC11B*</v>
      </c>
      <c r="Q176" s="35">
        <f t="shared" si="160"/>
        <v>0.24543795620437955</v>
      </c>
      <c r="R176" s="35">
        <f t="shared" si="161"/>
        <v>0.229014598540146</v>
      </c>
      <c r="S176" s="35">
        <f t="shared" si="162"/>
        <v>0.18339416058394162</v>
      </c>
      <c r="T176" s="35">
        <f t="shared" si="163"/>
        <v>0.14051094890510948</v>
      </c>
      <c r="U176" s="35">
        <f t="shared" si="164"/>
        <v>0.16332116788321169</v>
      </c>
      <c r="V176" s="35">
        <f t="shared" si="165"/>
        <v>9.1240875912408752E-3</v>
      </c>
      <c r="W176" s="35">
        <f t="shared" si="166"/>
        <v>7.2992700729927005E-3</v>
      </c>
      <c r="X176" s="35">
        <f t="shared" si="167"/>
        <v>9.1240875912408752E-3</v>
      </c>
      <c r="Y176" s="35">
        <f t="shared" si="168"/>
        <v>9.1240875912408752E-3</v>
      </c>
      <c r="Z176" s="35">
        <f t="shared" si="169"/>
        <v>1.8248175182481751E-3</v>
      </c>
      <c r="AA176" s="35">
        <f t="shared" si="170"/>
        <v>0</v>
      </c>
      <c r="AB176" s="35">
        <f t="shared" si="171"/>
        <v>1.8248175182481751E-3</v>
      </c>
      <c r="AC176" s="38">
        <f t="shared" si="173"/>
        <v>0.99999999999999989</v>
      </c>
    </row>
    <row r="177" spans="2:29" ht="15.6" x14ac:dyDescent="0.3">
      <c r="B177" s="37" t="s">
        <v>274</v>
      </c>
      <c r="C177" s="33">
        <v>52</v>
      </c>
      <c r="D177" s="33">
        <v>49</v>
      </c>
      <c r="E177" s="33">
        <v>30</v>
      </c>
      <c r="F177" s="33">
        <v>31</v>
      </c>
      <c r="G177" s="33">
        <v>26</v>
      </c>
      <c r="H177" s="33">
        <v>1</v>
      </c>
      <c r="I177" s="33">
        <v>2</v>
      </c>
      <c r="J177" s="33">
        <v>3</v>
      </c>
      <c r="K177" s="33">
        <v>2</v>
      </c>
      <c r="L177" s="33">
        <v>0</v>
      </c>
      <c r="M177" s="33">
        <v>0</v>
      </c>
      <c r="N177" s="33">
        <v>0</v>
      </c>
      <c r="O177" s="34">
        <f t="shared" si="174"/>
        <v>196</v>
      </c>
      <c r="P177" s="32" t="str">
        <f t="shared" si="172"/>
        <v>NC11C*</v>
      </c>
      <c r="Q177" s="35">
        <f t="shared" si="160"/>
        <v>0.26530612244897961</v>
      </c>
      <c r="R177" s="35">
        <f t="shared" si="161"/>
        <v>0.25</v>
      </c>
      <c r="S177" s="35">
        <f t="shared" si="162"/>
        <v>0.15306122448979592</v>
      </c>
      <c r="T177" s="35">
        <f t="shared" si="163"/>
        <v>0.15816326530612246</v>
      </c>
      <c r="U177" s="35">
        <f t="shared" si="164"/>
        <v>0.1326530612244898</v>
      </c>
      <c r="V177" s="35">
        <f t="shared" si="165"/>
        <v>5.1020408163265302E-3</v>
      </c>
      <c r="W177" s="35">
        <f t="shared" si="166"/>
        <v>1.020408163265306E-2</v>
      </c>
      <c r="X177" s="35">
        <f t="shared" si="167"/>
        <v>1.5306122448979591E-2</v>
      </c>
      <c r="Y177" s="35">
        <f t="shared" si="168"/>
        <v>1.020408163265306E-2</v>
      </c>
      <c r="Z177" s="35">
        <f t="shared" si="169"/>
        <v>0</v>
      </c>
      <c r="AA177" s="35">
        <f t="shared" si="170"/>
        <v>0</v>
      </c>
      <c r="AB177" s="35">
        <f t="shared" si="171"/>
        <v>0</v>
      </c>
      <c r="AC177" s="38">
        <f t="shared" si="173"/>
        <v>1</v>
      </c>
    </row>
    <row r="178" spans="2:29" ht="15.6" x14ac:dyDescent="0.3">
      <c r="B178" s="37" t="s">
        <v>275</v>
      </c>
      <c r="C178" s="33">
        <v>80</v>
      </c>
      <c r="D178" s="33">
        <v>232</v>
      </c>
      <c r="E178" s="33">
        <v>75</v>
      </c>
      <c r="F178" s="33">
        <v>149</v>
      </c>
      <c r="G178" s="33">
        <v>89</v>
      </c>
      <c r="H178" s="33">
        <v>1</v>
      </c>
      <c r="I178" s="33">
        <v>5</v>
      </c>
      <c r="J178" s="33">
        <v>9</v>
      </c>
      <c r="K178" s="33">
        <v>3</v>
      </c>
      <c r="L178" s="33">
        <v>0</v>
      </c>
      <c r="M178" s="33">
        <v>0</v>
      </c>
      <c r="N178" s="33">
        <v>2</v>
      </c>
      <c r="O178" s="34">
        <f t="shared" si="174"/>
        <v>645</v>
      </c>
      <c r="P178" s="32" t="str">
        <f t="shared" si="172"/>
        <v>NC11E</v>
      </c>
      <c r="Q178" s="35">
        <f t="shared" si="160"/>
        <v>0.12403100775193798</v>
      </c>
      <c r="R178" s="35">
        <f t="shared" si="161"/>
        <v>0.35968992248062015</v>
      </c>
      <c r="S178" s="35">
        <f t="shared" si="162"/>
        <v>0.11627906976744186</v>
      </c>
      <c r="T178" s="35">
        <f t="shared" si="163"/>
        <v>0.23100775193798451</v>
      </c>
      <c r="U178" s="35">
        <f t="shared" si="164"/>
        <v>0.13798449612403102</v>
      </c>
      <c r="V178" s="35">
        <f t="shared" si="165"/>
        <v>1.5503875968992248E-3</v>
      </c>
      <c r="W178" s="35">
        <f t="shared" si="166"/>
        <v>7.7519379844961239E-3</v>
      </c>
      <c r="X178" s="35">
        <f t="shared" si="167"/>
        <v>1.3953488372093023E-2</v>
      </c>
      <c r="Y178" s="35">
        <f t="shared" si="168"/>
        <v>4.6511627906976744E-3</v>
      </c>
      <c r="Z178" s="35">
        <f t="shared" si="169"/>
        <v>0</v>
      </c>
      <c r="AA178" s="35">
        <f t="shared" si="170"/>
        <v>0</v>
      </c>
      <c r="AB178" s="35">
        <f t="shared" si="171"/>
        <v>3.1007751937984496E-3</v>
      </c>
      <c r="AC178" s="38">
        <f t="shared" si="173"/>
        <v>0.99999999999999989</v>
      </c>
    </row>
    <row r="179" spans="2:29" ht="15.6" x14ac:dyDescent="0.3">
      <c r="B179" s="37" t="s">
        <v>276</v>
      </c>
      <c r="C179" s="33">
        <v>380</v>
      </c>
      <c r="D179" s="33">
        <v>179</v>
      </c>
      <c r="E179" s="33">
        <v>341</v>
      </c>
      <c r="F179" s="33">
        <v>81</v>
      </c>
      <c r="G179" s="33">
        <v>206</v>
      </c>
      <c r="H179" s="33">
        <v>20</v>
      </c>
      <c r="I179" s="33">
        <v>15</v>
      </c>
      <c r="J179" s="33">
        <v>12</v>
      </c>
      <c r="K179" s="33">
        <v>3</v>
      </c>
      <c r="L179" s="33">
        <v>3</v>
      </c>
      <c r="M179" s="33">
        <v>2</v>
      </c>
      <c r="N179" s="33">
        <v>2</v>
      </c>
      <c r="O179" s="34">
        <f t="shared" si="174"/>
        <v>1244</v>
      </c>
      <c r="P179" s="32" t="str">
        <f t="shared" si="172"/>
        <v>SWC11F</v>
      </c>
      <c r="Q179" s="35">
        <f t="shared" si="160"/>
        <v>0.30546623794212219</v>
      </c>
      <c r="R179" s="35">
        <f t="shared" si="161"/>
        <v>0.14389067524115756</v>
      </c>
      <c r="S179" s="35">
        <f t="shared" si="162"/>
        <v>0.27411575562700963</v>
      </c>
      <c r="T179" s="35">
        <f t="shared" si="163"/>
        <v>6.5112540192926047E-2</v>
      </c>
      <c r="U179" s="35">
        <f t="shared" si="164"/>
        <v>0.16559485530546625</v>
      </c>
      <c r="V179" s="35">
        <f t="shared" si="165"/>
        <v>1.607717041800643E-2</v>
      </c>
      <c r="W179" s="35">
        <f t="shared" si="166"/>
        <v>1.2057877813504822E-2</v>
      </c>
      <c r="X179" s="35">
        <f t="shared" si="167"/>
        <v>9.6463022508038593E-3</v>
      </c>
      <c r="Y179" s="35">
        <f t="shared" si="168"/>
        <v>2.4115755627009648E-3</v>
      </c>
      <c r="Z179" s="35">
        <f t="shared" si="169"/>
        <v>2.4115755627009648E-3</v>
      </c>
      <c r="AA179" s="35">
        <f t="shared" si="170"/>
        <v>1.6077170418006431E-3</v>
      </c>
      <c r="AB179" s="35">
        <f t="shared" si="171"/>
        <v>1.6077170418006431E-3</v>
      </c>
      <c r="AC179" s="38">
        <f t="shared" si="173"/>
        <v>1</v>
      </c>
    </row>
    <row r="180" spans="2:29" ht="16.2" thickBot="1" x14ac:dyDescent="0.35">
      <c r="B180" s="37" t="s">
        <v>277</v>
      </c>
      <c r="C180" s="33">
        <v>180</v>
      </c>
      <c r="D180" s="33">
        <v>260</v>
      </c>
      <c r="E180" s="33">
        <v>109</v>
      </c>
      <c r="F180" s="33">
        <v>336</v>
      </c>
      <c r="G180" s="33">
        <v>86</v>
      </c>
      <c r="H180" s="33">
        <v>3</v>
      </c>
      <c r="I180" s="33">
        <v>9</v>
      </c>
      <c r="J180" s="33">
        <v>3</v>
      </c>
      <c r="K180" s="33">
        <v>2</v>
      </c>
      <c r="L180" s="33">
        <v>2</v>
      </c>
      <c r="M180" s="33">
        <v>2</v>
      </c>
      <c r="N180" s="33">
        <v>0</v>
      </c>
      <c r="O180" s="34">
        <f t="shared" si="174"/>
        <v>992</v>
      </c>
      <c r="P180" s="32" t="str">
        <f t="shared" si="172"/>
        <v>WC11D</v>
      </c>
      <c r="Q180" s="35">
        <f t="shared" si="160"/>
        <v>0.18145161290322581</v>
      </c>
      <c r="R180" s="35">
        <f t="shared" si="161"/>
        <v>0.26209677419354838</v>
      </c>
      <c r="S180" s="35">
        <f t="shared" si="162"/>
        <v>0.10987903225806452</v>
      </c>
      <c r="T180" s="35">
        <f t="shared" si="163"/>
        <v>0.33870967741935482</v>
      </c>
      <c r="U180" s="35">
        <f t="shared" si="164"/>
        <v>8.669354838709678E-2</v>
      </c>
      <c r="V180" s="35">
        <f t="shared" si="165"/>
        <v>3.0241935483870967E-3</v>
      </c>
      <c r="W180" s="35">
        <f t="shared" si="166"/>
        <v>9.0725806451612909E-3</v>
      </c>
      <c r="X180" s="35">
        <f t="shared" si="167"/>
        <v>3.0241935483870967E-3</v>
      </c>
      <c r="Y180" s="35">
        <f t="shared" si="168"/>
        <v>2.0161290322580645E-3</v>
      </c>
      <c r="Z180" s="35">
        <f t="shared" si="169"/>
        <v>2.0161290322580645E-3</v>
      </c>
      <c r="AA180" s="35">
        <f t="shared" si="170"/>
        <v>2.0161290322580645E-3</v>
      </c>
      <c r="AB180" s="35">
        <f t="shared" si="171"/>
        <v>0</v>
      </c>
      <c r="AC180" s="38">
        <f t="shared" si="173"/>
        <v>1</v>
      </c>
    </row>
    <row r="181" spans="2:29" ht="16.2" thickBot="1" x14ac:dyDescent="0.35">
      <c r="B181" s="121" t="s">
        <v>47</v>
      </c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3"/>
    </row>
    <row r="182" spans="2:29" ht="14.4" thickBot="1" x14ac:dyDescent="0.3"/>
    <row r="183" spans="2:29" ht="18" thickBot="1" x14ac:dyDescent="0.35">
      <c r="B183" s="124" t="s">
        <v>294</v>
      </c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6"/>
    </row>
    <row r="184" spans="2:29" ht="18" thickBot="1" x14ac:dyDescent="0.35">
      <c r="B184" s="119" t="s">
        <v>41</v>
      </c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07"/>
      <c r="P184" s="119" t="s">
        <v>42</v>
      </c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07"/>
    </row>
    <row r="185" spans="2:29" ht="16.2" thickBot="1" x14ac:dyDescent="0.35">
      <c r="B185" s="44" t="s">
        <v>43</v>
      </c>
      <c r="C185" s="40" t="s">
        <v>17</v>
      </c>
      <c r="D185" s="40" t="s">
        <v>21</v>
      </c>
      <c r="E185" s="40" t="s">
        <v>18</v>
      </c>
      <c r="F185" s="40" t="s">
        <v>20</v>
      </c>
      <c r="G185" s="40" t="s">
        <v>19</v>
      </c>
      <c r="H185" s="40" t="s">
        <v>189</v>
      </c>
      <c r="I185" s="40" t="s">
        <v>286</v>
      </c>
      <c r="J185" s="40" t="s">
        <v>288</v>
      </c>
      <c r="K185" s="40" t="s">
        <v>51</v>
      </c>
      <c r="L185" s="40" t="s">
        <v>113</v>
      </c>
      <c r="M185" s="40" t="s">
        <v>292</v>
      </c>
      <c r="N185" s="40">
        <v>0</v>
      </c>
      <c r="O185" s="28" t="s">
        <v>38</v>
      </c>
      <c r="P185" s="39" t="s">
        <v>43</v>
      </c>
      <c r="Q185" s="40" t="str">
        <f>C185</f>
        <v>SNP</v>
      </c>
      <c r="R185" s="40" t="str">
        <f t="shared" ref="R185:AB185" si="175">D185</f>
        <v>Green</v>
      </c>
      <c r="S185" s="40" t="str">
        <f t="shared" si="175"/>
        <v>Labour</v>
      </c>
      <c r="T185" s="40" t="str">
        <f t="shared" si="175"/>
        <v>Lib Dem</v>
      </c>
      <c r="U185" s="40" t="str">
        <f t="shared" si="175"/>
        <v>Conservative</v>
      </c>
      <c r="V185" s="40" t="str">
        <f t="shared" si="175"/>
        <v>Alba</v>
      </c>
      <c r="W185" s="40" t="str">
        <f t="shared" si="175"/>
        <v>Communist</v>
      </c>
      <c r="X185" s="40" t="str">
        <f t="shared" si="175"/>
        <v>Socialist Labour</v>
      </c>
      <c r="Y185" s="40" t="str">
        <f t="shared" si="175"/>
        <v>Family</v>
      </c>
      <c r="Z185" s="40" t="str">
        <f t="shared" si="175"/>
        <v>Women's Equality</v>
      </c>
      <c r="AA185" s="40" t="str">
        <f t="shared" si="175"/>
        <v>Freedom Alliance</v>
      </c>
      <c r="AB185" s="40">
        <f t="shared" si="175"/>
        <v>0</v>
      </c>
      <c r="AC185" s="41" t="s">
        <v>38</v>
      </c>
    </row>
    <row r="186" spans="2:29" ht="15.6" x14ac:dyDescent="0.3">
      <c r="B186" s="29" t="s">
        <v>44</v>
      </c>
      <c r="C186" s="30">
        <v>3380</v>
      </c>
      <c r="D186" s="30">
        <v>2847</v>
      </c>
      <c r="E186" s="30">
        <v>2058</v>
      </c>
      <c r="F186" s="30">
        <v>1317</v>
      </c>
      <c r="G186" s="30">
        <v>763</v>
      </c>
      <c r="H186" s="30">
        <v>135</v>
      </c>
      <c r="I186" s="30">
        <v>119</v>
      </c>
      <c r="J186" s="30">
        <v>113</v>
      </c>
      <c r="K186" s="30">
        <v>106</v>
      </c>
      <c r="L186" s="30">
        <v>98</v>
      </c>
      <c r="M186" s="30">
        <v>98</v>
      </c>
      <c r="N186" s="30">
        <v>60</v>
      </c>
      <c r="O186" s="31">
        <f>SUM(C186:N186)</f>
        <v>11094</v>
      </c>
      <c r="P186" s="36" t="str">
        <f>B186</f>
        <v>Whole Ward</v>
      </c>
      <c r="Q186" s="42">
        <f t="shared" ref="Q186:Q197" si="176">IF(C186&gt;0,C186/O186,0)</f>
        <v>0.30466919055345232</v>
      </c>
      <c r="R186" s="42">
        <f t="shared" ref="R186:R197" si="177">IF(D186&gt;0,D186/O186,0)</f>
        <v>0.25662520281233098</v>
      </c>
      <c r="S186" s="42">
        <f t="shared" ref="S186:S197" si="178">IF(E186&gt;0,E186/O186,0)</f>
        <v>0.18550567874526772</v>
      </c>
      <c r="T186" s="42">
        <f t="shared" ref="T186:T197" si="179">IF(F186&gt;0,F186/O186,0)</f>
        <v>0.11871281773931855</v>
      </c>
      <c r="U186" s="42">
        <f t="shared" ref="U186:U197" si="180">IF(G186&gt;0,G186/O186,0)</f>
        <v>6.8775914908959804E-2</v>
      </c>
      <c r="V186" s="42">
        <f t="shared" ref="V186:V197" si="181">IF(H186&gt;0,H186/O186,0)</f>
        <v>1.2168739859383451E-2</v>
      </c>
      <c r="W186" s="42">
        <f t="shared" ref="W186:W197" si="182">IF(I186&gt;0,I186/O186,0)</f>
        <v>1.0726518839012079E-2</v>
      </c>
      <c r="X186" s="42">
        <f t="shared" ref="X186:X197" si="183">IF(J186&gt;0,J186/O186,0)</f>
        <v>1.0185685956372814E-2</v>
      </c>
      <c r="Y186" s="42">
        <f t="shared" ref="Y186:Y197" si="184">IF(K186&gt;0,K186/O186,0)</f>
        <v>9.5547142599603386E-3</v>
      </c>
      <c r="Z186" s="42">
        <f t="shared" ref="Z186:Z197" si="185">IF(L186&gt;0,L186/O186,0)</f>
        <v>8.8336037497746527E-3</v>
      </c>
      <c r="AA186" s="42">
        <f t="shared" ref="AA186:AA197" si="186">IF(M186&gt;0,M186/O186,0)</f>
        <v>8.8336037497746527E-3</v>
      </c>
      <c r="AB186" s="42">
        <f t="shared" ref="AB186:AB197" si="187">IF(N186&gt;0,N186/O186,0)</f>
        <v>5.4083288263926449E-3</v>
      </c>
      <c r="AC186" s="43">
        <f>SUM(Q186:AB186)</f>
        <v>0.99999999999999989</v>
      </c>
    </row>
    <row r="187" spans="2:29" ht="15.6" x14ac:dyDescent="0.3">
      <c r="B187" s="32" t="s">
        <v>45</v>
      </c>
      <c r="C187" s="33">
        <v>2328</v>
      </c>
      <c r="D187" s="33">
        <v>2272</v>
      </c>
      <c r="E187" s="33">
        <v>1390</v>
      </c>
      <c r="F187" s="33">
        <v>781</v>
      </c>
      <c r="G187" s="33">
        <v>468</v>
      </c>
      <c r="H187" s="33">
        <v>100</v>
      </c>
      <c r="I187" s="33">
        <v>97</v>
      </c>
      <c r="J187" s="33">
        <v>67</v>
      </c>
      <c r="K187" s="33">
        <v>74</v>
      </c>
      <c r="L187" s="33">
        <v>65</v>
      </c>
      <c r="M187" s="33">
        <v>32</v>
      </c>
      <c r="N187" s="33">
        <v>0</v>
      </c>
      <c r="O187" s="34">
        <f>SUM(C187:N187)</f>
        <v>7674</v>
      </c>
      <c r="P187" s="32" t="str">
        <f t="shared" ref="P187:P197" si="188">B187</f>
        <v>In Person Total</v>
      </c>
      <c r="Q187" s="35">
        <f t="shared" si="176"/>
        <v>0.30336200156372167</v>
      </c>
      <c r="R187" s="35">
        <f t="shared" si="177"/>
        <v>0.29606463382851184</v>
      </c>
      <c r="S187" s="35">
        <f t="shared" si="178"/>
        <v>0.18113109199895752</v>
      </c>
      <c r="T187" s="35">
        <f t="shared" si="179"/>
        <v>0.10177221787855095</v>
      </c>
      <c r="U187" s="35">
        <f t="shared" si="180"/>
        <v>6.0985144644253322E-2</v>
      </c>
      <c r="V187" s="35">
        <f t="shared" si="181"/>
        <v>1.3031013812874642E-2</v>
      </c>
      <c r="W187" s="35">
        <f t="shared" si="182"/>
        <v>1.2640083398488402E-2</v>
      </c>
      <c r="X187" s="35">
        <f t="shared" si="183"/>
        <v>8.7307792546260105E-3</v>
      </c>
      <c r="Y187" s="35">
        <f t="shared" si="184"/>
        <v>9.6429502215272349E-3</v>
      </c>
      <c r="Z187" s="35">
        <f t="shared" si="185"/>
        <v>8.4701589783685166E-3</v>
      </c>
      <c r="AA187" s="35">
        <f t="shared" si="186"/>
        <v>4.1699244201198853E-3</v>
      </c>
      <c r="AB187" s="35">
        <f t="shared" si="187"/>
        <v>0</v>
      </c>
      <c r="AC187" s="38">
        <f t="shared" ref="AC187:AC197" si="189">SUM(Q187:AB187)</f>
        <v>1.0000000000000002</v>
      </c>
    </row>
    <row r="188" spans="2:29" ht="15.6" x14ac:dyDescent="0.3">
      <c r="B188" s="36" t="s">
        <v>46</v>
      </c>
      <c r="C188" s="33">
        <v>1052</v>
      </c>
      <c r="D188" s="33">
        <v>575</v>
      </c>
      <c r="E188" s="33">
        <v>668</v>
      </c>
      <c r="F188" s="33">
        <v>536</v>
      </c>
      <c r="G188" s="33">
        <v>295</v>
      </c>
      <c r="H188" s="33">
        <v>35</v>
      </c>
      <c r="I188" s="33">
        <v>22</v>
      </c>
      <c r="J188" s="33">
        <v>46</v>
      </c>
      <c r="K188" s="33">
        <v>32</v>
      </c>
      <c r="L188" s="33">
        <v>33</v>
      </c>
      <c r="M188" s="33">
        <v>33</v>
      </c>
      <c r="N188" s="33">
        <v>28</v>
      </c>
      <c r="O188" s="34">
        <f t="shared" ref="O188:O197" si="190">SUM(C188:N188)</f>
        <v>3355</v>
      </c>
      <c r="P188" s="32" t="str">
        <f t="shared" si="188"/>
        <v>Postal Total</v>
      </c>
      <c r="Q188" s="35">
        <f t="shared" si="176"/>
        <v>0.31356184798807751</v>
      </c>
      <c r="R188" s="35">
        <f t="shared" si="177"/>
        <v>0.17138599105812222</v>
      </c>
      <c r="S188" s="35">
        <f t="shared" si="178"/>
        <v>0.19910581222056631</v>
      </c>
      <c r="T188" s="35">
        <f t="shared" si="179"/>
        <v>0.15976154992548436</v>
      </c>
      <c r="U188" s="35">
        <f t="shared" si="180"/>
        <v>8.792846497764531E-2</v>
      </c>
      <c r="V188" s="35">
        <f t="shared" si="181"/>
        <v>1.0432190760059613E-2</v>
      </c>
      <c r="W188" s="35">
        <f t="shared" si="182"/>
        <v>6.5573770491803279E-3</v>
      </c>
      <c r="X188" s="35">
        <f t="shared" si="183"/>
        <v>1.3710879284649776E-2</v>
      </c>
      <c r="Y188" s="35">
        <f t="shared" si="184"/>
        <v>9.5380029806259314E-3</v>
      </c>
      <c r="Z188" s="35">
        <f t="shared" si="185"/>
        <v>9.8360655737704927E-3</v>
      </c>
      <c r="AA188" s="35">
        <f t="shared" si="186"/>
        <v>9.8360655737704927E-3</v>
      </c>
      <c r="AB188" s="35">
        <f t="shared" si="187"/>
        <v>8.34575260804769E-3</v>
      </c>
      <c r="AC188" s="38">
        <f t="shared" si="189"/>
        <v>1</v>
      </c>
    </row>
    <row r="189" spans="2:29" ht="31.2" x14ac:dyDescent="0.3">
      <c r="B189" s="37" t="s">
        <v>295</v>
      </c>
      <c r="C189" s="33">
        <v>494</v>
      </c>
      <c r="D189" s="33">
        <v>472</v>
      </c>
      <c r="E189" s="33">
        <v>292</v>
      </c>
      <c r="F189" s="33">
        <v>106</v>
      </c>
      <c r="G189" s="33">
        <v>78</v>
      </c>
      <c r="H189" s="33">
        <v>19</v>
      </c>
      <c r="I189" s="33">
        <v>29</v>
      </c>
      <c r="J189" s="33">
        <v>19</v>
      </c>
      <c r="K189" s="33">
        <v>13</v>
      </c>
      <c r="L189" s="33">
        <v>12</v>
      </c>
      <c r="M189" s="33">
        <v>13</v>
      </c>
      <c r="N189" s="33">
        <v>0</v>
      </c>
      <c r="O189" s="34">
        <f t="shared" si="190"/>
        <v>1547</v>
      </c>
      <c r="P189" s="32" t="str">
        <f t="shared" si="188"/>
        <v>EN12H &amp; EN12K</v>
      </c>
      <c r="Q189" s="35">
        <f t="shared" si="176"/>
        <v>0.31932773109243695</v>
      </c>
      <c r="R189" s="35">
        <f t="shared" si="177"/>
        <v>0.30510665804783454</v>
      </c>
      <c r="S189" s="35">
        <f t="shared" si="178"/>
        <v>0.18875242404654169</v>
      </c>
      <c r="T189" s="35">
        <f t="shared" si="179"/>
        <v>6.8519715578539114E-2</v>
      </c>
      <c r="U189" s="35">
        <f t="shared" si="180"/>
        <v>5.0420168067226892E-2</v>
      </c>
      <c r="V189" s="35">
        <f t="shared" si="181"/>
        <v>1.2281835811247576E-2</v>
      </c>
      <c r="W189" s="35">
        <f t="shared" si="182"/>
        <v>1.874595992243051E-2</v>
      </c>
      <c r="X189" s="35">
        <f t="shared" si="183"/>
        <v>1.2281835811247576E-2</v>
      </c>
      <c r="Y189" s="35">
        <f t="shared" si="184"/>
        <v>8.4033613445378148E-3</v>
      </c>
      <c r="Z189" s="35">
        <f t="shared" si="185"/>
        <v>7.7569489334195219E-3</v>
      </c>
      <c r="AA189" s="35">
        <f t="shared" si="186"/>
        <v>8.4033613445378148E-3</v>
      </c>
      <c r="AB189" s="35">
        <f t="shared" si="187"/>
        <v>0</v>
      </c>
      <c r="AC189" s="38">
        <f t="shared" si="189"/>
        <v>0.99999999999999989</v>
      </c>
    </row>
    <row r="190" spans="2:29" ht="15.6" x14ac:dyDescent="0.3">
      <c r="B190" s="37" t="s">
        <v>296</v>
      </c>
      <c r="C190" s="33">
        <v>263</v>
      </c>
      <c r="D190" s="33">
        <v>219</v>
      </c>
      <c r="E190" s="33">
        <v>150</v>
      </c>
      <c r="F190" s="33">
        <v>115</v>
      </c>
      <c r="G190" s="33">
        <v>67</v>
      </c>
      <c r="H190" s="33">
        <v>7</v>
      </c>
      <c r="I190" s="33">
        <v>5</v>
      </c>
      <c r="J190" s="33">
        <v>17</v>
      </c>
      <c r="K190" s="33">
        <v>11</v>
      </c>
      <c r="L190" s="33">
        <v>6</v>
      </c>
      <c r="M190" s="33">
        <v>2</v>
      </c>
      <c r="N190" s="33">
        <v>0</v>
      </c>
      <c r="O190" s="34">
        <f t="shared" si="190"/>
        <v>862</v>
      </c>
      <c r="P190" s="32" t="str">
        <f t="shared" si="188"/>
        <v>NN12A</v>
      </c>
      <c r="Q190" s="35">
        <f t="shared" si="176"/>
        <v>0.30510440835266822</v>
      </c>
      <c r="R190" s="35">
        <f t="shared" si="177"/>
        <v>0.25406032482598606</v>
      </c>
      <c r="S190" s="35">
        <f t="shared" si="178"/>
        <v>0.1740139211136891</v>
      </c>
      <c r="T190" s="35">
        <f t="shared" si="179"/>
        <v>0.13341067285382829</v>
      </c>
      <c r="U190" s="35">
        <f t="shared" si="180"/>
        <v>7.77262180974478E-2</v>
      </c>
      <c r="V190" s="35">
        <f t="shared" si="181"/>
        <v>8.1206496519721574E-3</v>
      </c>
      <c r="W190" s="35">
        <f t="shared" si="182"/>
        <v>5.8004640371229696E-3</v>
      </c>
      <c r="X190" s="35">
        <f t="shared" si="183"/>
        <v>1.9721577726218097E-2</v>
      </c>
      <c r="Y190" s="35">
        <f t="shared" si="184"/>
        <v>1.2761020881670533E-2</v>
      </c>
      <c r="Z190" s="35">
        <f t="shared" si="185"/>
        <v>6.9605568445475635E-3</v>
      </c>
      <c r="AA190" s="35">
        <f t="shared" si="186"/>
        <v>2.3201856148491878E-3</v>
      </c>
      <c r="AB190" s="35">
        <f t="shared" si="187"/>
        <v>0</v>
      </c>
      <c r="AC190" s="38">
        <f t="shared" si="189"/>
        <v>0.99999999999999978</v>
      </c>
    </row>
    <row r="191" spans="2:29" ht="15.6" x14ac:dyDescent="0.3">
      <c r="B191" s="37" t="s">
        <v>297</v>
      </c>
      <c r="C191" s="33">
        <v>168</v>
      </c>
      <c r="D191" s="33">
        <v>113</v>
      </c>
      <c r="E191" s="33">
        <v>130</v>
      </c>
      <c r="F191" s="33">
        <v>59</v>
      </c>
      <c r="G191" s="33">
        <v>34</v>
      </c>
      <c r="H191" s="33">
        <v>1</v>
      </c>
      <c r="I191" s="33">
        <v>5</v>
      </c>
      <c r="J191" s="33">
        <v>5</v>
      </c>
      <c r="K191" s="33">
        <v>11</v>
      </c>
      <c r="L191" s="33">
        <v>5</v>
      </c>
      <c r="M191" s="33">
        <v>4</v>
      </c>
      <c r="N191" s="33">
        <v>0</v>
      </c>
      <c r="O191" s="34">
        <f t="shared" si="190"/>
        <v>535</v>
      </c>
      <c r="P191" s="32" t="str">
        <f t="shared" si="188"/>
        <v>NN12B</v>
      </c>
      <c r="Q191" s="35">
        <f t="shared" si="176"/>
        <v>0.31401869158878504</v>
      </c>
      <c r="R191" s="35">
        <f t="shared" si="177"/>
        <v>0.21121495327102804</v>
      </c>
      <c r="S191" s="35">
        <f t="shared" si="178"/>
        <v>0.24299065420560748</v>
      </c>
      <c r="T191" s="35">
        <f t="shared" si="179"/>
        <v>0.1102803738317757</v>
      </c>
      <c r="U191" s="35">
        <f t="shared" si="180"/>
        <v>6.3551401869158877E-2</v>
      </c>
      <c r="V191" s="35">
        <f t="shared" si="181"/>
        <v>1.869158878504673E-3</v>
      </c>
      <c r="W191" s="35">
        <f t="shared" si="182"/>
        <v>9.3457943925233638E-3</v>
      </c>
      <c r="X191" s="35">
        <f t="shared" si="183"/>
        <v>9.3457943925233638E-3</v>
      </c>
      <c r="Y191" s="35">
        <f t="shared" si="184"/>
        <v>2.0560747663551402E-2</v>
      </c>
      <c r="Z191" s="35">
        <f t="shared" si="185"/>
        <v>9.3457943925233638E-3</v>
      </c>
      <c r="AA191" s="35">
        <f t="shared" si="186"/>
        <v>7.4766355140186919E-3</v>
      </c>
      <c r="AB191" s="35">
        <f t="shared" si="187"/>
        <v>0</v>
      </c>
      <c r="AC191" s="38">
        <f t="shared" si="189"/>
        <v>1</v>
      </c>
    </row>
    <row r="192" spans="2:29" ht="15.6" x14ac:dyDescent="0.3">
      <c r="B192" s="37" t="s">
        <v>298</v>
      </c>
      <c r="C192" s="33">
        <v>224</v>
      </c>
      <c r="D192" s="33">
        <v>160</v>
      </c>
      <c r="E192" s="33">
        <v>154</v>
      </c>
      <c r="F192" s="33">
        <v>130</v>
      </c>
      <c r="G192" s="33">
        <v>73</v>
      </c>
      <c r="H192" s="33">
        <v>14</v>
      </c>
      <c r="I192" s="33">
        <v>6</v>
      </c>
      <c r="J192" s="33">
        <v>7</v>
      </c>
      <c r="K192" s="33">
        <v>9</v>
      </c>
      <c r="L192" s="33">
        <v>9</v>
      </c>
      <c r="M192" s="33">
        <v>11</v>
      </c>
      <c r="N192" s="33">
        <v>0</v>
      </c>
      <c r="O192" s="34">
        <f t="shared" si="190"/>
        <v>797</v>
      </c>
      <c r="P192" s="32" t="str">
        <f t="shared" si="188"/>
        <v>NN12C</v>
      </c>
      <c r="Q192" s="35">
        <f t="shared" si="176"/>
        <v>0.2810539523212045</v>
      </c>
      <c r="R192" s="35">
        <f t="shared" si="177"/>
        <v>0.20075282308657466</v>
      </c>
      <c r="S192" s="35">
        <f t="shared" si="178"/>
        <v>0.19322459222082811</v>
      </c>
      <c r="T192" s="35">
        <f t="shared" si="179"/>
        <v>0.16311166875784192</v>
      </c>
      <c r="U192" s="35">
        <f t="shared" si="180"/>
        <v>9.1593475533249688E-2</v>
      </c>
      <c r="V192" s="35">
        <f t="shared" si="181"/>
        <v>1.7565872020075281E-2</v>
      </c>
      <c r="W192" s="35">
        <f t="shared" si="182"/>
        <v>7.5282308657465494E-3</v>
      </c>
      <c r="X192" s="35">
        <f t="shared" si="183"/>
        <v>8.7829360100376407E-3</v>
      </c>
      <c r="Y192" s="35">
        <f t="shared" si="184"/>
        <v>1.1292346298619825E-2</v>
      </c>
      <c r="Z192" s="35">
        <f t="shared" si="185"/>
        <v>1.1292346298619825E-2</v>
      </c>
      <c r="AA192" s="35">
        <f t="shared" si="186"/>
        <v>1.3801756587202008E-2</v>
      </c>
      <c r="AB192" s="35">
        <f t="shared" si="187"/>
        <v>0</v>
      </c>
      <c r="AC192" s="38">
        <f t="shared" si="189"/>
        <v>1</v>
      </c>
    </row>
    <row r="193" spans="2:29" ht="15.6" x14ac:dyDescent="0.3">
      <c r="B193" s="37" t="s">
        <v>299</v>
      </c>
      <c r="C193" s="33">
        <v>617</v>
      </c>
      <c r="D193" s="33">
        <v>454</v>
      </c>
      <c r="E193" s="33">
        <v>432</v>
      </c>
      <c r="F193" s="33">
        <v>314</v>
      </c>
      <c r="G193" s="33">
        <v>191</v>
      </c>
      <c r="H193" s="33">
        <v>32</v>
      </c>
      <c r="I193" s="33">
        <v>11</v>
      </c>
      <c r="J193" s="33">
        <v>12</v>
      </c>
      <c r="K193" s="33">
        <v>24</v>
      </c>
      <c r="L193" s="33">
        <v>23</v>
      </c>
      <c r="M193" s="33">
        <v>9</v>
      </c>
      <c r="N193" s="33">
        <v>0</v>
      </c>
      <c r="O193" s="34">
        <f t="shared" si="190"/>
        <v>2119</v>
      </c>
      <c r="P193" s="32" t="str">
        <f t="shared" si="188"/>
        <v>NN12D</v>
      </c>
      <c r="Q193" s="35">
        <f t="shared" si="176"/>
        <v>0.29117508258612551</v>
      </c>
      <c r="R193" s="35">
        <f t="shared" si="177"/>
        <v>0.21425200566304861</v>
      </c>
      <c r="S193" s="35">
        <f t="shared" si="178"/>
        <v>0.20386974988201981</v>
      </c>
      <c r="T193" s="35">
        <f t="shared" si="179"/>
        <v>0.14818310523831996</v>
      </c>
      <c r="U193" s="35">
        <f t="shared" si="180"/>
        <v>9.0136857008022653E-2</v>
      </c>
      <c r="V193" s="35">
        <f t="shared" si="181"/>
        <v>1.5101462954223691E-2</v>
      </c>
      <c r="W193" s="35">
        <f t="shared" si="182"/>
        <v>5.1911278905143934E-3</v>
      </c>
      <c r="X193" s="35">
        <f t="shared" si="183"/>
        <v>5.6630486078338843E-3</v>
      </c>
      <c r="Y193" s="35">
        <f t="shared" si="184"/>
        <v>1.1326097215667769E-2</v>
      </c>
      <c r="Z193" s="35">
        <f t="shared" si="185"/>
        <v>1.0854176498348278E-2</v>
      </c>
      <c r="AA193" s="35">
        <f t="shared" si="186"/>
        <v>4.2472864558754132E-3</v>
      </c>
      <c r="AB193" s="35">
        <f t="shared" si="187"/>
        <v>0</v>
      </c>
      <c r="AC193" s="38">
        <f t="shared" si="189"/>
        <v>1</v>
      </c>
    </row>
    <row r="194" spans="2:29" ht="15.6" x14ac:dyDescent="0.3">
      <c r="B194" s="37" t="s">
        <v>300</v>
      </c>
      <c r="C194" s="33">
        <v>276</v>
      </c>
      <c r="D194" s="33">
        <v>180</v>
      </c>
      <c r="E194" s="33">
        <v>138</v>
      </c>
      <c r="F194" s="33">
        <v>130</v>
      </c>
      <c r="G194" s="33">
        <v>57</v>
      </c>
      <c r="H194" s="33">
        <v>19</v>
      </c>
      <c r="I194" s="33">
        <v>10</v>
      </c>
      <c r="J194" s="33">
        <v>8</v>
      </c>
      <c r="K194" s="33">
        <v>4</v>
      </c>
      <c r="L194" s="33">
        <v>5</v>
      </c>
      <c r="M194" s="33">
        <v>8</v>
      </c>
      <c r="N194" s="33">
        <v>0</v>
      </c>
      <c r="O194" s="34">
        <f t="shared" si="190"/>
        <v>835</v>
      </c>
      <c r="P194" s="32" t="str">
        <f t="shared" si="188"/>
        <v>NN12E</v>
      </c>
      <c r="Q194" s="35">
        <f t="shared" si="176"/>
        <v>0.33053892215568864</v>
      </c>
      <c r="R194" s="35">
        <f t="shared" si="177"/>
        <v>0.21556886227544911</v>
      </c>
      <c r="S194" s="35">
        <f t="shared" si="178"/>
        <v>0.16526946107784432</v>
      </c>
      <c r="T194" s="35">
        <f t="shared" si="179"/>
        <v>0.15568862275449102</v>
      </c>
      <c r="U194" s="35">
        <f t="shared" si="180"/>
        <v>6.8263473053892215E-2</v>
      </c>
      <c r="V194" s="35">
        <f t="shared" si="181"/>
        <v>2.2754491017964073E-2</v>
      </c>
      <c r="W194" s="35">
        <f t="shared" si="182"/>
        <v>1.1976047904191617E-2</v>
      </c>
      <c r="X194" s="35">
        <f t="shared" si="183"/>
        <v>9.5808383233532933E-3</v>
      </c>
      <c r="Y194" s="35">
        <f t="shared" si="184"/>
        <v>4.7904191616766467E-3</v>
      </c>
      <c r="Z194" s="35">
        <f t="shared" si="185"/>
        <v>5.9880239520958087E-3</v>
      </c>
      <c r="AA194" s="35">
        <f t="shared" si="186"/>
        <v>9.5808383233532933E-3</v>
      </c>
      <c r="AB194" s="35">
        <f t="shared" si="187"/>
        <v>0</v>
      </c>
      <c r="AC194" s="38">
        <f t="shared" si="189"/>
        <v>1.0000000000000002</v>
      </c>
    </row>
    <row r="195" spans="2:29" ht="15.6" x14ac:dyDescent="0.3">
      <c r="B195" s="37" t="s">
        <v>301</v>
      </c>
      <c r="C195" s="33">
        <v>363</v>
      </c>
      <c r="D195" s="33">
        <v>407</v>
      </c>
      <c r="E195" s="33">
        <v>173</v>
      </c>
      <c r="F195" s="33">
        <v>81</v>
      </c>
      <c r="G195" s="33">
        <v>55</v>
      </c>
      <c r="H195" s="33">
        <v>15</v>
      </c>
      <c r="I195" s="33">
        <v>20</v>
      </c>
      <c r="J195" s="33">
        <v>12</v>
      </c>
      <c r="K195" s="33">
        <v>3</v>
      </c>
      <c r="L195" s="33">
        <v>11</v>
      </c>
      <c r="M195" s="33">
        <v>2</v>
      </c>
      <c r="N195" s="33">
        <v>0</v>
      </c>
      <c r="O195" s="34">
        <f t="shared" si="190"/>
        <v>1142</v>
      </c>
      <c r="P195" s="32" t="str">
        <f t="shared" si="188"/>
        <v>NN12F</v>
      </c>
      <c r="Q195" s="35">
        <f t="shared" si="176"/>
        <v>0.31786339754816112</v>
      </c>
      <c r="R195" s="35">
        <f t="shared" si="177"/>
        <v>0.35639229422066548</v>
      </c>
      <c r="S195" s="35">
        <f t="shared" si="178"/>
        <v>0.15148861646234676</v>
      </c>
      <c r="T195" s="35">
        <f t="shared" si="179"/>
        <v>7.0928196147110337E-2</v>
      </c>
      <c r="U195" s="35">
        <f t="shared" si="180"/>
        <v>4.816112084063047E-2</v>
      </c>
      <c r="V195" s="35">
        <f t="shared" si="181"/>
        <v>1.3134851138353765E-2</v>
      </c>
      <c r="W195" s="35">
        <f t="shared" si="182"/>
        <v>1.7513134851138354E-2</v>
      </c>
      <c r="X195" s="35">
        <f t="shared" si="183"/>
        <v>1.0507880910683012E-2</v>
      </c>
      <c r="Y195" s="35">
        <f t="shared" si="184"/>
        <v>2.6269702276707531E-3</v>
      </c>
      <c r="Z195" s="35">
        <f t="shared" si="185"/>
        <v>9.6322241681260946E-3</v>
      </c>
      <c r="AA195" s="35">
        <f t="shared" si="186"/>
        <v>1.7513134851138354E-3</v>
      </c>
      <c r="AB195" s="35">
        <f t="shared" si="187"/>
        <v>0</v>
      </c>
      <c r="AC195" s="38">
        <f t="shared" si="189"/>
        <v>1.0000000000000002</v>
      </c>
    </row>
    <row r="196" spans="2:29" ht="15.6" x14ac:dyDescent="0.3">
      <c r="B196" s="37" t="s">
        <v>302</v>
      </c>
      <c r="C196" s="33">
        <v>285</v>
      </c>
      <c r="D196" s="33">
        <v>207</v>
      </c>
      <c r="E196" s="33">
        <v>164</v>
      </c>
      <c r="F196" s="33">
        <v>116</v>
      </c>
      <c r="G196" s="33">
        <v>65</v>
      </c>
      <c r="H196" s="33">
        <v>9</v>
      </c>
      <c r="I196" s="33">
        <v>7</v>
      </c>
      <c r="J196" s="33">
        <v>12</v>
      </c>
      <c r="K196" s="33">
        <v>14</v>
      </c>
      <c r="L196" s="33">
        <v>17</v>
      </c>
      <c r="M196" s="33">
        <v>2</v>
      </c>
      <c r="N196" s="33">
        <v>0</v>
      </c>
      <c r="O196" s="34">
        <f t="shared" si="190"/>
        <v>898</v>
      </c>
      <c r="P196" s="32" t="str">
        <f t="shared" si="188"/>
        <v>NN12I</v>
      </c>
      <c r="Q196" s="35">
        <f t="shared" si="176"/>
        <v>0.31737193763919824</v>
      </c>
      <c r="R196" s="35">
        <f t="shared" si="177"/>
        <v>0.23051224944320714</v>
      </c>
      <c r="S196" s="35">
        <f t="shared" si="178"/>
        <v>0.18262806236080179</v>
      </c>
      <c r="T196" s="35">
        <f t="shared" si="179"/>
        <v>0.1291759465478842</v>
      </c>
      <c r="U196" s="35">
        <f t="shared" si="180"/>
        <v>7.2383073496659248E-2</v>
      </c>
      <c r="V196" s="35">
        <f t="shared" si="181"/>
        <v>1.002227171492205E-2</v>
      </c>
      <c r="W196" s="35">
        <f t="shared" si="182"/>
        <v>7.7951002227171495E-3</v>
      </c>
      <c r="X196" s="35">
        <f t="shared" si="183"/>
        <v>1.3363028953229399E-2</v>
      </c>
      <c r="Y196" s="35">
        <f t="shared" si="184"/>
        <v>1.5590200445434299E-2</v>
      </c>
      <c r="Z196" s="35">
        <f t="shared" si="185"/>
        <v>1.8930957683741648E-2</v>
      </c>
      <c r="AA196" s="35">
        <f t="shared" si="186"/>
        <v>2.2271714922048997E-3</v>
      </c>
      <c r="AB196" s="35">
        <f t="shared" si="187"/>
        <v>0</v>
      </c>
      <c r="AC196" s="38">
        <f t="shared" si="189"/>
        <v>1.0000000000000002</v>
      </c>
    </row>
    <row r="197" spans="2:29" ht="16.2" thickBot="1" x14ac:dyDescent="0.35">
      <c r="B197" s="37" t="s">
        <v>303</v>
      </c>
      <c r="C197" s="33">
        <v>691</v>
      </c>
      <c r="D197" s="33">
        <v>634</v>
      </c>
      <c r="E197" s="33">
        <v>425</v>
      </c>
      <c r="F197" s="33">
        <v>266</v>
      </c>
      <c r="G197" s="33">
        <v>142</v>
      </c>
      <c r="H197" s="33">
        <v>19</v>
      </c>
      <c r="I197" s="33">
        <v>26</v>
      </c>
      <c r="J197" s="33">
        <v>22</v>
      </c>
      <c r="K197" s="33">
        <v>16</v>
      </c>
      <c r="L197" s="33">
        <v>12</v>
      </c>
      <c r="M197" s="33">
        <v>9</v>
      </c>
      <c r="N197" s="33">
        <v>0</v>
      </c>
      <c r="O197" s="34">
        <f t="shared" si="190"/>
        <v>2262</v>
      </c>
      <c r="P197" s="32" t="str">
        <f t="shared" si="188"/>
        <v>NN12J</v>
      </c>
      <c r="Q197" s="35">
        <f t="shared" si="176"/>
        <v>0.30548187444739167</v>
      </c>
      <c r="R197" s="35">
        <f t="shared" si="177"/>
        <v>0.28028293545534927</v>
      </c>
      <c r="S197" s="35">
        <f t="shared" si="178"/>
        <v>0.18788682581786029</v>
      </c>
      <c r="T197" s="35">
        <f t="shared" si="179"/>
        <v>0.11759504862953139</v>
      </c>
      <c r="U197" s="35">
        <f t="shared" si="180"/>
        <v>6.2776304155614499E-2</v>
      </c>
      <c r="V197" s="35">
        <f t="shared" si="181"/>
        <v>8.3996463306808128E-3</v>
      </c>
      <c r="W197" s="35">
        <f t="shared" si="182"/>
        <v>1.1494252873563218E-2</v>
      </c>
      <c r="X197" s="35">
        <f t="shared" si="183"/>
        <v>9.7259062776304164E-3</v>
      </c>
      <c r="Y197" s="35">
        <f t="shared" si="184"/>
        <v>7.073386383731211E-3</v>
      </c>
      <c r="Z197" s="35">
        <f t="shared" si="185"/>
        <v>5.3050397877984082E-3</v>
      </c>
      <c r="AA197" s="35">
        <f t="shared" si="186"/>
        <v>3.9787798408488064E-3</v>
      </c>
      <c r="AB197" s="35">
        <f t="shared" si="187"/>
        <v>0</v>
      </c>
      <c r="AC197" s="38">
        <f t="shared" si="189"/>
        <v>1</v>
      </c>
    </row>
    <row r="198" spans="2:29" ht="16.2" thickBot="1" x14ac:dyDescent="0.35">
      <c r="B198" s="121" t="s">
        <v>47</v>
      </c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3"/>
    </row>
    <row r="199" spans="2:29" ht="14.4" thickBot="1" x14ac:dyDescent="0.3"/>
    <row r="200" spans="2:29" ht="18" thickBot="1" x14ac:dyDescent="0.35">
      <c r="B200" s="124" t="s">
        <v>312</v>
      </c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6"/>
    </row>
    <row r="201" spans="2:29" ht="18" thickBot="1" x14ac:dyDescent="0.35">
      <c r="B201" s="119" t="s">
        <v>41</v>
      </c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07"/>
      <c r="P201" s="119" t="s">
        <v>42</v>
      </c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07"/>
    </row>
    <row r="202" spans="2:29" ht="16.2" thickBot="1" x14ac:dyDescent="0.35">
      <c r="B202" s="44" t="s">
        <v>43</v>
      </c>
      <c r="C202" s="40" t="s">
        <v>17</v>
      </c>
      <c r="D202" s="40" t="s">
        <v>21</v>
      </c>
      <c r="E202" s="40" t="s">
        <v>18</v>
      </c>
      <c r="F202" s="40" t="s">
        <v>19</v>
      </c>
      <c r="G202" s="40" t="s">
        <v>50</v>
      </c>
      <c r="H202" s="40" t="s">
        <v>20</v>
      </c>
      <c r="I202" s="40" t="s">
        <v>189</v>
      </c>
      <c r="J202" s="40" t="s">
        <v>51</v>
      </c>
      <c r="K202" s="40">
        <v>0</v>
      </c>
      <c r="L202" s="40">
        <v>0</v>
      </c>
      <c r="M202" s="40">
        <v>0</v>
      </c>
      <c r="N202" s="40">
        <v>0</v>
      </c>
      <c r="O202" s="28" t="s">
        <v>38</v>
      </c>
      <c r="P202" s="39" t="s">
        <v>43</v>
      </c>
      <c r="Q202" s="40" t="str">
        <f>C202</f>
        <v>SNP</v>
      </c>
      <c r="R202" s="40" t="str">
        <f t="shared" ref="R202:AB202" si="191">D202</f>
        <v>Green</v>
      </c>
      <c r="S202" s="40" t="str">
        <f t="shared" si="191"/>
        <v>Labour</v>
      </c>
      <c r="T202" s="40" t="str">
        <f t="shared" si="191"/>
        <v>Conservative</v>
      </c>
      <c r="U202" s="40" t="str">
        <f t="shared" si="191"/>
        <v>Independent</v>
      </c>
      <c r="V202" s="40" t="str">
        <f t="shared" si="191"/>
        <v>Lib Dem</v>
      </c>
      <c r="W202" s="40" t="str">
        <f t="shared" si="191"/>
        <v>Alba</v>
      </c>
      <c r="X202" s="40" t="str">
        <f t="shared" si="191"/>
        <v>Family</v>
      </c>
      <c r="Y202" s="40">
        <f t="shared" si="191"/>
        <v>0</v>
      </c>
      <c r="Z202" s="40">
        <f t="shared" si="191"/>
        <v>0</v>
      </c>
      <c r="AA202" s="40">
        <f t="shared" si="191"/>
        <v>0</v>
      </c>
      <c r="AB202" s="40">
        <f t="shared" si="191"/>
        <v>0</v>
      </c>
      <c r="AC202" s="41" t="s">
        <v>38</v>
      </c>
    </row>
    <row r="203" spans="2:29" ht="15.6" x14ac:dyDescent="0.3">
      <c r="B203" s="29" t="s">
        <v>44</v>
      </c>
      <c r="C203" s="30">
        <v>2754</v>
      </c>
      <c r="D203" s="30">
        <v>2169</v>
      </c>
      <c r="E203" s="30">
        <v>1804</v>
      </c>
      <c r="F203" s="30">
        <v>764</v>
      </c>
      <c r="G203" s="30">
        <v>370</v>
      </c>
      <c r="H203" s="30">
        <v>360</v>
      </c>
      <c r="I203" s="30">
        <v>129</v>
      </c>
      <c r="J203" s="30">
        <v>92</v>
      </c>
      <c r="K203" s="30">
        <v>0</v>
      </c>
      <c r="L203" s="30">
        <v>0</v>
      </c>
      <c r="M203" s="30">
        <v>0</v>
      </c>
      <c r="N203" s="30">
        <v>0</v>
      </c>
      <c r="O203" s="31">
        <f>SUM(C203:N203)</f>
        <v>8442</v>
      </c>
      <c r="P203" s="36" t="str">
        <f>B203</f>
        <v>Whole Ward</v>
      </c>
      <c r="Q203" s="42">
        <f t="shared" ref="Q203:Q210" si="192">IF(C203&gt;0,C203/O203,0)</f>
        <v>0.32622601279317698</v>
      </c>
      <c r="R203" s="42">
        <f t="shared" ref="R203:R210" si="193">IF(D203&gt;0,D203/O203,0)</f>
        <v>0.25692963752665243</v>
      </c>
      <c r="S203" s="42">
        <f t="shared" ref="S203:S210" si="194">IF(E203&gt;0,E203/O203,0)</f>
        <v>0.21369343757403458</v>
      </c>
      <c r="T203" s="42">
        <f t="shared" ref="T203:T210" si="195">IF(F203&gt;0,F203/O203,0)</f>
        <v>9.049988154465767E-2</v>
      </c>
      <c r="U203" s="42">
        <f t="shared" ref="U203:U210" si="196">IF(G203&gt;0,G203/O203,0)</f>
        <v>4.382847666429756E-2</v>
      </c>
      <c r="V203" s="42">
        <f t="shared" ref="V203:V210" si="197">IF(H203&gt;0,H203/O203,0)</f>
        <v>4.2643923240938165E-2</v>
      </c>
      <c r="W203" s="42">
        <f t="shared" ref="W203:W210" si="198">IF(I203&gt;0,I203/O203,0)</f>
        <v>1.5280739161336177E-2</v>
      </c>
      <c r="X203" s="42">
        <f t="shared" ref="X203:X210" si="199">IF(J203&gt;0,J203/O203,0)</f>
        <v>1.0897891494906419E-2</v>
      </c>
      <c r="Y203" s="42">
        <f t="shared" ref="Y203:Y210" si="200">IF(K203&gt;0,K203/O203,0)</f>
        <v>0</v>
      </c>
      <c r="Z203" s="42">
        <f t="shared" ref="Z203:Z210" si="201">IF(L203&gt;0,L203/O203,0)</f>
        <v>0</v>
      </c>
      <c r="AA203" s="42">
        <f t="shared" ref="AA203:AA210" si="202">IF(M203&gt;0,M203/O203,0)</f>
        <v>0</v>
      </c>
      <c r="AB203" s="42">
        <f t="shared" ref="AB203:AB210" si="203">IF(N203&gt;0,N203/O203,0)</f>
        <v>0</v>
      </c>
      <c r="AC203" s="43">
        <f>SUM(Q203:AB203)</f>
        <v>1</v>
      </c>
    </row>
    <row r="204" spans="2:29" ht="15.6" x14ac:dyDescent="0.3">
      <c r="B204" s="32" t="s">
        <v>45</v>
      </c>
      <c r="C204" s="33">
        <v>1837</v>
      </c>
      <c r="D204" s="33">
        <v>1705</v>
      </c>
      <c r="E204" s="33">
        <v>1199</v>
      </c>
      <c r="F204" s="33">
        <v>438</v>
      </c>
      <c r="G204" s="33">
        <v>264</v>
      </c>
      <c r="H204" s="33">
        <v>195</v>
      </c>
      <c r="I204" s="33">
        <v>93</v>
      </c>
      <c r="J204" s="33">
        <v>56</v>
      </c>
      <c r="K204" s="33">
        <v>0</v>
      </c>
      <c r="L204" s="33">
        <v>0</v>
      </c>
      <c r="M204" s="33">
        <v>0</v>
      </c>
      <c r="N204" s="33">
        <v>0</v>
      </c>
      <c r="O204" s="34">
        <f>SUM(C204:N204)</f>
        <v>5787</v>
      </c>
      <c r="P204" s="32" t="str">
        <f t="shared" ref="P204:P210" si="204">B204</f>
        <v>In Person Total</v>
      </c>
      <c r="Q204" s="35">
        <f t="shared" si="192"/>
        <v>0.31743563158804217</v>
      </c>
      <c r="R204" s="35">
        <f t="shared" si="193"/>
        <v>0.29462588560566788</v>
      </c>
      <c r="S204" s="35">
        <f t="shared" si="194"/>
        <v>0.20718852600656645</v>
      </c>
      <c r="T204" s="35">
        <f t="shared" si="195"/>
        <v>7.5686884396060139E-2</v>
      </c>
      <c r="U204" s="35">
        <f t="shared" si="196"/>
        <v>4.5619491964748578E-2</v>
      </c>
      <c r="V204" s="35">
        <f t="shared" si="197"/>
        <v>3.3696215655780196E-2</v>
      </c>
      <c r="W204" s="35">
        <f t="shared" si="198"/>
        <v>1.6070502851218249E-2</v>
      </c>
      <c r="X204" s="35">
        <f t="shared" si="199"/>
        <v>9.6768619319163637E-3</v>
      </c>
      <c r="Y204" s="35">
        <f t="shared" si="200"/>
        <v>0</v>
      </c>
      <c r="Z204" s="35">
        <f t="shared" si="201"/>
        <v>0</v>
      </c>
      <c r="AA204" s="35">
        <f t="shared" si="202"/>
        <v>0</v>
      </c>
      <c r="AB204" s="35">
        <f t="shared" si="203"/>
        <v>0</v>
      </c>
      <c r="AC204" s="38">
        <f t="shared" ref="AC204:AC210" si="205">SUM(Q204:AB204)</f>
        <v>1</v>
      </c>
    </row>
    <row r="205" spans="2:29" ht="15.6" x14ac:dyDescent="0.3">
      <c r="B205" s="36" t="s">
        <v>46</v>
      </c>
      <c r="C205" s="33">
        <v>917</v>
      </c>
      <c r="D205" s="33">
        <v>464</v>
      </c>
      <c r="E205" s="33">
        <v>605</v>
      </c>
      <c r="F205" s="33">
        <v>326</v>
      </c>
      <c r="G205" s="33">
        <v>106</v>
      </c>
      <c r="H205" s="33">
        <v>165</v>
      </c>
      <c r="I205" s="33">
        <v>36</v>
      </c>
      <c r="J205" s="33">
        <v>36</v>
      </c>
      <c r="K205" s="33">
        <v>0</v>
      </c>
      <c r="L205" s="33">
        <v>0</v>
      </c>
      <c r="M205" s="33">
        <v>0</v>
      </c>
      <c r="N205" s="33">
        <v>0</v>
      </c>
      <c r="O205" s="34">
        <f t="shared" ref="O205:O210" si="206">SUM(C205:N205)</f>
        <v>2655</v>
      </c>
      <c r="P205" s="32" t="str">
        <f t="shared" si="204"/>
        <v>Postal Total</v>
      </c>
      <c r="Q205" s="35">
        <f t="shared" si="192"/>
        <v>0.34538606403013183</v>
      </c>
      <c r="R205" s="35">
        <f t="shared" si="193"/>
        <v>0.17476459510357814</v>
      </c>
      <c r="S205" s="35">
        <f t="shared" si="194"/>
        <v>0.22787193973634651</v>
      </c>
      <c r="T205" s="35">
        <f t="shared" si="195"/>
        <v>0.12278719397363465</v>
      </c>
      <c r="U205" s="35">
        <f t="shared" si="196"/>
        <v>3.9924670433145008E-2</v>
      </c>
      <c r="V205" s="35">
        <f t="shared" si="197"/>
        <v>6.2146892655367235E-2</v>
      </c>
      <c r="W205" s="35">
        <f t="shared" si="198"/>
        <v>1.3559322033898305E-2</v>
      </c>
      <c r="X205" s="35">
        <f t="shared" si="199"/>
        <v>1.3559322033898305E-2</v>
      </c>
      <c r="Y205" s="35">
        <f t="shared" si="200"/>
        <v>0</v>
      </c>
      <c r="Z205" s="35">
        <f t="shared" si="201"/>
        <v>0</v>
      </c>
      <c r="AA205" s="35">
        <f t="shared" si="202"/>
        <v>0</v>
      </c>
      <c r="AB205" s="35">
        <f t="shared" si="203"/>
        <v>0</v>
      </c>
      <c r="AC205" s="38">
        <f t="shared" si="205"/>
        <v>0.99999999999999989</v>
      </c>
    </row>
    <row r="206" spans="2:29" ht="15.6" x14ac:dyDescent="0.3">
      <c r="B206" s="37" t="s">
        <v>313</v>
      </c>
      <c r="C206" s="33">
        <v>673</v>
      </c>
      <c r="D206" s="33">
        <v>576</v>
      </c>
      <c r="E206" s="33">
        <v>528</v>
      </c>
      <c r="F206" s="33">
        <v>225</v>
      </c>
      <c r="G206" s="33">
        <v>125</v>
      </c>
      <c r="H206" s="33">
        <v>111</v>
      </c>
      <c r="I206" s="33">
        <v>31</v>
      </c>
      <c r="J206" s="33">
        <v>12</v>
      </c>
      <c r="K206" s="33">
        <v>0</v>
      </c>
      <c r="L206" s="33">
        <v>0</v>
      </c>
      <c r="M206" s="33">
        <v>0</v>
      </c>
      <c r="N206" s="33">
        <v>0</v>
      </c>
      <c r="O206" s="34">
        <f t="shared" si="206"/>
        <v>2281</v>
      </c>
      <c r="P206" s="32" t="str">
        <f t="shared" si="204"/>
        <v>EN13E</v>
      </c>
      <c r="Q206" s="35">
        <f t="shared" si="192"/>
        <v>0.29504603244191147</v>
      </c>
      <c r="R206" s="35">
        <f t="shared" si="193"/>
        <v>0.25252082419991234</v>
      </c>
      <c r="S206" s="35">
        <f t="shared" si="194"/>
        <v>0.23147742218325296</v>
      </c>
      <c r="T206" s="35">
        <f t="shared" si="195"/>
        <v>9.8640946953090752E-2</v>
      </c>
      <c r="U206" s="35">
        <f t="shared" si="196"/>
        <v>5.4800526085050413E-2</v>
      </c>
      <c r="V206" s="35">
        <f t="shared" si="197"/>
        <v>4.8662867163524769E-2</v>
      </c>
      <c r="W206" s="35">
        <f t="shared" si="198"/>
        <v>1.3590530469092503E-2</v>
      </c>
      <c r="X206" s="35">
        <f t="shared" si="199"/>
        <v>5.2608505041648402E-3</v>
      </c>
      <c r="Y206" s="35">
        <f t="shared" si="200"/>
        <v>0</v>
      </c>
      <c r="Z206" s="35">
        <f t="shared" si="201"/>
        <v>0</v>
      </c>
      <c r="AA206" s="35">
        <f t="shared" si="202"/>
        <v>0</v>
      </c>
      <c r="AB206" s="35">
        <f t="shared" si="203"/>
        <v>0</v>
      </c>
      <c r="AC206" s="38">
        <f t="shared" si="205"/>
        <v>1</v>
      </c>
    </row>
    <row r="207" spans="2:29" ht="15.6" x14ac:dyDescent="0.3">
      <c r="B207" s="37" t="s">
        <v>314</v>
      </c>
      <c r="C207" s="33">
        <v>222</v>
      </c>
      <c r="D207" s="33">
        <v>90</v>
      </c>
      <c r="E207" s="33">
        <v>143</v>
      </c>
      <c r="F207" s="33">
        <v>112</v>
      </c>
      <c r="G207" s="33">
        <v>11</v>
      </c>
      <c r="H207" s="33">
        <v>57</v>
      </c>
      <c r="I207" s="33">
        <v>7</v>
      </c>
      <c r="J207" s="33">
        <v>13</v>
      </c>
      <c r="K207" s="33">
        <v>0</v>
      </c>
      <c r="L207" s="33">
        <v>0</v>
      </c>
      <c r="M207" s="33">
        <v>0</v>
      </c>
      <c r="N207" s="33">
        <v>0</v>
      </c>
      <c r="O207" s="34">
        <f t="shared" si="206"/>
        <v>655</v>
      </c>
      <c r="P207" s="32" t="str">
        <f t="shared" si="204"/>
        <v>NN13A</v>
      </c>
      <c r="Q207" s="35">
        <f t="shared" si="192"/>
        <v>0.33893129770992364</v>
      </c>
      <c r="R207" s="35">
        <f t="shared" si="193"/>
        <v>0.13740458015267176</v>
      </c>
      <c r="S207" s="35">
        <f t="shared" si="194"/>
        <v>0.21832061068702291</v>
      </c>
      <c r="T207" s="35">
        <f t="shared" si="195"/>
        <v>0.17099236641221374</v>
      </c>
      <c r="U207" s="35">
        <f t="shared" si="196"/>
        <v>1.6793893129770993E-2</v>
      </c>
      <c r="V207" s="35">
        <f t="shared" si="197"/>
        <v>8.7022900763358779E-2</v>
      </c>
      <c r="W207" s="35">
        <f t="shared" si="198"/>
        <v>1.0687022900763359E-2</v>
      </c>
      <c r="X207" s="35">
        <f t="shared" si="199"/>
        <v>1.984732824427481E-2</v>
      </c>
      <c r="Y207" s="35">
        <f t="shared" si="200"/>
        <v>0</v>
      </c>
      <c r="Z207" s="35">
        <f t="shared" si="201"/>
        <v>0</v>
      </c>
      <c r="AA207" s="35">
        <f t="shared" si="202"/>
        <v>0</v>
      </c>
      <c r="AB207" s="35">
        <f t="shared" si="203"/>
        <v>0</v>
      </c>
      <c r="AC207" s="38">
        <f t="shared" si="205"/>
        <v>1</v>
      </c>
    </row>
    <row r="208" spans="2:29" ht="15.6" x14ac:dyDescent="0.3">
      <c r="B208" s="37" t="s">
        <v>315</v>
      </c>
      <c r="C208" s="33">
        <v>645</v>
      </c>
      <c r="D208" s="33">
        <v>496</v>
      </c>
      <c r="E208" s="33">
        <v>357</v>
      </c>
      <c r="F208" s="33">
        <v>166</v>
      </c>
      <c r="G208" s="33">
        <v>66</v>
      </c>
      <c r="H208" s="33">
        <v>89</v>
      </c>
      <c r="I208" s="33">
        <v>21</v>
      </c>
      <c r="J208" s="33">
        <v>23</v>
      </c>
      <c r="K208" s="33">
        <v>0</v>
      </c>
      <c r="L208" s="33">
        <v>0</v>
      </c>
      <c r="M208" s="33">
        <v>0</v>
      </c>
      <c r="N208" s="33">
        <v>0</v>
      </c>
      <c r="O208" s="34">
        <f t="shared" si="206"/>
        <v>1863</v>
      </c>
      <c r="P208" s="32" t="str">
        <f t="shared" si="204"/>
        <v>NN13B</v>
      </c>
      <c r="Q208" s="35">
        <f t="shared" si="192"/>
        <v>0.34621578099838968</v>
      </c>
      <c r="R208" s="35">
        <f t="shared" si="193"/>
        <v>0.26623725174449814</v>
      </c>
      <c r="S208" s="35">
        <f t="shared" si="194"/>
        <v>0.19162640901771336</v>
      </c>
      <c r="T208" s="35">
        <f t="shared" si="195"/>
        <v>8.9103596349973155E-2</v>
      </c>
      <c r="U208" s="35">
        <f t="shared" si="196"/>
        <v>3.542673107890499E-2</v>
      </c>
      <c r="V208" s="35">
        <f t="shared" si="197"/>
        <v>4.7772410091250668E-2</v>
      </c>
      <c r="W208" s="35">
        <f t="shared" si="198"/>
        <v>1.1272141706924315E-2</v>
      </c>
      <c r="X208" s="35">
        <f t="shared" si="199"/>
        <v>1.2345679012345678E-2</v>
      </c>
      <c r="Y208" s="35">
        <f t="shared" si="200"/>
        <v>0</v>
      </c>
      <c r="Z208" s="35">
        <f t="shared" si="201"/>
        <v>0</v>
      </c>
      <c r="AA208" s="35">
        <f t="shared" si="202"/>
        <v>0</v>
      </c>
      <c r="AB208" s="35">
        <f t="shared" si="203"/>
        <v>0</v>
      </c>
      <c r="AC208" s="38">
        <f t="shared" si="205"/>
        <v>1</v>
      </c>
    </row>
    <row r="209" spans="2:29" ht="15.6" x14ac:dyDescent="0.3">
      <c r="B209" s="37" t="s">
        <v>316</v>
      </c>
      <c r="C209" s="33">
        <v>555</v>
      </c>
      <c r="D209" s="33">
        <v>491</v>
      </c>
      <c r="E209" s="33">
        <v>337</v>
      </c>
      <c r="F209" s="33">
        <v>120</v>
      </c>
      <c r="G209" s="33">
        <v>85</v>
      </c>
      <c r="H209" s="33">
        <v>46</v>
      </c>
      <c r="I209" s="33">
        <v>26</v>
      </c>
      <c r="J209" s="33">
        <v>20</v>
      </c>
      <c r="K209" s="33">
        <v>0</v>
      </c>
      <c r="L209" s="33">
        <v>0</v>
      </c>
      <c r="M209" s="33">
        <v>0</v>
      </c>
      <c r="N209" s="33">
        <v>0</v>
      </c>
      <c r="O209" s="34">
        <f t="shared" si="206"/>
        <v>1680</v>
      </c>
      <c r="P209" s="32" t="str">
        <f t="shared" si="204"/>
        <v>NN13C</v>
      </c>
      <c r="Q209" s="35">
        <f t="shared" si="192"/>
        <v>0.33035714285714285</v>
      </c>
      <c r="R209" s="35">
        <f t="shared" si="193"/>
        <v>0.29226190476190478</v>
      </c>
      <c r="S209" s="35">
        <f t="shared" si="194"/>
        <v>0.2005952380952381</v>
      </c>
      <c r="T209" s="35">
        <f t="shared" si="195"/>
        <v>7.1428571428571425E-2</v>
      </c>
      <c r="U209" s="35">
        <f t="shared" si="196"/>
        <v>5.0595238095238096E-2</v>
      </c>
      <c r="V209" s="35">
        <f t="shared" si="197"/>
        <v>2.7380952380952381E-2</v>
      </c>
      <c r="W209" s="35">
        <f t="shared" si="198"/>
        <v>1.5476190476190477E-2</v>
      </c>
      <c r="X209" s="35">
        <f t="shared" si="199"/>
        <v>1.1904761904761904E-2</v>
      </c>
      <c r="Y209" s="35">
        <f t="shared" si="200"/>
        <v>0</v>
      </c>
      <c r="Z209" s="35">
        <f t="shared" si="201"/>
        <v>0</v>
      </c>
      <c r="AA209" s="35">
        <f t="shared" si="202"/>
        <v>0</v>
      </c>
      <c r="AB209" s="35">
        <f t="shared" si="203"/>
        <v>0</v>
      </c>
      <c r="AC209" s="38">
        <f t="shared" si="205"/>
        <v>1</v>
      </c>
    </row>
    <row r="210" spans="2:29" ht="16.2" thickBot="1" x14ac:dyDescent="0.35">
      <c r="B210" s="37" t="s">
        <v>317</v>
      </c>
      <c r="C210" s="33">
        <v>660</v>
      </c>
      <c r="D210" s="33">
        <v>515</v>
      </c>
      <c r="E210" s="33">
        <v>439</v>
      </c>
      <c r="F210" s="33">
        <v>141</v>
      </c>
      <c r="G210" s="33">
        <v>83</v>
      </c>
      <c r="H210" s="33">
        <v>57</v>
      </c>
      <c r="I210" s="33">
        <v>44</v>
      </c>
      <c r="J210" s="33">
        <v>25</v>
      </c>
      <c r="K210" s="33">
        <v>0</v>
      </c>
      <c r="L210" s="33">
        <v>0</v>
      </c>
      <c r="M210" s="33">
        <v>0</v>
      </c>
      <c r="N210" s="33">
        <v>0</v>
      </c>
      <c r="O210" s="34">
        <f t="shared" si="206"/>
        <v>1964</v>
      </c>
      <c r="P210" s="32" t="str">
        <f t="shared" si="204"/>
        <v>NN13D</v>
      </c>
      <c r="Q210" s="35">
        <f t="shared" si="192"/>
        <v>0.33604887983706722</v>
      </c>
      <c r="R210" s="35">
        <f t="shared" si="193"/>
        <v>0.26221995926680247</v>
      </c>
      <c r="S210" s="35">
        <f t="shared" si="194"/>
        <v>0.2235234215885947</v>
      </c>
      <c r="T210" s="35">
        <f t="shared" si="195"/>
        <v>7.179226069246436E-2</v>
      </c>
      <c r="U210" s="35">
        <f t="shared" si="196"/>
        <v>4.226069246435845E-2</v>
      </c>
      <c r="V210" s="35">
        <f t="shared" si="197"/>
        <v>2.9022403258655804E-2</v>
      </c>
      <c r="W210" s="35">
        <f t="shared" si="198"/>
        <v>2.2403258655804479E-2</v>
      </c>
      <c r="X210" s="35">
        <f t="shared" si="199"/>
        <v>1.2729124236252547E-2</v>
      </c>
      <c r="Y210" s="35">
        <f t="shared" si="200"/>
        <v>0</v>
      </c>
      <c r="Z210" s="35">
        <f t="shared" si="201"/>
        <v>0</v>
      </c>
      <c r="AA210" s="35">
        <f t="shared" si="202"/>
        <v>0</v>
      </c>
      <c r="AB210" s="35">
        <f t="shared" si="203"/>
        <v>0</v>
      </c>
      <c r="AC210" s="38">
        <f t="shared" si="205"/>
        <v>1.0000000000000002</v>
      </c>
    </row>
    <row r="211" spans="2:29" ht="16.2" thickBot="1" x14ac:dyDescent="0.35">
      <c r="B211" s="121" t="s">
        <v>47</v>
      </c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3"/>
    </row>
    <row r="212" spans="2:29" ht="14.4" thickBot="1" x14ac:dyDescent="0.3"/>
    <row r="213" spans="2:29" ht="18" thickBot="1" x14ac:dyDescent="0.35">
      <c r="B213" s="124" t="s">
        <v>324</v>
      </c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6"/>
    </row>
    <row r="214" spans="2:29" ht="18" thickBot="1" x14ac:dyDescent="0.35">
      <c r="B214" s="119" t="s">
        <v>41</v>
      </c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07"/>
      <c r="P214" s="119" t="s">
        <v>42</v>
      </c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07"/>
    </row>
    <row r="215" spans="2:29" ht="16.2" thickBot="1" x14ac:dyDescent="0.35">
      <c r="B215" s="44" t="s">
        <v>43</v>
      </c>
      <c r="C215" s="40" t="s">
        <v>17</v>
      </c>
      <c r="D215" s="40" t="s">
        <v>18</v>
      </c>
      <c r="E215" s="40" t="s">
        <v>19</v>
      </c>
      <c r="F215" s="40" t="s">
        <v>21</v>
      </c>
      <c r="G215" s="40" t="s">
        <v>20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28" t="s">
        <v>38</v>
      </c>
      <c r="P215" s="39" t="s">
        <v>43</v>
      </c>
      <c r="Q215" s="40" t="str">
        <f>C215</f>
        <v>SNP</v>
      </c>
      <c r="R215" s="40" t="str">
        <f t="shared" ref="R215:AB215" si="207">D215</f>
        <v>Labour</v>
      </c>
      <c r="S215" s="40" t="str">
        <f t="shared" si="207"/>
        <v>Conservative</v>
      </c>
      <c r="T215" s="40" t="str">
        <f t="shared" si="207"/>
        <v>Green</v>
      </c>
      <c r="U215" s="40" t="str">
        <f t="shared" si="207"/>
        <v>Lib Dem</v>
      </c>
      <c r="V215" s="40">
        <f t="shared" si="207"/>
        <v>0</v>
      </c>
      <c r="W215" s="40">
        <f t="shared" si="207"/>
        <v>0</v>
      </c>
      <c r="X215" s="40">
        <f t="shared" si="207"/>
        <v>0</v>
      </c>
      <c r="Y215" s="40">
        <f t="shared" si="207"/>
        <v>0</v>
      </c>
      <c r="Z215" s="40">
        <f t="shared" si="207"/>
        <v>0</v>
      </c>
      <c r="AA215" s="40">
        <f t="shared" si="207"/>
        <v>0</v>
      </c>
      <c r="AB215" s="40">
        <f t="shared" si="207"/>
        <v>0</v>
      </c>
      <c r="AC215" s="41" t="s">
        <v>38</v>
      </c>
    </row>
    <row r="216" spans="2:29" ht="15.6" x14ac:dyDescent="0.3">
      <c r="B216" s="29" t="s">
        <v>44</v>
      </c>
      <c r="C216" s="30">
        <v>3803</v>
      </c>
      <c r="D216" s="30">
        <v>2136</v>
      </c>
      <c r="E216" s="30">
        <v>2011</v>
      </c>
      <c r="F216" s="30">
        <v>1706</v>
      </c>
      <c r="G216" s="30">
        <v>697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1">
        <f>SUM(C216:N216)</f>
        <v>10353</v>
      </c>
      <c r="P216" s="36" t="str">
        <f>B216</f>
        <v>Whole Ward</v>
      </c>
      <c r="Q216" s="42">
        <f t="shared" ref="Q216:Q226" si="208">IF(C216&gt;0,C216/O216,0)</f>
        <v>0.36733314015261276</v>
      </c>
      <c r="R216" s="42">
        <f t="shared" ref="R216:R226" si="209">IF(D216&gt;0,D216/O216,0)</f>
        <v>0.20631700956244567</v>
      </c>
      <c r="S216" s="42">
        <f t="shared" ref="S216:S226" si="210">IF(E216&gt;0,E216/O216,0)</f>
        <v>0.19424321452719018</v>
      </c>
      <c r="T216" s="42">
        <f t="shared" ref="T216:T226" si="211">IF(F216&gt;0,F216/O216,0)</f>
        <v>0.1647831546411668</v>
      </c>
      <c r="U216" s="42">
        <f t="shared" ref="U216:U226" si="212">IF(G216&gt;0,G216/O216,0)</f>
        <v>6.7323481116584566E-2</v>
      </c>
      <c r="V216" s="42">
        <f t="shared" ref="V216:V226" si="213">IF(H216&gt;0,H216/O216,0)</f>
        <v>0</v>
      </c>
      <c r="W216" s="42">
        <f t="shared" ref="W216:W226" si="214">IF(I216&gt;0,I216/O216,0)</f>
        <v>0</v>
      </c>
      <c r="X216" s="42">
        <f t="shared" ref="X216:X226" si="215">IF(J216&gt;0,J216/O216,0)</f>
        <v>0</v>
      </c>
      <c r="Y216" s="42">
        <f t="shared" ref="Y216:Y226" si="216">IF(K216&gt;0,K216/O216,0)</f>
        <v>0</v>
      </c>
      <c r="Z216" s="42">
        <f t="shared" ref="Z216:Z226" si="217">IF(L216&gt;0,L216/O216,0)</f>
        <v>0</v>
      </c>
      <c r="AA216" s="42">
        <f t="shared" ref="AA216:AA226" si="218">IF(M216&gt;0,M216/O216,0)</f>
        <v>0</v>
      </c>
      <c r="AB216" s="42">
        <f t="shared" ref="AB216:AB226" si="219">IF(N216&gt;0,N216/O216,0)</f>
        <v>0</v>
      </c>
      <c r="AC216" s="43">
        <f>SUM(Q216:AB216)</f>
        <v>1</v>
      </c>
    </row>
    <row r="217" spans="2:29" ht="15.6" x14ac:dyDescent="0.3">
      <c r="B217" s="32" t="s">
        <v>45</v>
      </c>
      <c r="C217" s="33">
        <v>2520</v>
      </c>
      <c r="D217" s="33">
        <v>1383</v>
      </c>
      <c r="E217" s="33">
        <v>1150</v>
      </c>
      <c r="F217" s="33">
        <v>1297</v>
      </c>
      <c r="G217" s="33">
        <v>415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4">
        <f>SUM(C217:N217)</f>
        <v>6765</v>
      </c>
      <c r="P217" s="32" t="str">
        <f t="shared" ref="P217:P226" si="220">B217</f>
        <v>In Person Total</v>
      </c>
      <c r="Q217" s="35">
        <f t="shared" si="208"/>
        <v>0.37250554323725055</v>
      </c>
      <c r="R217" s="35">
        <f t="shared" si="209"/>
        <v>0.20443458980044346</v>
      </c>
      <c r="S217" s="35">
        <f t="shared" si="210"/>
        <v>0.16999260901699925</v>
      </c>
      <c r="T217" s="35">
        <f t="shared" si="211"/>
        <v>0.1917220990391722</v>
      </c>
      <c r="U217" s="35">
        <f t="shared" si="212"/>
        <v>6.1345158906134518E-2</v>
      </c>
      <c r="V217" s="35">
        <f t="shared" si="213"/>
        <v>0</v>
      </c>
      <c r="W217" s="35">
        <f t="shared" si="214"/>
        <v>0</v>
      </c>
      <c r="X217" s="35">
        <f t="shared" si="215"/>
        <v>0</v>
      </c>
      <c r="Y217" s="35">
        <f t="shared" si="216"/>
        <v>0</v>
      </c>
      <c r="Z217" s="35">
        <f t="shared" si="217"/>
        <v>0</v>
      </c>
      <c r="AA217" s="35">
        <f t="shared" si="218"/>
        <v>0</v>
      </c>
      <c r="AB217" s="35">
        <f t="shared" si="219"/>
        <v>0</v>
      </c>
      <c r="AC217" s="38">
        <f t="shared" ref="AC217:AC226" si="221">SUM(Q217:AB217)</f>
        <v>0.99999999999999989</v>
      </c>
    </row>
    <row r="218" spans="2:29" ht="15.6" x14ac:dyDescent="0.3">
      <c r="B218" s="36" t="s">
        <v>46</v>
      </c>
      <c r="C218" s="33">
        <v>1283</v>
      </c>
      <c r="D218" s="33">
        <v>753</v>
      </c>
      <c r="E218" s="33">
        <v>861</v>
      </c>
      <c r="F218" s="33">
        <v>409</v>
      </c>
      <c r="G218" s="33">
        <v>282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4">
        <f t="shared" ref="O218:O226" si="222">SUM(C218:N218)</f>
        <v>3588</v>
      </c>
      <c r="P218" s="32" t="str">
        <f t="shared" si="220"/>
        <v>Postal Total</v>
      </c>
      <c r="Q218" s="35">
        <f t="shared" si="208"/>
        <v>0.35758082497212934</v>
      </c>
      <c r="R218" s="35">
        <f t="shared" si="209"/>
        <v>0.20986622073578595</v>
      </c>
      <c r="S218" s="35">
        <f t="shared" si="210"/>
        <v>0.23996655518394649</v>
      </c>
      <c r="T218" s="35">
        <f t="shared" si="211"/>
        <v>0.11399108138238573</v>
      </c>
      <c r="U218" s="35">
        <f t="shared" si="212"/>
        <v>7.8595317725752512E-2</v>
      </c>
      <c r="V218" s="35">
        <f t="shared" si="213"/>
        <v>0</v>
      </c>
      <c r="W218" s="35">
        <f t="shared" si="214"/>
        <v>0</v>
      </c>
      <c r="X218" s="35">
        <f t="shared" si="215"/>
        <v>0</v>
      </c>
      <c r="Y218" s="35">
        <f t="shared" si="216"/>
        <v>0</v>
      </c>
      <c r="Z218" s="35">
        <f t="shared" si="217"/>
        <v>0</v>
      </c>
      <c r="AA218" s="35">
        <f t="shared" si="218"/>
        <v>0</v>
      </c>
      <c r="AB218" s="35">
        <f t="shared" si="219"/>
        <v>0</v>
      </c>
      <c r="AC218" s="38">
        <f t="shared" si="221"/>
        <v>1</v>
      </c>
    </row>
    <row r="219" spans="2:29" ht="15.6" x14ac:dyDescent="0.3">
      <c r="B219" s="37" t="s">
        <v>325</v>
      </c>
      <c r="C219" s="33">
        <v>320</v>
      </c>
      <c r="D219" s="33">
        <v>141</v>
      </c>
      <c r="E219" s="33">
        <v>161</v>
      </c>
      <c r="F219" s="33">
        <v>114</v>
      </c>
      <c r="G219" s="33">
        <v>35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4">
        <f t="shared" si="222"/>
        <v>771</v>
      </c>
      <c r="P219" s="32" t="str">
        <f t="shared" si="220"/>
        <v>EE14A</v>
      </c>
      <c r="Q219" s="35">
        <f t="shared" si="208"/>
        <v>0.4150453955901427</v>
      </c>
      <c r="R219" s="35">
        <f t="shared" si="209"/>
        <v>0.1828793774319066</v>
      </c>
      <c r="S219" s="35">
        <f t="shared" si="210"/>
        <v>0.20881971465629054</v>
      </c>
      <c r="T219" s="35">
        <f t="shared" si="211"/>
        <v>0.14785992217898833</v>
      </c>
      <c r="U219" s="35">
        <f t="shared" si="212"/>
        <v>4.5395590142671853E-2</v>
      </c>
      <c r="V219" s="35">
        <f t="shared" si="213"/>
        <v>0</v>
      </c>
      <c r="W219" s="35">
        <f t="shared" si="214"/>
        <v>0</v>
      </c>
      <c r="X219" s="35">
        <f t="shared" si="215"/>
        <v>0</v>
      </c>
      <c r="Y219" s="35">
        <f t="shared" si="216"/>
        <v>0</v>
      </c>
      <c r="Z219" s="35">
        <f t="shared" si="217"/>
        <v>0</v>
      </c>
      <c r="AA219" s="35">
        <f t="shared" si="218"/>
        <v>0</v>
      </c>
      <c r="AB219" s="35">
        <f t="shared" si="219"/>
        <v>0</v>
      </c>
      <c r="AC219" s="38">
        <f t="shared" si="221"/>
        <v>1</v>
      </c>
    </row>
    <row r="220" spans="2:29" ht="15.6" x14ac:dyDescent="0.3">
      <c r="B220" s="37" t="s">
        <v>326</v>
      </c>
      <c r="C220" s="33">
        <v>433</v>
      </c>
      <c r="D220" s="33">
        <v>225</v>
      </c>
      <c r="E220" s="33">
        <v>133</v>
      </c>
      <c r="F220" s="33">
        <v>107</v>
      </c>
      <c r="G220" s="33">
        <v>49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4">
        <f t="shared" si="222"/>
        <v>947</v>
      </c>
      <c r="P220" s="32" t="str">
        <f t="shared" si="220"/>
        <v>EE14B</v>
      </c>
      <c r="Q220" s="35">
        <f t="shared" si="208"/>
        <v>0.45723336853220697</v>
      </c>
      <c r="R220" s="35">
        <f t="shared" si="209"/>
        <v>0.2375923970432946</v>
      </c>
      <c r="S220" s="35">
        <f t="shared" si="210"/>
        <v>0.14044350580781415</v>
      </c>
      <c r="T220" s="35">
        <f t="shared" si="211"/>
        <v>0.11298838437170011</v>
      </c>
      <c r="U220" s="35">
        <f t="shared" si="212"/>
        <v>5.1742344244984161E-2</v>
      </c>
      <c r="V220" s="35">
        <f t="shared" si="213"/>
        <v>0</v>
      </c>
      <c r="W220" s="35">
        <f t="shared" si="214"/>
        <v>0</v>
      </c>
      <c r="X220" s="35">
        <f t="shared" si="215"/>
        <v>0</v>
      </c>
      <c r="Y220" s="35">
        <f t="shared" si="216"/>
        <v>0</v>
      </c>
      <c r="Z220" s="35">
        <f t="shared" si="217"/>
        <v>0</v>
      </c>
      <c r="AA220" s="35">
        <f t="shared" si="218"/>
        <v>0</v>
      </c>
      <c r="AB220" s="35">
        <f t="shared" si="219"/>
        <v>0</v>
      </c>
      <c r="AC220" s="38">
        <f t="shared" si="221"/>
        <v>1</v>
      </c>
    </row>
    <row r="221" spans="2:29" ht="15.6" x14ac:dyDescent="0.3">
      <c r="B221" s="37" t="s">
        <v>327</v>
      </c>
      <c r="C221" s="33">
        <v>525</v>
      </c>
      <c r="D221" s="33">
        <v>385</v>
      </c>
      <c r="E221" s="33">
        <v>504</v>
      </c>
      <c r="F221" s="33">
        <v>120</v>
      </c>
      <c r="G221" s="33">
        <v>114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4">
        <f t="shared" si="222"/>
        <v>1648</v>
      </c>
      <c r="P221" s="32" t="str">
        <f t="shared" si="220"/>
        <v>EE14C</v>
      </c>
      <c r="Q221" s="35">
        <f t="shared" si="208"/>
        <v>0.31856796116504854</v>
      </c>
      <c r="R221" s="35">
        <f t="shared" si="209"/>
        <v>0.23361650485436894</v>
      </c>
      <c r="S221" s="35">
        <f t="shared" si="210"/>
        <v>0.30582524271844658</v>
      </c>
      <c r="T221" s="35">
        <f t="shared" si="211"/>
        <v>7.281553398058252E-2</v>
      </c>
      <c r="U221" s="35">
        <f t="shared" si="212"/>
        <v>6.9174757281553395E-2</v>
      </c>
      <c r="V221" s="35">
        <f t="shared" si="213"/>
        <v>0</v>
      </c>
      <c r="W221" s="35">
        <f t="shared" si="214"/>
        <v>0</v>
      </c>
      <c r="X221" s="35">
        <f t="shared" si="215"/>
        <v>0</v>
      </c>
      <c r="Y221" s="35">
        <f t="shared" si="216"/>
        <v>0</v>
      </c>
      <c r="Z221" s="35">
        <f t="shared" si="217"/>
        <v>0</v>
      </c>
      <c r="AA221" s="35">
        <f t="shared" si="218"/>
        <v>0</v>
      </c>
      <c r="AB221" s="35">
        <f t="shared" si="219"/>
        <v>0</v>
      </c>
      <c r="AC221" s="38">
        <f t="shared" si="221"/>
        <v>1</v>
      </c>
    </row>
    <row r="222" spans="2:29" ht="15.6" x14ac:dyDescent="0.3">
      <c r="B222" s="37" t="s">
        <v>328</v>
      </c>
      <c r="C222" s="33">
        <v>631</v>
      </c>
      <c r="D222" s="33">
        <v>312</v>
      </c>
      <c r="E222" s="33">
        <v>182</v>
      </c>
      <c r="F222" s="33">
        <v>533</v>
      </c>
      <c r="G222" s="33">
        <v>106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4">
        <f t="shared" si="222"/>
        <v>1764</v>
      </c>
      <c r="P222" s="32" t="str">
        <f t="shared" si="220"/>
        <v>EE14D</v>
      </c>
      <c r="Q222" s="35">
        <f t="shared" si="208"/>
        <v>0.35770975056689341</v>
      </c>
      <c r="R222" s="35">
        <f t="shared" si="209"/>
        <v>0.17687074829931973</v>
      </c>
      <c r="S222" s="35">
        <f t="shared" si="210"/>
        <v>0.10317460317460317</v>
      </c>
      <c r="T222" s="35">
        <f t="shared" si="211"/>
        <v>0.30215419501133789</v>
      </c>
      <c r="U222" s="35">
        <f t="shared" si="212"/>
        <v>6.0090702947845805E-2</v>
      </c>
      <c r="V222" s="35">
        <f t="shared" si="213"/>
        <v>0</v>
      </c>
      <c r="W222" s="35">
        <f t="shared" si="214"/>
        <v>0</v>
      </c>
      <c r="X222" s="35">
        <f t="shared" si="215"/>
        <v>0</v>
      </c>
      <c r="Y222" s="35">
        <f t="shared" si="216"/>
        <v>0</v>
      </c>
      <c r="Z222" s="35">
        <f t="shared" si="217"/>
        <v>0</v>
      </c>
      <c r="AA222" s="35">
        <f t="shared" si="218"/>
        <v>0</v>
      </c>
      <c r="AB222" s="35">
        <f t="shared" si="219"/>
        <v>0</v>
      </c>
      <c r="AC222" s="38">
        <f t="shared" si="221"/>
        <v>1</v>
      </c>
    </row>
    <row r="223" spans="2:29" ht="15.6" x14ac:dyDescent="0.3">
      <c r="B223" s="37" t="s">
        <v>329</v>
      </c>
      <c r="C223" s="33">
        <v>555</v>
      </c>
      <c r="D223" s="33">
        <v>381</v>
      </c>
      <c r="E223" s="33">
        <v>334</v>
      </c>
      <c r="F223" s="33">
        <v>430</v>
      </c>
      <c r="G223" s="33">
        <v>160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4">
        <f t="shared" si="222"/>
        <v>1860</v>
      </c>
      <c r="P223" s="32" t="str">
        <f t="shared" si="220"/>
        <v>EE14F</v>
      </c>
      <c r="Q223" s="35">
        <f t="shared" si="208"/>
        <v>0.29838709677419356</v>
      </c>
      <c r="R223" s="35">
        <f t="shared" si="209"/>
        <v>0.20483870967741935</v>
      </c>
      <c r="S223" s="35">
        <f t="shared" si="210"/>
        <v>0.17956989247311828</v>
      </c>
      <c r="T223" s="35">
        <f t="shared" si="211"/>
        <v>0.23118279569892472</v>
      </c>
      <c r="U223" s="35">
        <f t="shared" si="212"/>
        <v>8.6021505376344093E-2</v>
      </c>
      <c r="V223" s="35">
        <f t="shared" si="213"/>
        <v>0</v>
      </c>
      <c r="W223" s="35">
        <f t="shared" si="214"/>
        <v>0</v>
      </c>
      <c r="X223" s="35">
        <f t="shared" si="215"/>
        <v>0</v>
      </c>
      <c r="Y223" s="35">
        <f t="shared" si="216"/>
        <v>0</v>
      </c>
      <c r="Z223" s="35">
        <f t="shared" si="217"/>
        <v>0</v>
      </c>
      <c r="AA223" s="35">
        <f t="shared" si="218"/>
        <v>0</v>
      </c>
      <c r="AB223" s="35">
        <f t="shared" si="219"/>
        <v>0</v>
      </c>
      <c r="AC223" s="38">
        <f t="shared" si="221"/>
        <v>1</v>
      </c>
    </row>
    <row r="224" spans="2:29" ht="15.6" x14ac:dyDescent="0.3">
      <c r="B224" s="37" t="s">
        <v>330</v>
      </c>
      <c r="C224" s="33">
        <v>666</v>
      </c>
      <c r="D224" s="33">
        <v>381</v>
      </c>
      <c r="E224" s="33">
        <v>423</v>
      </c>
      <c r="F224" s="33">
        <v>199</v>
      </c>
      <c r="G224" s="33">
        <v>116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4">
        <f t="shared" si="222"/>
        <v>1785</v>
      </c>
      <c r="P224" s="32" t="str">
        <f t="shared" si="220"/>
        <v>EE14G</v>
      </c>
      <c r="Q224" s="35">
        <f t="shared" si="208"/>
        <v>0.373109243697479</v>
      </c>
      <c r="R224" s="35">
        <f t="shared" si="209"/>
        <v>0.2134453781512605</v>
      </c>
      <c r="S224" s="35">
        <f t="shared" si="210"/>
        <v>0.23697478991596638</v>
      </c>
      <c r="T224" s="35">
        <f t="shared" si="211"/>
        <v>0.11148459383753502</v>
      </c>
      <c r="U224" s="35">
        <f t="shared" si="212"/>
        <v>6.4985994397759109E-2</v>
      </c>
      <c r="V224" s="35">
        <f t="shared" si="213"/>
        <v>0</v>
      </c>
      <c r="W224" s="35">
        <f t="shared" si="214"/>
        <v>0</v>
      </c>
      <c r="X224" s="35">
        <f t="shared" si="215"/>
        <v>0</v>
      </c>
      <c r="Y224" s="35">
        <f t="shared" si="216"/>
        <v>0</v>
      </c>
      <c r="Z224" s="35">
        <f t="shared" si="217"/>
        <v>0</v>
      </c>
      <c r="AA224" s="35">
        <f t="shared" si="218"/>
        <v>0</v>
      </c>
      <c r="AB224" s="35">
        <f t="shared" si="219"/>
        <v>0</v>
      </c>
      <c r="AC224" s="38">
        <f t="shared" si="221"/>
        <v>1</v>
      </c>
    </row>
    <row r="225" spans="2:29" ht="15.6" x14ac:dyDescent="0.3">
      <c r="B225" s="37" t="s">
        <v>331</v>
      </c>
      <c r="C225" s="33">
        <v>251</v>
      </c>
      <c r="D225" s="33">
        <v>144</v>
      </c>
      <c r="E225" s="33">
        <v>198</v>
      </c>
      <c r="F225" s="33">
        <v>95</v>
      </c>
      <c r="G225" s="33">
        <v>60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4">
        <f t="shared" si="222"/>
        <v>748</v>
      </c>
      <c r="P225" s="32" t="str">
        <f t="shared" si="220"/>
        <v>EE14H</v>
      </c>
      <c r="Q225" s="35">
        <f t="shared" si="208"/>
        <v>0.33556149732620322</v>
      </c>
      <c r="R225" s="35">
        <f t="shared" si="209"/>
        <v>0.19251336898395721</v>
      </c>
      <c r="S225" s="35">
        <f t="shared" si="210"/>
        <v>0.26470588235294118</v>
      </c>
      <c r="T225" s="35">
        <f t="shared" si="211"/>
        <v>0.1270053475935829</v>
      </c>
      <c r="U225" s="35">
        <f t="shared" si="212"/>
        <v>8.0213903743315509E-2</v>
      </c>
      <c r="V225" s="35">
        <f t="shared" si="213"/>
        <v>0</v>
      </c>
      <c r="W225" s="35">
        <f t="shared" si="214"/>
        <v>0</v>
      </c>
      <c r="X225" s="35">
        <f t="shared" si="215"/>
        <v>0</v>
      </c>
      <c r="Y225" s="35">
        <f t="shared" si="216"/>
        <v>0</v>
      </c>
      <c r="Z225" s="35">
        <f t="shared" si="217"/>
        <v>0</v>
      </c>
      <c r="AA225" s="35">
        <f t="shared" si="218"/>
        <v>0</v>
      </c>
      <c r="AB225" s="35">
        <f t="shared" si="219"/>
        <v>0</v>
      </c>
      <c r="AC225" s="38">
        <f t="shared" si="221"/>
        <v>0.99999999999999989</v>
      </c>
    </row>
    <row r="226" spans="2:29" ht="16.2" thickBot="1" x14ac:dyDescent="0.35">
      <c r="B226" s="37" t="s">
        <v>332</v>
      </c>
      <c r="C226" s="33">
        <v>423</v>
      </c>
      <c r="D226" s="33">
        <v>167</v>
      </c>
      <c r="E226" s="33">
        <v>77</v>
      </c>
      <c r="F226" s="33">
        <v>109</v>
      </c>
      <c r="G226" s="33">
        <v>57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4">
        <f t="shared" si="222"/>
        <v>833</v>
      </c>
      <c r="P226" s="32" t="str">
        <f t="shared" si="220"/>
        <v>EE14M</v>
      </c>
      <c r="Q226" s="35">
        <f t="shared" si="208"/>
        <v>0.50780312124849936</v>
      </c>
      <c r="R226" s="35">
        <f t="shared" si="209"/>
        <v>0.20048019207683074</v>
      </c>
      <c r="S226" s="35">
        <f t="shared" si="210"/>
        <v>9.2436974789915971E-2</v>
      </c>
      <c r="T226" s="35">
        <f t="shared" si="211"/>
        <v>0.13085234093637454</v>
      </c>
      <c r="U226" s="35">
        <f t="shared" si="212"/>
        <v>6.8427370948379349E-2</v>
      </c>
      <c r="V226" s="35">
        <f t="shared" si="213"/>
        <v>0</v>
      </c>
      <c r="W226" s="35">
        <f t="shared" si="214"/>
        <v>0</v>
      </c>
      <c r="X226" s="35">
        <f t="shared" si="215"/>
        <v>0</v>
      </c>
      <c r="Y226" s="35">
        <f t="shared" si="216"/>
        <v>0</v>
      </c>
      <c r="Z226" s="35">
        <f t="shared" si="217"/>
        <v>0</v>
      </c>
      <c r="AA226" s="35">
        <f t="shared" si="218"/>
        <v>0</v>
      </c>
      <c r="AB226" s="35">
        <f t="shared" si="219"/>
        <v>0</v>
      </c>
      <c r="AC226" s="38">
        <f t="shared" si="221"/>
        <v>1</v>
      </c>
    </row>
    <row r="227" spans="2:29" ht="16.2" thickBot="1" x14ac:dyDescent="0.35">
      <c r="B227" s="121" t="s">
        <v>47</v>
      </c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3"/>
    </row>
    <row r="228" spans="2:29" ht="14.4" thickBot="1" x14ac:dyDescent="0.3"/>
    <row r="229" spans="2:29" ht="18" thickBot="1" x14ac:dyDescent="0.35">
      <c r="B229" s="124" t="s">
        <v>338</v>
      </c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6"/>
    </row>
    <row r="230" spans="2:29" ht="18" thickBot="1" x14ac:dyDescent="0.35">
      <c r="B230" s="119" t="s">
        <v>41</v>
      </c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07"/>
      <c r="P230" s="119" t="s">
        <v>42</v>
      </c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07"/>
    </row>
    <row r="231" spans="2:29" ht="16.2" thickBot="1" x14ac:dyDescent="0.35">
      <c r="B231" s="44" t="s">
        <v>43</v>
      </c>
      <c r="C231" s="40" t="s">
        <v>18</v>
      </c>
      <c r="D231" s="40" t="s">
        <v>21</v>
      </c>
      <c r="E231" s="40" t="s">
        <v>17</v>
      </c>
      <c r="F231" s="40" t="s">
        <v>19</v>
      </c>
      <c r="G231" s="40" t="s">
        <v>20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28" t="s">
        <v>38</v>
      </c>
      <c r="P231" s="39" t="s">
        <v>43</v>
      </c>
      <c r="Q231" s="40" t="str">
        <f>C231</f>
        <v>Labour</v>
      </c>
      <c r="R231" s="40" t="str">
        <f t="shared" ref="R231:AB231" si="223">D231</f>
        <v>Green</v>
      </c>
      <c r="S231" s="40" t="str">
        <f t="shared" si="223"/>
        <v>SNP</v>
      </c>
      <c r="T231" s="40" t="str">
        <f t="shared" si="223"/>
        <v>Conservative</v>
      </c>
      <c r="U231" s="40" t="str">
        <f t="shared" si="223"/>
        <v>Lib Dem</v>
      </c>
      <c r="V231" s="40">
        <f t="shared" si="223"/>
        <v>0</v>
      </c>
      <c r="W231" s="40">
        <f t="shared" si="223"/>
        <v>0</v>
      </c>
      <c r="X231" s="40">
        <f t="shared" si="223"/>
        <v>0</v>
      </c>
      <c r="Y231" s="40">
        <f t="shared" si="223"/>
        <v>0</v>
      </c>
      <c r="Z231" s="40">
        <f t="shared" si="223"/>
        <v>0</v>
      </c>
      <c r="AA231" s="40">
        <f t="shared" si="223"/>
        <v>0</v>
      </c>
      <c r="AB231" s="40">
        <f t="shared" si="223"/>
        <v>0</v>
      </c>
      <c r="AC231" s="41" t="s">
        <v>38</v>
      </c>
    </row>
    <row r="232" spans="2:29" ht="15.6" x14ac:dyDescent="0.3">
      <c r="B232" s="29" t="s">
        <v>44</v>
      </c>
      <c r="C232" s="30">
        <v>2837</v>
      </c>
      <c r="D232" s="30">
        <v>2717</v>
      </c>
      <c r="E232" s="30">
        <v>2260</v>
      </c>
      <c r="F232" s="30">
        <v>2077</v>
      </c>
      <c r="G232" s="30">
        <v>1897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1">
        <f>SUM(C232:N232)</f>
        <v>11788</v>
      </c>
      <c r="P232" s="36" t="str">
        <f>B232</f>
        <v>Whole Ward</v>
      </c>
      <c r="Q232" s="42">
        <f t="shared" ref="Q232:Q241" si="224">IF(C232&gt;0,C232/O232,0)</f>
        <v>0.24066847641669495</v>
      </c>
      <c r="R232" s="42">
        <f t="shared" ref="R232:R241" si="225">IF(D232&gt;0,D232/O232,0)</f>
        <v>0.23048863250763488</v>
      </c>
      <c r="S232" s="42">
        <f t="shared" ref="S232:S241" si="226">IF(E232&gt;0,E232/O232,0)</f>
        <v>0.19172039362063115</v>
      </c>
      <c r="T232" s="42">
        <f t="shared" ref="T232:T241" si="227">IF(F232&gt;0,F232/O232,0)</f>
        <v>0.17619613165931455</v>
      </c>
      <c r="U232" s="42">
        <f t="shared" ref="U232:U241" si="228">IF(G232&gt;0,G232/O232,0)</f>
        <v>0.16092636579572447</v>
      </c>
      <c r="V232" s="42">
        <f t="shared" ref="V232:V241" si="229">IF(H232&gt;0,H232/O232,0)</f>
        <v>0</v>
      </c>
      <c r="W232" s="42">
        <f t="shared" ref="W232:W241" si="230">IF(I232&gt;0,I232/O232,0)</f>
        <v>0</v>
      </c>
      <c r="X232" s="42">
        <f t="shared" ref="X232:X241" si="231">IF(J232&gt;0,J232/O232,0)</f>
        <v>0</v>
      </c>
      <c r="Y232" s="42">
        <f t="shared" ref="Y232:Y241" si="232">IF(K232&gt;0,K232/O232,0)</f>
        <v>0</v>
      </c>
      <c r="Z232" s="42">
        <f t="shared" ref="Z232:Z241" si="233">IF(L232&gt;0,L232/O232,0)</f>
        <v>0</v>
      </c>
      <c r="AA232" s="42">
        <f t="shared" ref="AA232:AA241" si="234">IF(M232&gt;0,M232/O232,0)</f>
        <v>0</v>
      </c>
      <c r="AB232" s="42">
        <f t="shared" ref="AB232:AB241" si="235">IF(N232&gt;0,N232/O232,0)</f>
        <v>0</v>
      </c>
      <c r="AC232" s="43">
        <f>SUM(Q232:AB232)</f>
        <v>1</v>
      </c>
    </row>
    <row r="233" spans="2:29" ht="15.6" x14ac:dyDescent="0.3">
      <c r="B233" s="32" t="s">
        <v>45</v>
      </c>
      <c r="C233" s="33">
        <v>1814</v>
      </c>
      <c r="D233" s="33">
        <v>2032</v>
      </c>
      <c r="E233" s="33">
        <v>1491</v>
      </c>
      <c r="F233" s="33">
        <v>1050</v>
      </c>
      <c r="G233" s="33">
        <v>1079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4">
        <f>SUM(C233:N233)</f>
        <v>7466</v>
      </c>
      <c r="P233" s="32" t="str">
        <f t="shared" ref="P233:P241" si="236">B233</f>
        <v>In Person Total</v>
      </c>
      <c r="Q233" s="35">
        <f t="shared" si="224"/>
        <v>0.24296812215376373</v>
      </c>
      <c r="R233" s="35">
        <f t="shared" si="225"/>
        <v>0.27216715778194484</v>
      </c>
      <c r="S233" s="35">
        <f t="shared" si="226"/>
        <v>0.1997053308331101</v>
      </c>
      <c r="T233" s="35">
        <f t="shared" si="227"/>
        <v>0.14063755692472543</v>
      </c>
      <c r="U233" s="35">
        <f t="shared" si="228"/>
        <v>0.14452183230645593</v>
      </c>
      <c r="V233" s="35">
        <f t="shared" si="229"/>
        <v>0</v>
      </c>
      <c r="W233" s="35">
        <f t="shared" si="230"/>
        <v>0</v>
      </c>
      <c r="X233" s="35">
        <f t="shared" si="231"/>
        <v>0</v>
      </c>
      <c r="Y233" s="35">
        <f t="shared" si="232"/>
        <v>0</v>
      </c>
      <c r="Z233" s="35">
        <f t="shared" si="233"/>
        <v>0</v>
      </c>
      <c r="AA233" s="35">
        <f t="shared" si="234"/>
        <v>0</v>
      </c>
      <c r="AB233" s="35">
        <f t="shared" si="235"/>
        <v>0</v>
      </c>
      <c r="AC233" s="38">
        <f t="shared" ref="AC233:AC241" si="237">SUM(Q233:AB233)</f>
        <v>1</v>
      </c>
    </row>
    <row r="234" spans="2:29" ht="15.6" x14ac:dyDescent="0.3">
      <c r="B234" s="36" t="s">
        <v>46</v>
      </c>
      <c r="C234" s="33">
        <v>1023</v>
      </c>
      <c r="D234" s="33">
        <v>685</v>
      </c>
      <c r="E234" s="33">
        <v>769</v>
      </c>
      <c r="F234" s="33">
        <v>1027</v>
      </c>
      <c r="G234" s="33">
        <v>818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4">
        <f t="shared" ref="O234:O241" si="238">SUM(C234:N234)</f>
        <v>4322</v>
      </c>
      <c r="P234" s="32" t="str">
        <f t="shared" si="236"/>
        <v>Postal Total</v>
      </c>
      <c r="Q234" s="35">
        <f t="shared" si="224"/>
        <v>0.23669597408607126</v>
      </c>
      <c r="R234" s="35">
        <f t="shared" si="225"/>
        <v>0.15849143914854233</v>
      </c>
      <c r="S234" s="35">
        <f t="shared" si="226"/>
        <v>0.17792688570106432</v>
      </c>
      <c r="T234" s="35">
        <f t="shared" si="227"/>
        <v>0.23762147154095326</v>
      </c>
      <c r="U234" s="35">
        <f t="shared" si="228"/>
        <v>0.1892642295233688</v>
      </c>
      <c r="V234" s="35">
        <f t="shared" si="229"/>
        <v>0</v>
      </c>
      <c r="W234" s="35">
        <f t="shared" si="230"/>
        <v>0</v>
      </c>
      <c r="X234" s="35">
        <f t="shared" si="231"/>
        <v>0</v>
      </c>
      <c r="Y234" s="35">
        <f t="shared" si="232"/>
        <v>0</v>
      </c>
      <c r="Z234" s="35">
        <f t="shared" si="233"/>
        <v>0</v>
      </c>
      <c r="AA234" s="35">
        <f t="shared" si="234"/>
        <v>0</v>
      </c>
      <c r="AB234" s="35">
        <f t="shared" si="235"/>
        <v>0</v>
      </c>
      <c r="AC234" s="38">
        <f t="shared" si="237"/>
        <v>1</v>
      </c>
    </row>
    <row r="235" spans="2:29" ht="15.6" x14ac:dyDescent="0.3">
      <c r="B235" s="37" t="s">
        <v>339</v>
      </c>
      <c r="C235" s="33">
        <v>246</v>
      </c>
      <c r="D235" s="33">
        <v>378</v>
      </c>
      <c r="E235" s="33">
        <v>364</v>
      </c>
      <c r="F235" s="33">
        <v>125</v>
      </c>
      <c r="G235" s="33">
        <v>84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4">
        <f t="shared" si="238"/>
        <v>1197</v>
      </c>
      <c r="P235" s="32" t="str">
        <f t="shared" si="236"/>
        <v>EC15A</v>
      </c>
      <c r="Q235" s="35">
        <f t="shared" si="224"/>
        <v>0.20551378446115287</v>
      </c>
      <c r="R235" s="35">
        <f t="shared" si="225"/>
        <v>0.31578947368421051</v>
      </c>
      <c r="S235" s="35">
        <f t="shared" si="226"/>
        <v>0.30409356725146197</v>
      </c>
      <c r="T235" s="35">
        <f t="shared" si="227"/>
        <v>0.10442773600668337</v>
      </c>
      <c r="U235" s="35">
        <f t="shared" si="228"/>
        <v>7.0175438596491224E-2</v>
      </c>
      <c r="V235" s="35">
        <f t="shared" si="229"/>
        <v>0</v>
      </c>
      <c r="W235" s="35">
        <f t="shared" si="230"/>
        <v>0</v>
      </c>
      <c r="X235" s="35">
        <f t="shared" si="231"/>
        <v>0</v>
      </c>
      <c r="Y235" s="35">
        <f t="shared" si="232"/>
        <v>0</v>
      </c>
      <c r="Z235" s="35">
        <f t="shared" si="233"/>
        <v>0</v>
      </c>
      <c r="AA235" s="35">
        <f t="shared" si="234"/>
        <v>0</v>
      </c>
      <c r="AB235" s="35">
        <f t="shared" si="235"/>
        <v>0</v>
      </c>
      <c r="AC235" s="38">
        <f t="shared" si="237"/>
        <v>1</v>
      </c>
    </row>
    <row r="236" spans="2:29" ht="15.6" x14ac:dyDescent="0.3">
      <c r="B236" s="37" t="s">
        <v>340</v>
      </c>
      <c r="C236" s="33">
        <v>316</v>
      </c>
      <c r="D236" s="33">
        <v>659</v>
      </c>
      <c r="E236" s="33">
        <v>390</v>
      </c>
      <c r="F236" s="33">
        <v>150</v>
      </c>
      <c r="G236" s="33">
        <v>155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4">
        <f t="shared" si="238"/>
        <v>1670</v>
      </c>
      <c r="P236" s="32" t="str">
        <f t="shared" si="236"/>
        <v>EC15C</v>
      </c>
      <c r="Q236" s="35">
        <f t="shared" si="224"/>
        <v>0.18922155688622755</v>
      </c>
      <c r="R236" s="35">
        <f t="shared" si="225"/>
        <v>0.39461077844311376</v>
      </c>
      <c r="S236" s="35">
        <f t="shared" si="226"/>
        <v>0.23353293413173654</v>
      </c>
      <c r="T236" s="35">
        <f t="shared" si="227"/>
        <v>8.9820359281437126E-2</v>
      </c>
      <c r="U236" s="35">
        <f t="shared" si="228"/>
        <v>9.2814371257485026E-2</v>
      </c>
      <c r="V236" s="35">
        <f t="shared" si="229"/>
        <v>0</v>
      </c>
      <c r="W236" s="35">
        <f t="shared" si="230"/>
        <v>0</v>
      </c>
      <c r="X236" s="35">
        <f t="shared" si="231"/>
        <v>0</v>
      </c>
      <c r="Y236" s="35">
        <f t="shared" si="232"/>
        <v>0</v>
      </c>
      <c r="Z236" s="35">
        <f t="shared" si="233"/>
        <v>0</v>
      </c>
      <c r="AA236" s="35">
        <f t="shared" si="234"/>
        <v>0</v>
      </c>
      <c r="AB236" s="35">
        <f t="shared" si="235"/>
        <v>0</v>
      </c>
      <c r="AC236" s="38">
        <f t="shared" si="237"/>
        <v>1</v>
      </c>
    </row>
    <row r="237" spans="2:29" ht="15.6" x14ac:dyDescent="0.3">
      <c r="B237" s="37" t="s">
        <v>341</v>
      </c>
      <c r="C237" s="33">
        <v>300</v>
      </c>
      <c r="D237" s="33">
        <v>274</v>
      </c>
      <c r="E237" s="33">
        <v>379</v>
      </c>
      <c r="F237" s="33">
        <v>281</v>
      </c>
      <c r="G237" s="33">
        <v>218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4">
        <f t="shared" si="238"/>
        <v>1452</v>
      </c>
      <c r="P237" s="32" t="str">
        <f t="shared" si="236"/>
        <v>ES15H</v>
      </c>
      <c r="Q237" s="35">
        <f t="shared" si="224"/>
        <v>0.20661157024793389</v>
      </c>
      <c r="R237" s="35">
        <f t="shared" si="225"/>
        <v>0.18870523415977961</v>
      </c>
      <c r="S237" s="35">
        <f t="shared" si="226"/>
        <v>0.26101928374655647</v>
      </c>
      <c r="T237" s="35">
        <f t="shared" si="227"/>
        <v>0.19352617079889808</v>
      </c>
      <c r="U237" s="35">
        <f t="shared" si="228"/>
        <v>0.15013774104683195</v>
      </c>
      <c r="V237" s="35">
        <f t="shared" si="229"/>
        <v>0</v>
      </c>
      <c r="W237" s="35">
        <f t="shared" si="230"/>
        <v>0</v>
      </c>
      <c r="X237" s="35">
        <f t="shared" si="231"/>
        <v>0</v>
      </c>
      <c r="Y237" s="35">
        <f t="shared" si="232"/>
        <v>0</v>
      </c>
      <c r="Z237" s="35">
        <f t="shared" si="233"/>
        <v>0</v>
      </c>
      <c r="AA237" s="35">
        <f t="shared" si="234"/>
        <v>0</v>
      </c>
      <c r="AB237" s="35">
        <f t="shared" si="235"/>
        <v>0</v>
      </c>
      <c r="AC237" s="38">
        <f t="shared" si="237"/>
        <v>1</v>
      </c>
    </row>
    <row r="238" spans="2:29" ht="15.6" x14ac:dyDescent="0.3">
      <c r="B238" s="37" t="s">
        <v>342</v>
      </c>
      <c r="C238" s="33">
        <v>418</v>
      </c>
      <c r="D238" s="33">
        <v>400</v>
      </c>
      <c r="E238" s="33">
        <v>264</v>
      </c>
      <c r="F238" s="33">
        <v>257</v>
      </c>
      <c r="G238" s="33">
        <v>239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4">
        <f t="shared" si="238"/>
        <v>1578</v>
      </c>
      <c r="P238" s="32" t="str">
        <f t="shared" si="236"/>
        <v>SS15D</v>
      </c>
      <c r="Q238" s="35">
        <f t="shared" si="224"/>
        <v>0.26489226869455007</v>
      </c>
      <c r="R238" s="35">
        <f t="shared" si="225"/>
        <v>0.25348542458808621</v>
      </c>
      <c r="S238" s="35">
        <f t="shared" si="226"/>
        <v>0.16730038022813687</v>
      </c>
      <c r="T238" s="35">
        <f t="shared" si="227"/>
        <v>0.16286438529784539</v>
      </c>
      <c r="U238" s="35">
        <f t="shared" si="228"/>
        <v>0.1514575411913815</v>
      </c>
      <c r="V238" s="35">
        <f t="shared" si="229"/>
        <v>0</v>
      </c>
      <c r="W238" s="35">
        <f t="shared" si="230"/>
        <v>0</v>
      </c>
      <c r="X238" s="35">
        <f t="shared" si="231"/>
        <v>0</v>
      </c>
      <c r="Y238" s="35">
        <f t="shared" si="232"/>
        <v>0</v>
      </c>
      <c r="Z238" s="35">
        <f t="shared" si="233"/>
        <v>0</v>
      </c>
      <c r="AA238" s="35">
        <f t="shared" si="234"/>
        <v>0</v>
      </c>
      <c r="AB238" s="35">
        <f t="shared" si="235"/>
        <v>0</v>
      </c>
      <c r="AC238" s="38">
        <f t="shared" si="237"/>
        <v>1</v>
      </c>
    </row>
    <row r="239" spans="2:29" ht="15.6" x14ac:dyDescent="0.3">
      <c r="B239" s="37" t="s">
        <v>343</v>
      </c>
      <c r="C239" s="33">
        <v>447</v>
      </c>
      <c r="D239" s="33">
        <v>269</v>
      </c>
      <c r="E239" s="33">
        <v>224</v>
      </c>
      <c r="F239" s="33">
        <v>429</v>
      </c>
      <c r="G239" s="33">
        <v>331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4">
        <f t="shared" si="238"/>
        <v>1700</v>
      </c>
      <c r="P239" s="32" t="str">
        <f t="shared" si="236"/>
        <v>SS15F</v>
      </c>
      <c r="Q239" s="35">
        <f t="shared" si="224"/>
        <v>0.26294117647058823</v>
      </c>
      <c r="R239" s="35">
        <f t="shared" si="225"/>
        <v>0.15823529411764706</v>
      </c>
      <c r="S239" s="35">
        <f t="shared" si="226"/>
        <v>0.13176470588235295</v>
      </c>
      <c r="T239" s="35">
        <f t="shared" si="227"/>
        <v>0.25235294117647061</v>
      </c>
      <c r="U239" s="35">
        <f t="shared" si="228"/>
        <v>0.19470588235294117</v>
      </c>
      <c r="V239" s="35">
        <f t="shared" si="229"/>
        <v>0</v>
      </c>
      <c r="W239" s="35">
        <f t="shared" si="230"/>
        <v>0</v>
      </c>
      <c r="X239" s="35">
        <f t="shared" si="231"/>
        <v>0</v>
      </c>
      <c r="Y239" s="35">
        <f t="shared" si="232"/>
        <v>0</v>
      </c>
      <c r="Z239" s="35">
        <f t="shared" si="233"/>
        <v>0</v>
      </c>
      <c r="AA239" s="35">
        <f t="shared" si="234"/>
        <v>0</v>
      </c>
      <c r="AB239" s="35">
        <f t="shared" si="235"/>
        <v>0</v>
      </c>
      <c r="AC239" s="38">
        <f t="shared" si="237"/>
        <v>1</v>
      </c>
    </row>
    <row r="240" spans="2:29" ht="15.6" x14ac:dyDescent="0.3">
      <c r="B240" s="37" t="s">
        <v>344</v>
      </c>
      <c r="C240" s="33">
        <v>475</v>
      </c>
      <c r="D240" s="33">
        <v>326</v>
      </c>
      <c r="E240" s="33">
        <v>282</v>
      </c>
      <c r="F240" s="33">
        <v>380</v>
      </c>
      <c r="G240" s="33">
        <v>411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4">
        <f t="shared" si="238"/>
        <v>1874</v>
      </c>
      <c r="P240" s="32" t="str">
        <f t="shared" si="236"/>
        <v>SS15G</v>
      </c>
      <c r="Q240" s="35">
        <f t="shared" si="224"/>
        <v>0.2534685165421558</v>
      </c>
      <c r="R240" s="35">
        <f t="shared" si="225"/>
        <v>0.17395944503735325</v>
      </c>
      <c r="S240" s="35">
        <f t="shared" si="226"/>
        <v>0.15048025613660618</v>
      </c>
      <c r="T240" s="35">
        <f t="shared" si="227"/>
        <v>0.20277481323372465</v>
      </c>
      <c r="U240" s="35">
        <f t="shared" si="228"/>
        <v>0.2193169690501601</v>
      </c>
      <c r="V240" s="35">
        <f t="shared" si="229"/>
        <v>0</v>
      </c>
      <c r="W240" s="35">
        <f t="shared" si="230"/>
        <v>0</v>
      </c>
      <c r="X240" s="35">
        <f t="shared" si="231"/>
        <v>0</v>
      </c>
      <c r="Y240" s="35">
        <f t="shared" si="232"/>
        <v>0</v>
      </c>
      <c r="Z240" s="35">
        <f t="shared" si="233"/>
        <v>0</v>
      </c>
      <c r="AA240" s="35">
        <f t="shared" si="234"/>
        <v>0</v>
      </c>
      <c r="AB240" s="35">
        <f t="shared" si="235"/>
        <v>0</v>
      </c>
      <c r="AC240" s="38">
        <f t="shared" si="237"/>
        <v>0.99999999999999989</v>
      </c>
    </row>
    <row r="241" spans="2:29" ht="16.2" thickBot="1" x14ac:dyDescent="0.35">
      <c r="B241" s="37" t="s">
        <v>345</v>
      </c>
      <c r="C241" s="33">
        <v>635</v>
      </c>
      <c r="D241" s="33">
        <v>410</v>
      </c>
      <c r="E241" s="33">
        <v>358</v>
      </c>
      <c r="F241" s="33">
        <v>455</v>
      </c>
      <c r="G241" s="33">
        <v>459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4">
        <f t="shared" si="238"/>
        <v>2317</v>
      </c>
      <c r="P241" s="32" t="str">
        <f t="shared" si="236"/>
        <v>SS15I &amp; SS15J</v>
      </c>
      <c r="Q241" s="35">
        <f t="shared" si="224"/>
        <v>0.27406128614587827</v>
      </c>
      <c r="R241" s="35">
        <f t="shared" si="225"/>
        <v>0.17695295640914976</v>
      </c>
      <c r="S241" s="35">
        <f t="shared" si="226"/>
        <v>0.15451014242555028</v>
      </c>
      <c r="T241" s="35">
        <f t="shared" si="227"/>
        <v>0.19637462235649547</v>
      </c>
      <c r="U241" s="35">
        <f t="shared" si="228"/>
        <v>0.19810099266292619</v>
      </c>
      <c r="V241" s="35">
        <f t="shared" si="229"/>
        <v>0</v>
      </c>
      <c r="W241" s="35">
        <f t="shared" si="230"/>
        <v>0</v>
      </c>
      <c r="X241" s="35">
        <f t="shared" si="231"/>
        <v>0</v>
      </c>
      <c r="Y241" s="35">
        <f t="shared" si="232"/>
        <v>0</v>
      </c>
      <c r="Z241" s="35">
        <f t="shared" si="233"/>
        <v>0</v>
      </c>
      <c r="AA241" s="35">
        <f t="shared" si="234"/>
        <v>0</v>
      </c>
      <c r="AB241" s="35">
        <f t="shared" si="235"/>
        <v>0</v>
      </c>
      <c r="AC241" s="38">
        <f t="shared" si="237"/>
        <v>1</v>
      </c>
    </row>
    <row r="242" spans="2:29" ht="16.2" thickBot="1" x14ac:dyDescent="0.35">
      <c r="B242" s="121" t="s">
        <v>47</v>
      </c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3"/>
    </row>
    <row r="243" spans="2:29" ht="14.4" thickBot="1" x14ac:dyDescent="0.3"/>
    <row r="244" spans="2:29" ht="18" thickBot="1" x14ac:dyDescent="0.35">
      <c r="B244" s="124" t="s">
        <v>358</v>
      </c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6"/>
    </row>
    <row r="245" spans="2:29" ht="18" thickBot="1" x14ac:dyDescent="0.35">
      <c r="B245" s="119" t="s">
        <v>41</v>
      </c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07"/>
      <c r="P245" s="119" t="s">
        <v>42</v>
      </c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07"/>
    </row>
    <row r="246" spans="2:29" ht="16.2" thickBot="1" x14ac:dyDescent="0.35">
      <c r="B246" s="44" t="s">
        <v>43</v>
      </c>
      <c r="C246" s="40" t="s">
        <v>18</v>
      </c>
      <c r="D246" s="40" t="s">
        <v>17</v>
      </c>
      <c r="E246" s="40" t="s">
        <v>19</v>
      </c>
      <c r="F246" s="40" t="s">
        <v>21</v>
      </c>
      <c r="G246" s="40" t="s">
        <v>20</v>
      </c>
      <c r="H246" s="40" t="s">
        <v>353</v>
      </c>
      <c r="I246" s="40" t="s">
        <v>189</v>
      </c>
      <c r="J246" s="40" t="s">
        <v>357</v>
      </c>
      <c r="K246" s="40">
        <v>0</v>
      </c>
      <c r="L246" s="40">
        <v>0</v>
      </c>
      <c r="M246" s="40">
        <v>0</v>
      </c>
      <c r="N246" s="40">
        <v>0</v>
      </c>
      <c r="O246" s="28" t="s">
        <v>38</v>
      </c>
      <c r="P246" s="39" t="s">
        <v>43</v>
      </c>
      <c r="Q246" s="40" t="str">
        <f>C246</f>
        <v>Labour</v>
      </c>
      <c r="R246" s="40" t="str">
        <f t="shared" ref="R246:AB246" si="239">D246</f>
        <v>SNP</v>
      </c>
      <c r="S246" s="40" t="str">
        <f t="shared" si="239"/>
        <v>Conservative</v>
      </c>
      <c r="T246" s="40" t="str">
        <f t="shared" si="239"/>
        <v>Green</v>
      </c>
      <c r="U246" s="40" t="str">
        <f t="shared" si="239"/>
        <v>Lib Dem</v>
      </c>
      <c r="V246" s="40" t="str">
        <f t="shared" si="239"/>
        <v>SSP</v>
      </c>
      <c r="W246" s="40" t="str">
        <f t="shared" si="239"/>
        <v>Alba</v>
      </c>
      <c r="X246" s="40" t="str">
        <f t="shared" si="239"/>
        <v>SFP</v>
      </c>
      <c r="Y246" s="40">
        <f t="shared" si="239"/>
        <v>0</v>
      </c>
      <c r="Z246" s="40">
        <f t="shared" si="239"/>
        <v>0</v>
      </c>
      <c r="AA246" s="40">
        <f t="shared" si="239"/>
        <v>0</v>
      </c>
      <c r="AB246" s="40">
        <f t="shared" si="239"/>
        <v>0</v>
      </c>
      <c r="AC246" s="41" t="s">
        <v>38</v>
      </c>
    </row>
    <row r="247" spans="2:29" ht="15.6" x14ac:dyDescent="0.3">
      <c r="B247" s="29" t="s">
        <v>44</v>
      </c>
      <c r="C247" s="30">
        <v>4144</v>
      </c>
      <c r="D247" s="30">
        <v>3816</v>
      </c>
      <c r="E247" s="30">
        <v>2239</v>
      </c>
      <c r="F247" s="30">
        <v>1023</v>
      </c>
      <c r="G247" s="30">
        <v>507</v>
      </c>
      <c r="H247" s="30">
        <v>295</v>
      </c>
      <c r="I247" s="30">
        <v>222</v>
      </c>
      <c r="J247" s="30">
        <v>187</v>
      </c>
      <c r="K247" s="30">
        <v>0</v>
      </c>
      <c r="L247" s="30">
        <v>0</v>
      </c>
      <c r="M247" s="30">
        <v>0</v>
      </c>
      <c r="N247" s="30">
        <v>0</v>
      </c>
      <c r="O247" s="31">
        <f>SUM(C247:N247)</f>
        <v>12433</v>
      </c>
      <c r="P247" s="36" t="str">
        <f>B247</f>
        <v>Whole Ward</v>
      </c>
      <c r="Q247" s="42">
        <f t="shared" ref="Q247:Q258" si="240">IF(C247&gt;0,C247/O247,0)</f>
        <v>0.33330652296308211</v>
      </c>
      <c r="R247" s="42">
        <f t="shared" ref="R247:R258" si="241">IF(D247&gt;0,D247/O247,0)</f>
        <v>0.30692511863588834</v>
      </c>
      <c r="S247" s="42">
        <f t="shared" ref="S247:S258" si="242">IF(E247&gt;0,E247/O247,0)</f>
        <v>0.18008525697739886</v>
      </c>
      <c r="T247" s="42">
        <f t="shared" ref="T247:T258" si="243">IF(F247&gt;0,F247/O247,0)</f>
        <v>8.2281026300973212E-2</v>
      </c>
      <c r="U247" s="42">
        <f t="shared" ref="U247:U258" si="244">IF(G247&gt;0,G247/O247,0)</f>
        <v>4.0778573152095231E-2</v>
      </c>
      <c r="V247" s="42">
        <f t="shared" ref="V247:V258" si="245">IF(H247&gt;0,H247/O247,0)</f>
        <v>2.3727177672323654E-2</v>
      </c>
      <c r="W247" s="42">
        <f t="shared" ref="W247:W258" si="246">IF(I247&gt;0,I247/O247,0)</f>
        <v>1.7855706587307972E-2</v>
      </c>
      <c r="X247" s="42">
        <f t="shared" ref="X247:X258" si="247">IF(J247&gt;0,J247/O247,0)</f>
        <v>1.5040617710930588E-2</v>
      </c>
      <c r="Y247" s="42">
        <f t="shared" ref="Y247:Y258" si="248">IF(K247&gt;0,K247/O247,0)</f>
        <v>0</v>
      </c>
      <c r="Z247" s="42">
        <f t="shared" ref="Z247:Z258" si="249">IF(L247&gt;0,L247/O247,0)</f>
        <v>0</v>
      </c>
      <c r="AA247" s="42">
        <f t="shared" ref="AA247:AA258" si="250">IF(M247&gt;0,M247/O247,0)</f>
        <v>0</v>
      </c>
      <c r="AB247" s="42">
        <f t="shared" ref="AB247:AB258" si="251">IF(N247&gt;0,N247/O247,0)</f>
        <v>0</v>
      </c>
      <c r="AC247" s="43">
        <f>SUM(Q247:AB247)</f>
        <v>0.99999999999999989</v>
      </c>
    </row>
    <row r="248" spans="2:29" ht="15.6" x14ac:dyDescent="0.3">
      <c r="B248" s="32" t="s">
        <v>45</v>
      </c>
      <c r="C248" s="33">
        <v>2325</v>
      </c>
      <c r="D248" s="33">
        <v>2303</v>
      </c>
      <c r="E248" s="33">
        <v>1118</v>
      </c>
      <c r="F248" s="33">
        <v>714</v>
      </c>
      <c r="G248" s="33">
        <v>264</v>
      </c>
      <c r="H248" s="33">
        <v>191</v>
      </c>
      <c r="I248" s="33">
        <v>155</v>
      </c>
      <c r="J248" s="33">
        <v>94</v>
      </c>
      <c r="K248" s="33">
        <v>0</v>
      </c>
      <c r="L248" s="33">
        <v>0</v>
      </c>
      <c r="M248" s="33">
        <v>0</v>
      </c>
      <c r="N248" s="33">
        <v>0</v>
      </c>
      <c r="O248" s="34">
        <f>SUM(C248:N248)</f>
        <v>7164</v>
      </c>
      <c r="P248" s="32" t="str">
        <f t="shared" ref="P248:P258" si="252">B248</f>
        <v>In Person Total</v>
      </c>
      <c r="Q248" s="35">
        <f t="shared" si="240"/>
        <v>0.32453936348408713</v>
      </c>
      <c r="R248" s="35">
        <f t="shared" si="241"/>
        <v>0.32146845337800112</v>
      </c>
      <c r="S248" s="35">
        <f t="shared" si="242"/>
        <v>0.15605806811836961</v>
      </c>
      <c r="T248" s="35">
        <f t="shared" si="243"/>
        <v>9.9664991624790616E-2</v>
      </c>
      <c r="U248" s="35">
        <f t="shared" si="244"/>
        <v>3.6850921273031828E-2</v>
      </c>
      <c r="V248" s="35">
        <f t="shared" si="245"/>
        <v>2.6661083193746511E-2</v>
      </c>
      <c r="W248" s="35">
        <f t="shared" si="246"/>
        <v>2.1635957565605806E-2</v>
      </c>
      <c r="X248" s="35">
        <f t="shared" si="247"/>
        <v>1.3121161362367392E-2</v>
      </c>
      <c r="Y248" s="35">
        <f t="shared" si="248"/>
        <v>0</v>
      </c>
      <c r="Z248" s="35">
        <f t="shared" si="249"/>
        <v>0</v>
      </c>
      <c r="AA248" s="35">
        <f t="shared" si="250"/>
        <v>0</v>
      </c>
      <c r="AB248" s="35">
        <f t="shared" si="251"/>
        <v>0</v>
      </c>
      <c r="AC248" s="38">
        <f t="shared" ref="AC248:AC258" si="253">SUM(Q248:AB248)</f>
        <v>0.99999999999999989</v>
      </c>
    </row>
    <row r="249" spans="2:29" ht="15.6" x14ac:dyDescent="0.3">
      <c r="B249" s="36" t="s">
        <v>46</v>
      </c>
      <c r="C249" s="33">
        <v>1819</v>
      </c>
      <c r="D249" s="33">
        <v>1513</v>
      </c>
      <c r="E249" s="33">
        <v>1121</v>
      </c>
      <c r="F249" s="33">
        <v>309</v>
      </c>
      <c r="G249" s="33">
        <v>243</v>
      </c>
      <c r="H249" s="33">
        <v>104</v>
      </c>
      <c r="I249" s="33">
        <v>67</v>
      </c>
      <c r="J249" s="33">
        <v>93</v>
      </c>
      <c r="K249" s="33">
        <v>0</v>
      </c>
      <c r="L249" s="33">
        <v>0</v>
      </c>
      <c r="M249" s="33">
        <v>0</v>
      </c>
      <c r="N249" s="33">
        <v>0</v>
      </c>
      <c r="O249" s="34">
        <f t="shared" ref="O249:O258" si="254">SUM(C249:N249)</f>
        <v>5269</v>
      </c>
      <c r="P249" s="32" t="str">
        <f t="shared" si="252"/>
        <v>Postal Total</v>
      </c>
      <c r="Q249" s="35">
        <f t="shared" si="240"/>
        <v>0.34522679825393815</v>
      </c>
      <c r="R249" s="35">
        <f t="shared" si="241"/>
        <v>0.28715126209907005</v>
      </c>
      <c r="S249" s="35">
        <f t="shared" si="242"/>
        <v>0.21275384323401025</v>
      </c>
      <c r="T249" s="35">
        <f t="shared" si="243"/>
        <v>5.8644904156386408E-2</v>
      </c>
      <c r="U249" s="35">
        <f t="shared" si="244"/>
        <v>4.6118808122983489E-2</v>
      </c>
      <c r="V249" s="35">
        <f t="shared" si="245"/>
        <v>1.9738090719301576E-2</v>
      </c>
      <c r="W249" s="35">
        <f t="shared" si="246"/>
        <v>1.2715885367242361E-2</v>
      </c>
      <c r="X249" s="35">
        <f t="shared" si="247"/>
        <v>1.7650408047067755E-2</v>
      </c>
      <c r="Y249" s="35">
        <f t="shared" si="248"/>
        <v>0</v>
      </c>
      <c r="Z249" s="35">
        <f t="shared" si="249"/>
        <v>0</v>
      </c>
      <c r="AA249" s="35">
        <f t="shared" si="250"/>
        <v>0</v>
      </c>
      <c r="AB249" s="35">
        <f t="shared" si="251"/>
        <v>0</v>
      </c>
      <c r="AC249" s="38">
        <f t="shared" si="253"/>
        <v>1.0000000000000002</v>
      </c>
    </row>
    <row r="250" spans="2:29" ht="15.6" x14ac:dyDescent="0.3">
      <c r="B250" s="37" t="s">
        <v>359</v>
      </c>
      <c r="C250" s="33">
        <v>479</v>
      </c>
      <c r="D250" s="33">
        <v>552</v>
      </c>
      <c r="E250" s="33">
        <v>220</v>
      </c>
      <c r="F250" s="33">
        <v>96</v>
      </c>
      <c r="G250" s="33">
        <v>13</v>
      </c>
      <c r="H250" s="33">
        <v>34</v>
      </c>
      <c r="I250" s="33">
        <v>42</v>
      </c>
      <c r="J250" s="33">
        <v>26</v>
      </c>
      <c r="K250" s="33">
        <v>0</v>
      </c>
      <c r="L250" s="33">
        <v>0</v>
      </c>
      <c r="M250" s="33">
        <v>0</v>
      </c>
      <c r="N250" s="33">
        <v>0</v>
      </c>
      <c r="O250" s="34">
        <f t="shared" si="254"/>
        <v>1462</v>
      </c>
      <c r="P250" s="32" t="str">
        <f t="shared" si="252"/>
        <v>SE16D</v>
      </c>
      <c r="Q250" s="35">
        <f t="shared" si="240"/>
        <v>0.32763337893296851</v>
      </c>
      <c r="R250" s="35">
        <f t="shared" si="241"/>
        <v>0.37756497948016415</v>
      </c>
      <c r="S250" s="35">
        <f t="shared" si="242"/>
        <v>0.15047879616963064</v>
      </c>
      <c r="T250" s="35">
        <f t="shared" si="243"/>
        <v>6.5663474692202461E-2</v>
      </c>
      <c r="U250" s="35">
        <f t="shared" si="244"/>
        <v>8.8919288645690833E-3</v>
      </c>
      <c r="V250" s="35">
        <f t="shared" si="245"/>
        <v>2.3255813953488372E-2</v>
      </c>
      <c r="W250" s="35">
        <f t="shared" si="246"/>
        <v>2.8727770177838577E-2</v>
      </c>
      <c r="X250" s="35">
        <f t="shared" si="247"/>
        <v>1.7783857729138167E-2</v>
      </c>
      <c r="Y250" s="35">
        <f t="shared" si="248"/>
        <v>0</v>
      </c>
      <c r="Z250" s="35">
        <f t="shared" si="249"/>
        <v>0</v>
      </c>
      <c r="AA250" s="35">
        <f t="shared" si="250"/>
        <v>0</v>
      </c>
      <c r="AB250" s="35">
        <f t="shared" si="251"/>
        <v>0</v>
      </c>
      <c r="AC250" s="38">
        <f t="shared" si="253"/>
        <v>1.0000000000000002</v>
      </c>
    </row>
    <row r="251" spans="2:29" ht="15.6" x14ac:dyDescent="0.3">
      <c r="B251" s="37" t="s">
        <v>360</v>
      </c>
      <c r="C251" s="33">
        <v>392</v>
      </c>
      <c r="D251" s="33">
        <v>240</v>
      </c>
      <c r="E251" s="33">
        <v>310</v>
      </c>
      <c r="F251" s="33">
        <v>67</v>
      </c>
      <c r="G251" s="33">
        <v>83</v>
      </c>
      <c r="H251" s="33">
        <v>17</v>
      </c>
      <c r="I251" s="33">
        <v>14</v>
      </c>
      <c r="J251" s="33">
        <v>14</v>
      </c>
      <c r="K251" s="33">
        <v>0</v>
      </c>
      <c r="L251" s="33">
        <v>0</v>
      </c>
      <c r="M251" s="33">
        <v>0</v>
      </c>
      <c r="N251" s="33">
        <v>0</v>
      </c>
      <c r="O251" s="34">
        <f t="shared" si="254"/>
        <v>1137</v>
      </c>
      <c r="P251" s="32" t="str">
        <f t="shared" si="252"/>
        <v>SE16F</v>
      </c>
      <c r="Q251" s="35">
        <f t="shared" si="240"/>
        <v>0.34476693051890939</v>
      </c>
      <c r="R251" s="35">
        <f t="shared" si="241"/>
        <v>0.21108179419525067</v>
      </c>
      <c r="S251" s="35">
        <f t="shared" si="242"/>
        <v>0.27264731750219878</v>
      </c>
      <c r="T251" s="35">
        <f t="shared" si="243"/>
        <v>5.8927000879507474E-2</v>
      </c>
      <c r="U251" s="35">
        <f t="shared" si="244"/>
        <v>7.2999120492524189E-2</v>
      </c>
      <c r="V251" s="35">
        <f t="shared" si="245"/>
        <v>1.4951627088830254E-2</v>
      </c>
      <c r="W251" s="35">
        <f t="shared" si="246"/>
        <v>1.2313104661389622E-2</v>
      </c>
      <c r="X251" s="35">
        <f t="shared" si="247"/>
        <v>1.2313104661389622E-2</v>
      </c>
      <c r="Y251" s="35">
        <f t="shared" si="248"/>
        <v>0</v>
      </c>
      <c r="Z251" s="35">
        <f t="shared" si="249"/>
        <v>0</v>
      </c>
      <c r="AA251" s="35">
        <f t="shared" si="250"/>
        <v>0</v>
      </c>
      <c r="AB251" s="35">
        <f t="shared" si="251"/>
        <v>0</v>
      </c>
      <c r="AC251" s="38">
        <f t="shared" si="253"/>
        <v>0.99999999999999989</v>
      </c>
    </row>
    <row r="252" spans="2:29" ht="15.6" x14ac:dyDescent="0.3">
      <c r="B252" s="37" t="s">
        <v>361</v>
      </c>
      <c r="C252" s="33">
        <v>533</v>
      </c>
      <c r="D252" s="33">
        <v>552</v>
      </c>
      <c r="E252" s="33">
        <v>316</v>
      </c>
      <c r="F252" s="33">
        <v>130</v>
      </c>
      <c r="G252" s="33">
        <v>60</v>
      </c>
      <c r="H252" s="33">
        <v>46</v>
      </c>
      <c r="I252" s="33">
        <v>29</v>
      </c>
      <c r="J252" s="33">
        <v>24</v>
      </c>
      <c r="K252" s="33">
        <v>0</v>
      </c>
      <c r="L252" s="33">
        <v>0</v>
      </c>
      <c r="M252" s="33">
        <v>0</v>
      </c>
      <c r="N252" s="33">
        <v>0</v>
      </c>
      <c r="O252" s="34">
        <f t="shared" si="254"/>
        <v>1690</v>
      </c>
      <c r="P252" s="32" t="str">
        <f t="shared" si="252"/>
        <v>SE16G</v>
      </c>
      <c r="Q252" s="35">
        <f t="shared" si="240"/>
        <v>0.31538461538461537</v>
      </c>
      <c r="R252" s="35">
        <f t="shared" si="241"/>
        <v>0.32662721893491126</v>
      </c>
      <c r="S252" s="35">
        <f t="shared" si="242"/>
        <v>0.18698224852071005</v>
      </c>
      <c r="T252" s="35">
        <f t="shared" si="243"/>
        <v>7.6923076923076927E-2</v>
      </c>
      <c r="U252" s="35">
        <f t="shared" si="244"/>
        <v>3.5502958579881658E-2</v>
      </c>
      <c r="V252" s="35">
        <f t="shared" si="245"/>
        <v>2.7218934911242602E-2</v>
      </c>
      <c r="W252" s="35">
        <f t="shared" si="246"/>
        <v>1.7159763313609466E-2</v>
      </c>
      <c r="X252" s="35">
        <f t="shared" si="247"/>
        <v>1.4201183431952662E-2</v>
      </c>
      <c r="Y252" s="35">
        <f t="shared" si="248"/>
        <v>0</v>
      </c>
      <c r="Z252" s="35">
        <f t="shared" si="249"/>
        <v>0</v>
      </c>
      <c r="AA252" s="35">
        <f t="shared" si="250"/>
        <v>0</v>
      </c>
      <c r="AB252" s="35">
        <f t="shared" si="251"/>
        <v>0</v>
      </c>
      <c r="AC252" s="38">
        <f t="shared" si="253"/>
        <v>0.99999999999999989</v>
      </c>
    </row>
    <row r="253" spans="2:29" ht="31.2" x14ac:dyDescent="0.3">
      <c r="B253" s="37" t="s">
        <v>362</v>
      </c>
      <c r="C253" s="33">
        <v>553</v>
      </c>
      <c r="D253" s="33">
        <v>280</v>
      </c>
      <c r="E253" s="33">
        <v>391</v>
      </c>
      <c r="F253" s="33">
        <v>136</v>
      </c>
      <c r="G253" s="33">
        <v>94</v>
      </c>
      <c r="H253" s="33">
        <v>26</v>
      </c>
      <c r="I253" s="33">
        <v>14</v>
      </c>
      <c r="J253" s="33">
        <v>30</v>
      </c>
      <c r="K253" s="33">
        <v>0</v>
      </c>
      <c r="L253" s="33">
        <v>0</v>
      </c>
      <c r="M253" s="33">
        <v>0</v>
      </c>
      <c r="N253" s="33">
        <v>0</v>
      </c>
      <c r="O253" s="34">
        <f t="shared" si="254"/>
        <v>1524</v>
      </c>
      <c r="P253" s="32" t="str">
        <f t="shared" si="252"/>
        <v>SE16H &amp; SS16E</v>
      </c>
      <c r="Q253" s="35">
        <f t="shared" si="240"/>
        <v>0.36286089238845143</v>
      </c>
      <c r="R253" s="35">
        <f t="shared" si="241"/>
        <v>0.18372703412073491</v>
      </c>
      <c r="S253" s="35">
        <f t="shared" si="242"/>
        <v>0.25656167979002625</v>
      </c>
      <c r="T253" s="35">
        <f t="shared" si="243"/>
        <v>8.9238845144356954E-2</v>
      </c>
      <c r="U253" s="35">
        <f t="shared" si="244"/>
        <v>6.1679790026246718E-2</v>
      </c>
      <c r="V253" s="35">
        <f t="shared" si="245"/>
        <v>1.7060367454068241E-2</v>
      </c>
      <c r="W253" s="35">
        <f t="shared" si="246"/>
        <v>9.1863517060367453E-3</v>
      </c>
      <c r="X253" s="35">
        <f t="shared" si="247"/>
        <v>1.968503937007874E-2</v>
      </c>
      <c r="Y253" s="35">
        <f t="shared" si="248"/>
        <v>0</v>
      </c>
      <c r="Z253" s="35">
        <f t="shared" si="249"/>
        <v>0</v>
      </c>
      <c r="AA253" s="35">
        <f t="shared" si="250"/>
        <v>0</v>
      </c>
      <c r="AB253" s="35">
        <f t="shared" si="251"/>
        <v>0</v>
      </c>
      <c r="AC253" s="38">
        <f t="shared" si="253"/>
        <v>0.99999999999999989</v>
      </c>
    </row>
    <row r="254" spans="2:29" ht="15.6" x14ac:dyDescent="0.3">
      <c r="B254" s="37" t="s">
        <v>363</v>
      </c>
      <c r="C254" s="33">
        <v>244</v>
      </c>
      <c r="D254" s="33">
        <v>156</v>
      </c>
      <c r="E254" s="33">
        <v>182</v>
      </c>
      <c r="F254" s="33">
        <v>67</v>
      </c>
      <c r="G254" s="33">
        <v>46</v>
      </c>
      <c r="H254" s="33">
        <v>19</v>
      </c>
      <c r="I254" s="33">
        <v>13</v>
      </c>
      <c r="J254" s="33">
        <v>6</v>
      </c>
      <c r="K254" s="33">
        <v>0</v>
      </c>
      <c r="L254" s="33">
        <v>0</v>
      </c>
      <c r="M254" s="33">
        <v>0</v>
      </c>
      <c r="N254" s="33">
        <v>0</v>
      </c>
      <c r="O254" s="34">
        <f t="shared" si="254"/>
        <v>733</v>
      </c>
      <c r="P254" s="32" t="str">
        <f t="shared" si="252"/>
        <v>SE16I</v>
      </c>
      <c r="Q254" s="35">
        <f t="shared" si="240"/>
        <v>0.33287858117326058</v>
      </c>
      <c r="R254" s="35">
        <f t="shared" si="241"/>
        <v>0.21282401091405184</v>
      </c>
      <c r="S254" s="35">
        <f t="shared" si="242"/>
        <v>0.24829467939972716</v>
      </c>
      <c r="T254" s="35">
        <f t="shared" si="243"/>
        <v>9.1405184174624829E-2</v>
      </c>
      <c r="U254" s="35">
        <f t="shared" si="244"/>
        <v>6.2755798090040935E-2</v>
      </c>
      <c r="V254" s="35">
        <f t="shared" si="245"/>
        <v>2.5920873124147339E-2</v>
      </c>
      <c r="W254" s="35">
        <f t="shared" si="246"/>
        <v>1.7735334242837655E-2</v>
      </c>
      <c r="X254" s="35">
        <f t="shared" si="247"/>
        <v>8.1855388813096858E-3</v>
      </c>
      <c r="Y254" s="35">
        <f t="shared" si="248"/>
        <v>0</v>
      </c>
      <c r="Z254" s="35">
        <f t="shared" si="249"/>
        <v>0</v>
      </c>
      <c r="AA254" s="35">
        <f t="shared" si="250"/>
        <v>0</v>
      </c>
      <c r="AB254" s="35">
        <f t="shared" si="251"/>
        <v>0</v>
      </c>
      <c r="AC254" s="38">
        <f t="shared" si="253"/>
        <v>1.0000000000000002</v>
      </c>
    </row>
    <row r="255" spans="2:29" ht="15.6" x14ac:dyDescent="0.3">
      <c r="B255" s="37" t="s">
        <v>364</v>
      </c>
      <c r="C255" s="33">
        <v>583</v>
      </c>
      <c r="D255" s="33">
        <v>587</v>
      </c>
      <c r="E255" s="33">
        <v>260</v>
      </c>
      <c r="F255" s="33">
        <v>112</v>
      </c>
      <c r="G255" s="33">
        <v>81</v>
      </c>
      <c r="H255" s="33">
        <v>31</v>
      </c>
      <c r="I255" s="33">
        <v>43</v>
      </c>
      <c r="J255" s="33">
        <v>32</v>
      </c>
      <c r="K255" s="33">
        <v>0</v>
      </c>
      <c r="L255" s="33">
        <v>0</v>
      </c>
      <c r="M255" s="33">
        <v>0</v>
      </c>
      <c r="N255" s="33">
        <v>0</v>
      </c>
      <c r="O255" s="34">
        <f t="shared" si="254"/>
        <v>1729</v>
      </c>
      <c r="P255" s="32" t="str">
        <f t="shared" si="252"/>
        <v>SE16J</v>
      </c>
      <c r="Q255" s="35">
        <f t="shared" si="240"/>
        <v>0.33718912666281087</v>
      </c>
      <c r="R255" s="35">
        <f t="shared" si="241"/>
        <v>0.33950260266049742</v>
      </c>
      <c r="S255" s="35">
        <f t="shared" si="242"/>
        <v>0.15037593984962405</v>
      </c>
      <c r="T255" s="35">
        <f t="shared" si="243"/>
        <v>6.4777327935222673E-2</v>
      </c>
      <c r="U255" s="35">
        <f t="shared" si="244"/>
        <v>4.684788895315211E-2</v>
      </c>
      <c r="V255" s="35">
        <f t="shared" si="245"/>
        <v>1.7929438982070563E-2</v>
      </c>
      <c r="W255" s="35">
        <f t="shared" si="246"/>
        <v>2.4869866975130134E-2</v>
      </c>
      <c r="X255" s="35">
        <f t="shared" si="247"/>
        <v>1.8507807981492191E-2</v>
      </c>
      <c r="Y255" s="35">
        <f t="shared" si="248"/>
        <v>0</v>
      </c>
      <c r="Z255" s="35">
        <f t="shared" si="249"/>
        <v>0</v>
      </c>
      <c r="AA255" s="35">
        <f t="shared" si="250"/>
        <v>0</v>
      </c>
      <c r="AB255" s="35">
        <f t="shared" si="251"/>
        <v>0</v>
      </c>
      <c r="AC255" s="38">
        <f t="shared" si="253"/>
        <v>1</v>
      </c>
    </row>
    <row r="256" spans="2:29" ht="15.6" x14ac:dyDescent="0.3">
      <c r="B256" s="37" t="s">
        <v>365</v>
      </c>
      <c r="C256" s="33">
        <v>782</v>
      </c>
      <c r="D256" s="33">
        <v>807</v>
      </c>
      <c r="E256" s="33">
        <v>383</v>
      </c>
      <c r="F256" s="33">
        <v>181</v>
      </c>
      <c r="G256" s="33">
        <v>71</v>
      </c>
      <c r="H256" s="33">
        <v>54</v>
      </c>
      <c r="I256" s="33">
        <v>37</v>
      </c>
      <c r="J256" s="33">
        <v>32</v>
      </c>
      <c r="K256" s="33">
        <v>0</v>
      </c>
      <c r="L256" s="33">
        <v>0</v>
      </c>
      <c r="M256" s="33">
        <v>0</v>
      </c>
      <c r="N256" s="33">
        <v>0</v>
      </c>
      <c r="O256" s="34">
        <f t="shared" si="254"/>
        <v>2347</v>
      </c>
      <c r="P256" s="32" t="str">
        <f t="shared" si="252"/>
        <v>SE16K</v>
      </c>
      <c r="Q256" s="35">
        <f t="shared" si="240"/>
        <v>0.33319130805283342</v>
      </c>
      <c r="R256" s="35">
        <f t="shared" si="241"/>
        <v>0.34384320409032809</v>
      </c>
      <c r="S256" s="35">
        <f t="shared" si="242"/>
        <v>0.16318704729441841</v>
      </c>
      <c r="T256" s="35">
        <f t="shared" si="243"/>
        <v>7.7119727311461439E-2</v>
      </c>
      <c r="U256" s="35">
        <f t="shared" si="244"/>
        <v>3.0251384746484873E-2</v>
      </c>
      <c r="V256" s="35">
        <f t="shared" si="245"/>
        <v>2.3008095440988495E-2</v>
      </c>
      <c r="W256" s="35">
        <f t="shared" si="246"/>
        <v>1.5764806135492117E-2</v>
      </c>
      <c r="X256" s="35">
        <f t="shared" si="247"/>
        <v>1.3634426927993182E-2</v>
      </c>
      <c r="Y256" s="35">
        <f t="shared" si="248"/>
        <v>0</v>
      </c>
      <c r="Z256" s="35">
        <f t="shared" si="249"/>
        <v>0</v>
      </c>
      <c r="AA256" s="35">
        <f t="shared" si="250"/>
        <v>0</v>
      </c>
      <c r="AB256" s="35">
        <f t="shared" si="251"/>
        <v>0</v>
      </c>
      <c r="AC256" s="38">
        <f t="shared" si="253"/>
        <v>1</v>
      </c>
    </row>
    <row r="257" spans="2:29" ht="15.6" x14ac:dyDescent="0.3">
      <c r="B257" s="37" t="s">
        <v>366</v>
      </c>
      <c r="C257" s="33">
        <v>239</v>
      </c>
      <c r="D257" s="33">
        <v>255</v>
      </c>
      <c r="E257" s="33">
        <v>74</v>
      </c>
      <c r="F257" s="33">
        <v>99</v>
      </c>
      <c r="G257" s="33">
        <v>15</v>
      </c>
      <c r="H257" s="33">
        <v>28</v>
      </c>
      <c r="I257" s="33">
        <v>13</v>
      </c>
      <c r="J257" s="33">
        <v>8</v>
      </c>
      <c r="K257" s="33">
        <v>0</v>
      </c>
      <c r="L257" s="33">
        <v>0</v>
      </c>
      <c r="M257" s="33">
        <v>0</v>
      </c>
      <c r="N257" s="33">
        <v>0</v>
      </c>
      <c r="O257" s="34">
        <f t="shared" si="254"/>
        <v>731</v>
      </c>
      <c r="P257" s="32" t="str">
        <f t="shared" si="252"/>
        <v>SS16A</v>
      </c>
      <c r="Q257" s="35">
        <f t="shared" si="240"/>
        <v>0.32694938440492477</v>
      </c>
      <c r="R257" s="35">
        <f t="shared" si="241"/>
        <v>0.34883720930232559</v>
      </c>
      <c r="S257" s="35">
        <f t="shared" si="242"/>
        <v>0.10123119015047879</v>
      </c>
      <c r="T257" s="35">
        <f t="shared" si="243"/>
        <v>0.13543091655266759</v>
      </c>
      <c r="U257" s="35">
        <f t="shared" si="244"/>
        <v>2.0519835841313269E-2</v>
      </c>
      <c r="V257" s="35">
        <f t="shared" si="245"/>
        <v>3.8303693570451436E-2</v>
      </c>
      <c r="W257" s="35">
        <f t="shared" si="246"/>
        <v>1.7783857729138167E-2</v>
      </c>
      <c r="X257" s="35">
        <f t="shared" si="247"/>
        <v>1.094391244870041E-2</v>
      </c>
      <c r="Y257" s="35">
        <f t="shared" si="248"/>
        <v>0</v>
      </c>
      <c r="Z257" s="35">
        <f t="shared" si="249"/>
        <v>0</v>
      </c>
      <c r="AA257" s="35">
        <f t="shared" si="250"/>
        <v>0</v>
      </c>
      <c r="AB257" s="35">
        <f t="shared" si="251"/>
        <v>0</v>
      </c>
      <c r="AC257" s="38">
        <f t="shared" si="253"/>
        <v>1</v>
      </c>
    </row>
    <row r="258" spans="2:29" ht="16.2" thickBot="1" x14ac:dyDescent="0.35">
      <c r="B258" s="37" t="s">
        <v>367</v>
      </c>
      <c r="C258" s="33">
        <v>339</v>
      </c>
      <c r="D258" s="33">
        <v>388</v>
      </c>
      <c r="E258" s="33">
        <v>102</v>
      </c>
      <c r="F258" s="33">
        <v>135</v>
      </c>
      <c r="G258" s="33">
        <v>44</v>
      </c>
      <c r="H258" s="33">
        <v>40</v>
      </c>
      <c r="I258" s="33">
        <v>17</v>
      </c>
      <c r="J258" s="33">
        <v>16</v>
      </c>
      <c r="K258" s="33">
        <v>0</v>
      </c>
      <c r="L258" s="33">
        <v>0</v>
      </c>
      <c r="M258" s="33">
        <v>0</v>
      </c>
      <c r="N258" s="33">
        <v>0</v>
      </c>
      <c r="O258" s="34">
        <f t="shared" si="254"/>
        <v>1081</v>
      </c>
      <c r="P258" s="32" t="str">
        <f t="shared" si="252"/>
        <v>SS16B</v>
      </c>
      <c r="Q258" s="35">
        <f t="shared" si="240"/>
        <v>0.31359851988899168</v>
      </c>
      <c r="R258" s="35">
        <f t="shared" si="241"/>
        <v>0.35892691951896394</v>
      </c>
      <c r="S258" s="35">
        <f t="shared" si="242"/>
        <v>9.4357076780758553E-2</v>
      </c>
      <c r="T258" s="35">
        <f t="shared" si="243"/>
        <v>0.12488436632747456</v>
      </c>
      <c r="U258" s="35">
        <f t="shared" si="244"/>
        <v>4.0703052728954671E-2</v>
      </c>
      <c r="V258" s="35">
        <f t="shared" si="245"/>
        <v>3.7002775208140611E-2</v>
      </c>
      <c r="W258" s="35">
        <f t="shared" si="246"/>
        <v>1.572617946345976E-2</v>
      </c>
      <c r="X258" s="35">
        <f t="shared" si="247"/>
        <v>1.4801110083256245E-2</v>
      </c>
      <c r="Y258" s="35">
        <f t="shared" si="248"/>
        <v>0</v>
      </c>
      <c r="Z258" s="35">
        <f t="shared" si="249"/>
        <v>0</v>
      </c>
      <c r="AA258" s="35">
        <f t="shared" si="250"/>
        <v>0</v>
      </c>
      <c r="AB258" s="35">
        <f t="shared" si="251"/>
        <v>0</v>
      </c>
      <c r="AC258" s="38">
        <f t="shared" si="253"/>
        <v>1.0000000000000002</v>
      </c>
    </row>
    <row r="259" spans="2:29" ht="16.2" thickBot="1" x14ac:dyDescent="0.35">
      <c r="B259" s="121" t="s">
        <v>47</v>
      </c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3"/>
    </row>
    <row r="260" spans="2:29" ht="14.4" thickBot="1" x14ac:dyDescent="0.3"/>
    <row r="261" spans="2:29" ht="18" thickBot="1" x14ac:dyDescent="0.35">
      <c r="B261" s="124" t="s">
        <v>377</v>
      </c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6"/>
    </row>
    <row r="262" spans="2:29" ht="18" thickBot="1" x14ac:dyDescent="0.35">
      <c r="B262" s="119" t="s">
        <v>41</v>
      </c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07"/>
      <c r="P262" s="119" t="s">
        <v>42</v>
      </c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07"/>
    </row>
    <row r="263" spans="2:29" ht="16.2" thickBot="1" x14ac:dyDescent="0.35">
      <c r="B263" s="44" t="s">
        <v>43</v>
      </c>
      <c r="C263" s="40" t="s">
        <v>17</v>
      </c>
      <c r="D263" s="40" t="s">
        <v>18</v>
      </c>
      <c r="E263" s="40" t="s">
        <v>21</v>
      </c>
      <c r="F263" s="40" t="s">
        <v>19</v>
      </c>
      <c r="G263" s="40" t="s">
        <v>20</v>
      </c>
      <c r="H263" s="40" t="s">
        <v>50</v>
      </c>
      <c r="I263" s="40" t="s">
        <v>189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28" t="s">
        <v>38</v>
      </c>
      <c r="P263" s="39" t="s">
        <v>43</v>
      </c>
      <c r="Q263" s="40" t="str">
        <f>C263</f>
        <v>SNP</v>
      </c>
      <c r="R263" s="40" t="str">
        <f t="shared" ref="R263:AB263" si="255">D263</f>
        <v>Labour</v>
      </c>
      <c r="S263" s="40" t="str">
        <f t="shared" si="255"/>
        <v>Green</v>
      </c>
      <c r="T263" s="40" t="str">
        <f t="shared" si="255"/>
        <v>Conservative</v>
      </c>
      <c r="U263" s="40" t="str">
        <f t="shared" si="255"/>
        <v>Lib Dem</v>
      </c>
      <c r="V263" s="40" t="str">
        <f t="shared" si="255"/>
        <v>Independent</v>
      </c>
      <c r="W263" s="40" t="str">
        <f t="shared" si="255"/>
        <v>Alba</v>
      </c>
      <c r="X263" s="40">
        <f t="shared" si="255"/>
        <v>0</v>
      </c>
      <c r="Y263" s="40">
        <f t="shared" si="255"/>
        <v>0</v>
      </c>
      <c r="Z263" s="40">
        <f t="shared" si="255"/>
        <v>0</v>
      </c>
      <c r="AA263" s="40">
        <f t="shared" si="255"/>
        <v>0</v>
      </c>
      <c r="AB263" s="40">
        <f t="shared" si="255"/>
        <v>0</v>
      </c>
      <c r="AC263" s="41" t="s">
        <v>38</v>
      </c>
    </row>
    <row r="264" spans="2:29" ht="15.6" x14ac:dyDescent="0.3">
      <c r="B264" s="29" t="s">
        <v>44</v>
      </c>
      <c r="C264" s="30">
        <v>4182</v>
      </c>
      <c r="D264" s="30">
        <v>2677</v>
      </c>
      <c r="E264" s="30">
        <v>1808</v>
      </c>
      <c r="F264" s="30">
        <v>1712</v>
      </c>
      <c r="G264" s="30">
        <v>480</v>
      </c>
      <c r="H264" s="30">
        <v>182</v>
      </c>
      <c r="I264" s="30">
        <v>142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1">
        <f>SUM(C264:N264)</f>
        <v>11183</v>
      </c>
      <c r="P264" s="36" t="str">
        <f>B264</f>
        <v>Whole Ward</v>
      </c>
      <c r="Q264" s="42">
        <f t="shared" ref="Q264:Q274" si="256">IF(C264&gt;0,C264/O264,0)</f>
        <v>0.37396047572207813</v>
      </c>
      <c r="R264" s="42">
        <f t="shared" ref="R264:R274" si="257">IF(D264&gt;0,D264/O264,0)</f>
        <v>0.2393812036126263</v>
      </c>
      <c r="S264" s="42">
        <f t="shared" ref="S264:S274" si="258">IF(E264&gt;0,E264/O264,0)</f>
        <v>0.16167396941786641</v>
      </c>
      <c r="T264" s="42">
        <f t="shared" ref="T264:T274" si="259">IF(F264&gt;0,F264/O264,0)</f>
        <v>0.15308951086470535</v>
      </c>
      <c r="U264" s="42">
        <f t="shared" ref="U264:U274" si="260">IF(G264&gt;0,G264/O264,0)</f>
        <v>4.2922292765805239E-2</v>
      </c>
      <c r="V264" s="42">
        <f t="shared" ref="V264:V274" si="261">IF(H264&gt;0,H264/O264,0)</f>
        <v>1.6274702673701152E-2</v>
      </c>
      <c r="W264" s="42">
        <f t="shared" ref="W264:W274" si="262">IF(I264&gt;0,I264/O264,0)</f>
        <v>1.2697844943217384E-2</v>
      </c>
      <c r="X264" s="42">
        <f t="shared" ref="X264:X274" si="263">IF(J264&gt;0,J264/O264,0)</f>
        <v>0</v>
      </c>
      <c r="Y264" s="42">
        <f t="shared" ref="Y264:Y274" si="264">IF(K264&gt;0,K264/O264,0)</f>
        <v>0</v>
      </c>
      <c r="Z264" s="42">
        <f t="shared" ref="Z264:Z274" si="265">IF(L264&gt;0,L264/O264,0)</f>
        <v>0</v>
      </c>
      <c r="AA264" s="42">
        <f t="shared" ref="AA264:AA274" si="266">IF(M264&gt;0,M264/O264,0)</f>
        <v>0</v>
      </c>
      <c r="AB264" s="42">
        <f t="shared" ref="AB264:AB274" si="267">IF(N264&gt;0,N264/O264,0)</f>
        <v>0</v>
      </c>
      <c r="AC264" s="43">
        <f>SUM(Q264:AB264)</f>
        <v>0.99999999999999989</v>
      </c>
    </row>
    <row r="265" spans="2:29" ht="15.6" x14ac:dyDescent="0.3">
      <c r="B265" s="32" t="s">
        <v>45</v>
      </c>
      <c r="C265" s="33">
        <v>2642</v>
      </c>
      <c r="D265" s="33">
        <v>1680</v>
      </c>
      <c r="E265" s="33">
        <v>1363</v>
      </c>
      <c r="F265" s="33">
        <v>888</v>
      </c>
      <c r="G265" s="33">
        <v>249</v>
      </c>
      <c r="H265" s="33">
        <v>85</v>
      </c>
      <c r="I265" s="33">
        <v>99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4">
        <f>SUM(C265:N265)</f>
        <v>7006</v>
      </c>
      <c r="P265" s="32" t="str">
        <f t="shared" ref="P265:P274" si="268">B265</f>
        <v>In Person Total</v>
      </c>
      <c r="Q265" s="35">
        <f t="shared" si="256"/>
        <v>0.37710533828147302</v>
      </c>
      <c r="R265" s="35">
        <f t="shared" si="257"/>
        <v>0.23979446188980874</v>
      </c>
      <c r="S265" s="35">
        <f t="shared" si="258"/>
        <v>0.19454753068798172</v>
      </c>
      <c r="T265" s="35">
        <f t="shared" si="259"/>
        <v>0.12674850128461318</v>
      </c>
      <c r="U265" s="35">
        <f t="shared" si="260"/>
        <v>3.5540964887239512E-2</v>
      </c>
      <c r="V265" s="35">
        <f t="shared" si="261"/>
        <v>1.2132457893234371E-2</v>
      </c>
      <c r="W265" s="35">
        <f t="shared" si="262"/>
        <v>1.4130745075649443E-2</v>
      </c>
      <c r="X265" s="35">
        <f t="shared" si="263"/>
        <v>0</v>
      </c>
      <c r="Y265" s="35">
        <f t="shared" si="264"/>
        <v>0</v>
      </c>
      <c r="Z265" s="35">
        <f t="shared" si="265"/>
        <v>0</v>
      </c>
      <c r="AA265" s="35">
        <f t="shared" si="266"/>
        <v>0</v>
      </c>
      <c r="AB265" s="35">
        <f t="shared" si="267"/>
        <v>0</v>
      </c>
      <c r="AC265" s="38">
        <f t="shared" ref="AC265:AC274" si="269">SUM(Q265:AB265)</f>
        <v>1</v>
      </c>
    </row>
    <row r="266" spans="2:29" ht="15.6" x14ac:dyDescent="0.3">
      <c r="B266" s="36" t="s">
        <v>46</v>
      </c>
      <c r="C266" s="33">
        <v>1540</v>
      </c>
      <c r="D266" s="33">
        <v>997</v>
      </c>
      <c r="E266" s="33">
        <v>445</v>
      </c>
      <c r="F266" s="33">
        <v>824</v>
      </c>
      <c r="G266" s="33">
        <v>231</v>
      </c>
      <c r="H266" s="33">
        <v>97</v>
      </c>
      <c r="I266" s="33">
        <v>43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4">
        <f t="shared" ref="O266:O274" si="270">SUM(C266:N266)</f>
        <v>4177</v>
      </c>
      <c r="P266" s="32" t="str">
        <f t="shared" si="268"/>
        <v>Postal Total</v>
      </c>
      <c r="Q266" s="35">
        <f t="shared" si="256"/>
        <v>0.36868565956428057</v>
      </c>
      <c r="R266" s="35">
        <f t="shared" si="257"/>
        <v>0.23868805362700501</v>
      </c>
      <c r="S266" s="35">
        <f t="shared" si="258"/>
        <v>0.10653579123773042</v>
      </c>
      <c r="T266" s="35">
        <f t="shared" si="259"/>
        <v>0.19727076849413455</v>
      </c>
      <c r="U266" s="35">
        <f t="shared" si="260"/>
        <v>5.5302848934642088E-2</v>
      </c>
      <c r="V266" s="35">
        <f t="shared" si="261"/>
        <v>2.3222408427100789E-2</v>
      </c>
      <c r="W266" s="35">
        <f t="shared" si="262"/>
        <v>1.0294469715106535E-2</v>
      </c>
      <c r="X266" s="35">
        <f t="shared" si="263"/>
        <v>0</v>
      </c>
      <c r="Y266" s="35">
        <f t="shared" si="264"/>
        <v>0</v>
      </c>
      <c r="Z266" s="35">
        <f t="shared" si="265"/>
        <v>0</v>
      </c>
      <c r="AA266" s="35">
        <f t="shared" si="266"/>
        <v>0</v>
      </c>
      <c r="AB266" s="35">
        <f t="shared" si="267"/>
        <v>0</v>
      </c>
      <c r="AC266" s="38">
        <f t="shared" si="269"/>
        <v>0.99999999999999978</v>
      </c>
    </row>
    <row r="267" spans="2:29" ht="15.6" x14ac:dyDescent="0.3">
      <c r="B267" s="37" t="s">
        <v>378</v>
      </c>
      <c r="C267" s="33">
        <v>696</v>
      </c>
      <c r="D267" s="33">
        <v>461</v>
      </c>
      <c r="E267" s="33">
        <v>674</v>
      </c>
      <c r="F267" s="33">
        <v>197</v>
      </c>
      <c r="G267" s="33">
        <v>93</v>
      </c>
      <c r="H267" s="33">
        <v>39</v>
      </c>
      <c r="I267" s="33">
        <v>26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4">
        <f t="shared" si="270"/>
        <v>2186</v>
      </c>
      <c r="P267" s="32" t="str">
        <f t="shared" si="268"/>
        <v>EE17A</v>
      </c>
      <c r="Q267" s="35">
        <f t="shared" si="256"/>
        <v>0.3183897529734675</v>
      </c>
      <c r="R267" s="35">
        <f t="shared" si="257"/>
        <v>0.21088746569075939</v>
      </c>
      <c r="S267" s="35">
        <f t="shared" si="258"/>
        <v>0.30832570905763951</v>
      </c>
      <c r="T267" s="35">
        <f t="shared" si="259"/>
        <v>9.0118938700823423E-2</v>
      </c>
      <c r="U267" s="35">
        <f t="shared" si="260"/>
        <v>4.2543458371454713E-2</v>
      </c>
      <c r="V267" s="35">
        <f t="shared" si="261"/>
        <v>1.7840805123513267E-2</v>
      </c>
      <c r="W267" s="35">
        <f t="shared" si="262"/>
        <v>1.1893870082342177E-2</v>
      </c>
      <c r="X267" s="35">
        <f t="shared" si="263"/>
        <v>0</v>
      </c>
      <c r="Y267" s="35">
        <f t="shared" si="264"/>
        <v>0</v>
      </c>
      <c r="Z267" s="35">
        <f t="shared" si="265"/>
        <v>0</v>
      </c>
      <c r="AA267" s="35">
        <f t="shared" si="266"/>
        <v>0</v>
      </c>
      <c r="AB267" s="35">
        <f t="shared" si="267"/>
        <v>0</v>
      </c>
      <c r="AC267" s="38">
        <f t="shared" si="269"/>
        <v>1</v>
      </c>
    </row>
    <row r="268" spans="2:29" ht="15.6" x14ac:dyDescent="0.3">
      <c r="B268" s="37" t="s">
        <v>379</v>
      </c>
      <c r="C268" s="33">
        <v>405</v>
      </c>
      <c r="D268" s="33">
        <v>384</v>
      </c>
      <c r="E268" s="33">
        <v>186</v>
      </c>
      <c r="F268" s="33">
        <v>449</v>
      </c>
      <c r="G268" s="33">
        <v>85</v>
      </c>
      <c r="H268" s="33">
        <v>11</v>
      </c>
      <c r="I268" s="33">
        <v>10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4">
        <f t="shared" si="270"/>
        <v>1530</v>
      </c>
      <c r="P268" s="32" t="str">
        <f t="shared" si="268"/>
        <v>EE17B</v>
      </c>
      <c r="Q268" s="35">
        <f t="shared" si="256"/>
        <v>0.26470588235294118</v>
      </c>
      <c r="R268" s="35">
        <f t="shared" si="257"/>
        <v>0.25098039215686274</v>
      </c>
      <c r="S268" s="35">
        <f t="shared" si="258"/>
        <v>0.12156862745098039</v>
      </c>
      <c r="T268" s="35">
        <f t="shared" si="259"/>
        <v>0.29346405228758171</v>
      </c>
      <c r="U268" s="35">
        <f t="shared" si="260"/>
        <v>5.5555555555555552E-2</v>
      </c>
      <c r="V268" s="35">
        <f t="shared" si="261"/>
        <v>7.1895424836601303E-3</v>
      </c>
      <c r="W268" s="35">
        <f t="shared" si="262"/>
        <v>6.5359477124183009E-3</v>
      </c>
      <c r="X268" s="35">
        <f t="shared" si="263"/>
        <v>0</v>
      </c>
      <c r="Y268" s="35">
        <f t="shared" si="264"/>
        <v>0</v>
      </c>
      <c r="Z268" s="35">
        <f t="shared" si="265"/>
        <v>0</v>
      </c>
      <c r="AA268" s="35">
        <f t="shared" si="266"/>
        <v>0</v>
      </c>
      <c r="AB268" s="35">
        <f t="shared" si="267"/>
        <v>0</v>
      </c>
      <c r="AC268" s="38">
        <f t="shared" si="269"/>
        <v>1</v>
      </c>
    </row>
    <row r="269" spans="2:29" ht="15.6" x14ac:dyDescent="0.3">
      <c r="B269" s="37" t="s">
        <v>380</v>
      </c>
      <c r="C269" s="33">
        <v>579</v>
      </c>
      <c r="D269" s="33">
        <v>567</v>
      </c>
      <c r="E269" s="33">
        <v>492</v>
      </c>
      <c r="F269" s="33">
        <v>380</v>
      </c>
      <c r="G269" s="33">
        <v>98</v>
      </c>
      <c r="H269" s="33">
        <v>32</v>
      </c>
      <c r="I269" s="33">
        <v>14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4">
        <f t="shared" si="270"/>
        <v>2162</v>
      </c>
      <c r="P269" s="32" t="str">
        <f t="shared" si="268"/>
        <v>EE17C</v>
      </c>
      <c r="Q269" s="35">
        <f t="shared" si="256"/>
        <v>0.26780758556891765</v>
      </c>
      <c r="R269" s="35">
        <f t="shared" si="257"/>
        <v>0.2622571692876966</v>
      </c>
      <c r="S269" s="35">
        <f t="shared" si="258"/>
        <v>0.22756706753006475</v>
      </c>
      <c r="T269" s="35">
        <f t="shared" si="259"/>
        <v>0.17576318223866791</v>
      </c>
      <c r="U269" s="35">
        <f t="shared" si="260"/>
        <v>4.5328399629972246E-2</v>
      </c>
      <c r="V269" s="35">
        <f t="shared" si="261"/>
        <v>1.4801110083256245E-2</v>
      </c>
      <c r="W269" s="35">
        <f t="shared" si="262"/>
        <v>6.4754856614246065E-3</v>
      </c>
      <c r="X269" s="35">
        <f t="shared" si="263"/>
        <v>0</v>
      </c>
      <c r="Y269" s="35">
        <f t="shared" si="264"/>
        <v>0</v>
      </c>
      <c r="Z269" s="35">
        <f t="shared" si="265"/>
        <v>0</v>
      </c>
      <c r="AA269" s="35">
        <f t="shared" si="266"/>
        <v>0</v>
      </c>
      <c r="AB269" s="35">
        <f t="shared" si="267"/>
        <v>0</v>
      </c>
      <c r="AC269" s="38">
        <f t="shared" si="269"/>
        <v>1</v>
      </c>
    </row>
    <row r="270" spans="2:29" ht="15.6" x14ac:dyDescent="0.3">
      <c r="B270" s="37" t="s">
        <v>381</v>
      </c>
      <c r="C270" s="33">
        <v>305</v>
      </c>
      <c r="D270" s="33">
        <v>156</v>
      </c>
      <c r="E270" s="33">
        <v>65</v>
      </c>
      <c r="F270" s="33">
        <v>154</v>
      </c>
      <c r="G270" s="33">
        <v>31</v>
      </c>
      <c r="H270" s="33">
        <v>15</v>
      </c>
      <c r="I270" s="33">
        <v>10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4">
        <f t="shared" si="270"/>
        <v>736</v>
      </c>
      <c r="P270" s="32" t="str">
        <f t="shared" si="268"/>
        <v>EE17D</v>
      </c>
      <c r="Q270" s="35">
        <f t="shared" si="256"/>
        <v>0.41440217391304346</v>
      </c>
      <c r="R270" s="35">
        <f t="shared" si="257"/>
        <v>0.21195652173913043</v>
      </c>
      <c r="S270" s="35">
        <f t="shared" si="258"/>
        <v>8.8315217391304351E-2</v>
      </c>
      <c r="T270" s="35">
        <f t="shared" si="259"/>
        <v>0.20923913043478262</v>
      </c>
      <c r="U270" s="35">
        <f t="shared" si="260"/>
        <v>4.2119565217391304E-2</v>
      </c>
      <c r="V270" s="35">
        <f t="shared" si="261"/>
        <v>2.0380434782608696E-2</v>
      </c>
      <c r="W270" s="35">
        <f t="shared" si="262"/>
        <v>1.358695652173913E-2</v>
      </c>
      <c r="X270" s="35">
        <f t="shared" si="263"/>
        <v>0</v>
      </c>
      <c r="Y270" s="35">
        <f t="shared" si="264"/>
        <v>0</v>
      </c>
      <c r="Z270" s="35">
        <f t="shared" si="265"/>
        <v>0</v>
      </c>
      <c r="AA270" s="35">
        <f t="shared" si="266"/>
        <v>0</v>
      </c>
      <c r="AB270" s="35">
        <f t="shared" si="267"/>
        <v>0</v>
      </c>
      <c r="AC270" s="38">
        <f t="shared" si="269"/>
        <v>0.99999999999999989</v>
      </c>
    </row>
    <row r="271" spans="2:29" ht="15.6" x14ac:dyDescent="0.3">
      <c r="B271" s="37" t="s">
        <v>382</v>
      </c>
      <c r="C271" s="33">
        <v>556</v>
      </c>
      <c r="D271" s="33">
        <v>347</v>
      </c>
      <c r="E271" s="33">
        <v>141</v>
      </c>
      <c r="F271" s="33">
        <v>231</v>
      </c>
      <c r="G271" s="33">
        <v>66</v>
      </c>
      <c r="H271" s="33">
        <v>21</v>
      </c>
      <c r="I271" s="33">
        <v>22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4">
        <f t="shared" si="270"/>
        <v>1384</v>
      </c>
      <c r="P271" s="32" t="str">
        <f t="shared" si="268"/>
        <v>EE17E</v>
      </c>
      <c r="Q271" s="35">
        <f t="shared" si="256"/>
        <v>0.40173410404624277</v>
      </c>
      <c r="R271" s="35">
        <f t="shared" si="257"/>
        <v>0.25072254335260113</v>
      </c>
      <c r="S271" s="35">
        <f t="shared" si="258"/>
        <v>0.101878612716763</v>
      </c>
      <c r="T271" s="35">
        <f t="shared" si="259"/>
        <v>0.16690751445086704</v>
      </c>
      <c r="U271" s="35">
        <f t="shared" si="260"/>
        <v>4.7687861271676298E-2</v>
      </c>
      <c r="V271" s="35">
        <f t="shared" si="261"/>
        <v>1.5173410404624277E-2</v>
      </c>
      <c r="W271" s="35">
        <f t="shared" si="262"/>
        <v>1.5895953757225433E-2</v>
      </c>
      <c r="X271" s="35">
        <f t="shared" si="263"/>
        <v>0</v>
      </c>
      <c r="Y271" s="35">
        <f t="shared" si="264"/>
        <v>0</v>
      </c>
      <c r="Z271" s="35">
        <f t="shared" si="265"/>
        <v>0</v>
      </c>
      <c r="AA271" s="35">
        <f t="shared" si="266"/>
        <v>0</v>
      </c>
      <c r="AB271" s="35">
        <f t="shared" si="267"/>
        <v>0</v>
      </c>
      <c r="AC271" s="38">
        <f t="shared" si="269"/>
        <v>1</v>
      </c>
    </row>
    <row r="272" spans="2:29" ht="15.6" x14ac:dyDescent="0.3">
      <c r="B272" s="37" t="s">
        <v>383</v>
      </c>
      <c r="C272" s="33">
        <v>923</v>
      </c>
      <c r="D272" s="33">
        <v>339</v>
      </c>
      <c r="E272" s="33">
        <v>135</v>
      </c>
      <c r="F272" s="33">
        <v>118</v>
      </c>
      <c r="G272" s="33">
        <v>54</v>
      </c>
      <c r="H272" s="33">
        <v>36</v>
      </c>
      <c r="I272" s="33">
        <v>37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4">
        <f t="shared" si="270"/>
        <v>1642</v>
      </c>
      <c r="P272" s="32" t="str">
        <f t="shared" si="268"/>
        <v>EE17G</v>
      </c>
      <c r="Q272" s="35">
        <f t="shared" si="256"/>
        <v>0.56211936662606576</v>
      </c>
      <c r="R272" s="35">
        <f t="shared" si="257"/>
        <v>0.20645554202192448</v>
      </c>
      <c r="S272" s="35">
        <f t="shared" si="258"/>
        <v>8.221680876979294E-2</v>
      </c>
      <c r="T272" s="35">
        <f t="shared" si="259"/>
        <v>7.186358099878197E-2</v>
      </c>
      <c r="U272" s="35">
        <f t="shared" si="260"/>
        <v>3.2886723507917173E-2</v>
      </c>
      <c r="V272" s="35">
        <f t="shared" si="261"/>
        <v>2.192448233861145E-2</v>
      </c>
      <c r="W272" s="35">
        <f t="shared" si="262"/>
        <v>2.253349573690621E-2</v>
      </c>
      <c r="X272" s="35">
        <f t="shared" si="263"/>
        <v>0</v>
      </c>
      <c r="Y272" s="35">
        <f t="shared" si="264"/>
        <v>0</v>
      </c>
      <c r="Z272" s="35">
        <f t="shared" si="265"/>
        <v>0</v>
      </c>
      <c r="AA272" s="35">
        <f t="shared" si="266"/>
        <v>0</v>
      </c>
      <c r="AB272" s="35">
        <f t="shared" si="267"/>
        <v>0</v>
      </c>
      <c r="AC272" s="38">
        <f t="shared" si="269"/>
        <v>1</v>
      </c>
    </row>
    <row r="273" spans="2:29" ht="15.6" x14ac:dyDescent="0.3">
      <c r="B273" s="37" t="s">
        <v>384</v>
      </c>
      <c r="C273" s="33">
        <v>541</v>
      </c>
      <c r="D273" s="33">
        <v>261</v>
      </c>
      <c r="E273" s="33">
        <v>74</v>
      </c>
      <c r="F273" s="33">
        <v>110</v>
      </c>
      <c r="G273" s="33">
        <v>33</v>
      </c>
      <c r="H273" s="33">
        <v>11</v>
      </c>
      <c r="I273" s="33">
        <v>22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4">
        <f t="shared" si="270"/>
        <v>1052</v>
      </c>
      <c r="P273" s="32" t="str">
        <f t="shared" si="268"/>
        <v>EE17J</v>
      </c>
      <c r="Q273" s="35">
        <f t="shared" si="256"/>
        <v>0.51425855513307983</v>
      </c>
      <c r="R273" s="35">
        <f t="shared" si="257"/>
        <v>0.24809885931558937</v>
      </c>
      <c r="S273" s="35">
        <f t="shared" si="258"/>
        <v>7.0342205323193921E-2</v>
      </c>
      <c r="T273" s="35">
        <f t="shared" si="259"/>
        <v>0.10456273764258556</v>
      </c>
      <c r="U273" s="35">
        <f t="shared" si="260"/>
        <v>3.1368821292775663E-2</v>
      </c>
      <c r="V273" s="35">
        <f t="shared" si="261"/>
        <v>1.0456273764258554E-2</v>
      </c>
      <c r="W273" s="35">
        <f t="shared" si="262"/>
        <v>2.0912547528517109E-2</v>
      </c>
      <c r="X273" s="35">
        <f t="shared" si="263"/>
        <v>0</v>
      </c>
      <c r="Y273" s="35">
        <f t="shared" si="264"/>
        <v>0</v>
      </c>
      <c r="Z273" s="35">
        <f t="shared" si="265"/>
        <v>0</v>
      </c>
      <c r="AA273" s="35">
        <f t="shared" si="266"/>
        <v>0</v>
      </c>
      <c r="AB273" s="35">
        <f t="shared" si="267"/>
        <v>0</v>
      </c>
      <c r="AC273" s="38">
        <f t="shared" si="269"/>
        <v>1</v>
      </c>
    </row>
    <row r="274" spans="2:29" ht="16.2" thickBot="1" x14ac:dyDescent="0.35">
      <c r="B274" s="37" t="s">
        <v>385</v>
      </c>
      <c r="C274" s="33">
        <v>176</v>
      </c>
      <c r="D274" s="33">
        <v>161</v>
      </c>
      <c r="E274" s="33">
        <v>41</v>
      </c>
      <c r="F274" s="33">
        <v>73</v>
      </c>
      <c r="G274" s="33">
        <v>21</v>
      </c>
      <c r="H274" s="33">
        <v>17</v>
      </c>
      <c r="I274" s="33">
        <v>1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4">
        <f t="shared" si="270"/>
        <v>490</v>
      </c>
      <c r="P274" s="32" t="str">
        <f t="shared" si="268"/>
        <v>EE17K</v>
      </c>
      <c r="Q274" s="35">
        <f t="shared" si="256"/>
        <v>0.35918367346938773</v>
      </c>
      <c r="R274" s="35">
        <f t="shared" si="257"/>
        <v>0.32857142857142857</v>
      </c>
      <c r="S274" s="35">
        <f t="shared" si="258"/>
        <v>8.3673469387755106E-2</v>
      </c>
      <c r="T274" s="35">
        <f t="shared" si="259"/>
        <v>0.1489795918367347</v>
      </c>
      <c r="U274" s="35">
        <f t="shared" si="260"/>
        <v>4.2857142857142858E-2</v>
      </c>
      <c r="V274" s="35">
        <f t="shared" si="261"/>
        <v>3.4693877551020408E-2</v>
      </c>
      <c r="W274" s="35">
        <f t="shared" si="262"/>
        <v>2.0408163265306124E-3</v>
      </c>
      <c r="X274" s="35">
        <f t="shared" si="263"/>
        <v>0</v>
      </c>
      <c r="Y274" s="35">
        <f t="shared" si="264"/>
        <v>0</v>
      </c>
      <c r="Z274" s="35">
        <f t="shared" si="265"/>
        <v>0</v>
      </c>
      <c r="AA274" s="35">
        <f t="shared" si="266"/>
        <v>0</v>
      </c>
      <c r="AB274" s="35">
        <f t="shared" si="267"/>
        <v>0</v>
      </c>
      <c r="AC274" s="38">
        <f t="shared" si="269"/>
        <v>1</v>
      </c>
    </row>
    <row r="275" spans="2:29" ht="16.2" thickBot="1" x14ac:dyDescent="0.35">
      <c r="B275" s="121" t="s">
        <v>47</v>
      </c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3"/>
    </row>
  </sheetData>
  <sortState xmlns:xlrd2="http://schemas.microsoft.com/office/spreadsheetml/2017/richdata2" ref="B152:N161">
    <sortCondition ref="B152:B161"/>
  </sortState>
  <mergeCells count="68">
    <mergeCell ref="B262:O262"/>
    <mergeCell ref="P262:AC262"/>
    <mergeCell ref="B275:AC275"/>
    <mergeCell ref="B261:AC261"/>
    <mergeCell ref="B227:AC227"/>
    <mergeCell ref="B213:AC213"/>
    <mergeCell ref="B245:O245"/>
    <mergeCell ref="P245:AC245"/>
    <mergeCell ref="B259:AC259"/>
    <mergeCell ref="B244:AC244"/>
    <mergeCell ref="B198:AC198"/>
    <mergeCell ref="B183:AC183"/>
    <mergeCell ref="B211:AC211"/>
    <mergeCell ref="B200:AC200"/>
    <mergeCell ref="B214:O214"/>
    <mergeCell ref="P214:AC214"/>
    <mergeCell ref="B101:AC101"/>
    <mergeCell ref="B118:O118"/>
    <mergeCell ref="P118:AC118"/>
    <mergeCell ref="B129:AC129"/>
    <mergeCell ref="B117:AC117"/>
    <mergeCell ref="B102:O102"/>
    <mergeCell ref="P102:AC102"/>
    <mergeCell ref="B84:O84"/>
    <mergeCell ref="P84:AC84"/>
    <mergeCell ref="B99:AC99"/>
    <mergeCell ref="B83:AC83"/>
    <mergeCell ref="B81:AC81"/>
    <mergeCell ref="B49:AC49"/>
    <mergeCell ref="B66:O66"/>
    <mergeCell ref="P66:AC66"/>
    <mergeCell ref="B3:O3"/>
    <mergeCell ref="P3:AC3"/>
    <mergeCell ref="B65:AC65"/>
    <mergeCell ref="B50:O50"/>
    <mergeCell ref="P50:AC50"/>
    <mergeCell ref="B63:AC63"/>
    <mergeCell ref="B2:AC2"/>
    <mergeCell ref="B16:AC16"/>
    <mergeCell ref="B47:AC47"/>
    <mergeCell ref="B19:O19"/>
    <mergeCell ref="P19:AC19"/>
    <mergeCell ref="B32:AC32"/>
    <mergeCell ref="B18:AC18"/>
    <mergeCell ref="B35:O35"/>
    <mergeCell ref="P35:AC35"/>
    <mergeCell ref="B34:AC34"/>
    <mergeCell ref="B132:O132"/>
    <mergeCell ref="P132:AC132"/>
    <mergeCell ref="B144:AC144"/>
    <mergeCell ref="B131:AC131"/>
    <mergeCell ref="B115:AC115"/>
    <mergeCell ref="B230:O230"/>
    <mergeCell ref="P230:AC230"/>
    <mergeCell ref="B242:AC242"/>
    <mergeCell ref="B229:AC229"/>
    <mergeCell ref="B146:AC146"/>
    <mergeCell ref="B165:O165"/>
    <mergeCell ref="P165:AC165"/>
    <mergeCell ref="B181:AC181"/>
    <mergeCell ref="B164:AC164"/>
    <mergeCell ref="B147:O147"/>
    <mergeCell ref="P147:AC147"/>
    <mergeCell ref="B162:AC162"/>
    <mergeCell ref="B201:O201"/>
    <mergeCell ref="P201:AC201"/>
    <mergeCell ref="B184:O184"/>
    <mergeCell ref="P184:AC184"/>
  </mergeCells>
  <conditionalFormatting sqref="Q5:AB5">
    <cfRule type="top10" dxfId="461" priority="702" rank="1"/>
  </conditionalFormatting>
  <conditionalFormatting sqref="Q6:AB6">
    <cfRule type="top10" dxfId="460" priority="701" rank="1"/>
  </conditionalFormatting>
  <conditionalFormatting sqref="Q7:AB7">
    <cfRule type="top10" dxfId="459" priority="700" rank="1"/>
  </conditionalFormatting>
  <conditionalFormatting sqref="Q8:AB8">
    <cfRule type="top10" dxfId="458" priority="699" rank="1"/>
  </conditionalFormatting>
  <conditionalFormatting sqref="Q9:AB9">
    <cfRule type="top10" dxfId="457" priority="698" rank="1"/>
  </conditionalFormatting>
  <conditionalFormatting sqref="Q10:AB10">
    <cfRule type="top10" dxfId="456" priority="697" rank="1"/>
  </conditionalFormatting>
  <conditionalFormatting sqref="Q11:AB11">
    <cfRule type="top10" dxfId="455" priority="696" rank="1"/>
  </conditionalFormatting>
  <conditionalFormatting sqref="Q12:AB12">
    <cfRule type="top10" dxfId="454" priority="695" rank="1"/>
  </conditionalFormatting>
  <conditionalFormatting sqref="Q13:AB13">
    <cfRule type="top10" dxfId="453" priority="694" rank="1"/>
  </conditionalFormatting>
  <conditionalFormatting sqref="Q14:AB14">
    <cfRule type="top10" dxfId="452" priority="693" rank="1"/>
  </conditionalFormatting>
  <conditionalFormatting sqref="Q15:AB15">
    <cfRule type="top10" dxfId="451" priority="692" rank="1"/>
  </conditionalFormatting>
  <conditionalFormatting sqref="C4:I4">
    <cfRule type="containsText" dxfId="450" priority="672" operator="containsText" text="Family">
      <formula>NOT(ISERROR(SEARCH("Family",C4)))</formula>
    </cfRule>
    <cfRule type="containsText" dxfId="449" priority="673" operator="containsText" text="Alba">
      <formula>NOT(ISERROR(SEARCH("Alba",C4)))</formula>
    </cfRule>
    <cfRule type="containsText" dxfId="448" priority="674" operator="containsText" text="Ind">
      <formula>NOT(ISERROR(SEARCH("Ind",C4)))</formula>
    </cfRule>
    <cfRule type="containsText" dxfId="447" priority="675" operator="containsText" text="Lib Dem">
      <formula>NOT(ISERROR(SEARCH("Lib Dem",C4)))</formula>
    </cfRule>
    <cfRule type="containsText" dxfId="446" priority="676" operator="containsText" text="Green">
      <formula>NOT(ISERROR(SEARCH("Green",C4)))</formula>
    </cfRule>
    <cfRule type="containsText" dxfId="445" priority="677" operator="containsText" text="Conservative">
      <formula>NOT(ISERROR(SEARCH("Conservative",C4)))</formula>
    </cfRule>
    <cfRule type="containsText" dxfId="444" priority="678" operator="containsText" text="SNP">
      <formula>NOT(ISERROR(SEARCH("SNP",C4)))</formula>
    </cfRule>
    <cfRule type="containsText" dxfId="443" priority="679" operator="containsText" text="Labour">
      <formula>NOT(ISERROR(SEARCH("Labour",C4)))</formula>
    </cfRule>
  </conditionalFormatting>
  <conditionalFormatting sqref="Q4:W4">
    <cfRule type="containsText" dxfId="442" priority="664" operator="containsText" text="Family">
      <formula>NOT(ISERROR(SEARCH("Family",Q4)))</formula>
    </cfRule>
    <cfRule type="containsText" dxfId="441" priority="665" operator="containsText" text="Alba">
      <formula>NOT(ISERROR(SEARCH("Alba",Q4)))</formula>
    </cfRule>
    <cfRule type="containsText" dxfId="440" priority="666" operator="containsText" text="Ind">
      <formula>NOT(ISERROR(SEARCH("Ind",Q4)))</formula>
    </cfRule>
    <cfRule type="containsText" dxfId="439" priority="667" operator="containsText" text="Lib Dem">
      <formula>NOT(ISERROR(SEARCH("Lib Dem",Q4)))</formula>
    </cfRule>
    <cfRule type="containsText" dxfId="438" priority="668" operator="containsText" text="Green">
      <formula>NOT(ISERROR(SEARCH("Green",Q4)))</formula>
    </cfRule>
    <cfRule type="containsText" dxfId="437" priority="669" operator="containsText" text="Conservative">
      <formula>NOT(ISERROR(SEARCH("Conservative",Q4)))</formula>
    </cfRule>
    <cfRule type="containsText" dxfId="436" priority="670" operator="containsText" text="SNP">
      <formula>NOT(ISERROR(SEARCH("SNP",Q4)))</formula>
    </cfRule>
    <cfRule type="containsText" dxfId="435" priority="671" operator="containsText" text="Labour">
      <formula>NOT(ISERROR(SEARCH("Labour",Q4)))</formula>
    </cfRule>
  </conditionalFormatting>
  <conditionalFormatting sqref="Q21:AB21">
    <cfRule type="top10" dxfId="434" priority="663" rank="1"/>
  </conditionalFormatting>
  <conditionalFormatting sqref="Q22:AB22">
    <cfRule type="top10" dxfId="433" priority="662" rank="1"/>
  </conditionalFormatting>
  <conditionalFormatting sqref="Q23:AB23">
    <cfRule type="top10" dxfId="432" priority="661" rank="1"/>
  </conditionalFormatting>
  <conditionalFormatting sqref="Q24:AB24">
    <cfRule type="top10" dxfId="431" priority="660" rank="1"/>
  </conditionalFormatting>
  <conditionalFormatting sqref="Q25:AB25">
    <cfRule type="top10" dxfId="430" priority="659" rank="1"/>
  </conditionalFormatting>
  <conditionalFormatting sqref="Q26:AB26">
    <cfRule type="top10" dxfId="429" priority="658" rank="1"/>
  </conditionalFormatting>
  <conditionalFormatting sqref="Q27:AB27">
    <cfRule type="top10" dxfId="428" priority="657" rank="1"/>
  </conditionalFormatting>
  <conditionalFormatting sqref="Q28:AB28">
    <cfRule type="top10" dxfId="427" priority="656" rank="1"/>
  </conditionalFormatting>
  <conditionalFormatting sqref="Q29:AB29">
    <cfRule type="top10" dxfId="426" priority="655" rank="1"/>
  </conditionalFormatting>
  <conditionalFormatting sqref="Q30:AB30">
    <cfRule type="top10" dxfId="425" priority="654" rank="1"/>
  </conditionalFormatting>
  <conditionalFormatting sqref="Q31:AB31">
    <cfRule type="top10" dxfId="424" priority="653" rank="1"/>
  </conditionalFormatting>
  <conditionalFormatting sqref="C20:I20">
    <cfRule type="containsText" dxfId="423" priority="633" operator="containsText" text="Family">
      <formula>NOT(ISERROR(SEARCH("Family",C20)))</formula>
    </cfRule>
    <cfRule type="containsText" dxfId="422" priority="634" operator="containsText" text="Alba">
      <formula>NOT(ISERROR(SEARCH("Alba",C20)))</formula>
    </cfRule>
    <cfRule type="containsText" dxfId="421" priority="635" operator="containsText" text="Ind">
      <formula>NOT(ISERROR(SEARCH("Ind",C20)))</formula>
    </cfRule>
    <cfRule type="containsText" dxfId="420" priority="636" operator="containsText" text="Lib Dem">
      <formula>NOT(ISERROR(SEARCH("Lib Dem",C20)))</formula>
    </cfRule>
    <cfRule type="containsText" dxfId="419" priority="637" operator="containsText" text="Green">
      <formula>NOT(ISERROR(SEARCH("Green",C20)))</formula>
    </cfRule>
    <cfRule type="containsText" dxfId="418" priority="638" operator="containsText" text="Conservative">
      <formula>NOT(ISERROR(SEARCH("Conservative",C20)))</formula>
    </cfRule>
    <cfRule type="containsText" dxfId="417" priority="639" operator="containsText" text="SNP">
      <formula>NOT(ISERROR(SEARCH("SNP",C20)))</formula>
    </cfRule>
    <cfRule type="containsText" dxfId="416" priority="640" operator="containsText" text="Labour">
      <formula>NOT(ISERROR(SEARCH("Labour",C20)))</formula>
    </cfRule>
  </conditionalFormatting>
  <conditionalFormatting sqref="Q20:W20">
    <cfRule type="containsText" dxfId="415" priority="625" operator="containsText" text="Family">
      <formula>NOT(ISERROR(SEARCH("Family",Q20)))</formula>
    </cfRule>
    <cfRule type="containsText" dxfId="414" priority="626" operator="containsText" text="Alba">
      <formula>NOT(ISERROR(SEARCH("Alba",Q20)))</formula>
    </cfRule>
    <cfRule type="containsText" dxfId="413" priority="627" operator="containsText" text="Ind">
      <formula>NOT(ISERROR(SEARCH("Ind",Q20)))</formula>
    </cfRule>
    <cfRule type="containsText" dxfId="412" priority="628" operator="containsText" text="Lib Dem">
      <formula>NOT(ISERROR(SEARCH("Lib Dem",Q20)))</formula>
    </cfRule>
    <cfRule type="containsText" dxfId="411" priority="629" operator="containsText" text="Green">
      <formula>NOT(ISERROR(SEARCH("Green",Q20)))</formula>
    </cfRule>
    <cfRule type="containsText" dxfId="410" priority="630" operator="containsText" text="Conservative">
      <formula>NOT(ISERROR(SEARCH("Conservative",Q20)))</formula>
    </cfRule>
    <cfRule type="containsText" dxfId="409" priority="631" operator="containsText" text="SNP">
      <formula>NOT(ISERROR(SEARCH("SNP",Q20)))</formula>
    </cfRule>
    <cfRule type="containsText" dxfId="408" priority="632" operator="containsText" text="Labour">
      <formula>NOT(ISERROR(SEARCH("Labour",Q20)))</formula>
    </cfRule>
  </conditionalFormatting>
  <conditionalFormatting sqref="Q37:AB37">
    <cfRule type="top10" dxfId="407" priority="624" rank="1"/>
  </conditionalFormatting>
  <conditionalFormatting sqref="Q38:AB38">
    <cfRule type="top10" dxfId="406" priority="623" rank="1"/>
  </conditionalFormatting>
  <conditionalFormatting sqref="Q39:AB39">
    <cfRule type="top10" dxfId="405" priority="622" rank="1"/>
  </conditionalFormatting>
  <conditionalFormatting sqref="Q40:AB40">
    <cfRule type="top10" dxfId="404" priority="621" rank="1"/>
  </conditionalFormatting>
  <conditionalFormatting sqref="Q41:AB41">
    <cfRule type="top10" dxfId="403" priority="620" rank="1"/>
  </conditionalFormatting>
  <conditionalFormatting sqref="Q42:AB42">
    <cfRule type="top10" dxfId="402" priority="619" rank="1"/>
  </conditionalFormatting>
  <conditionalFormatting sqref="Q43:AB43">
    <cfRule type="top10" dxfId="401" priority="618" rank="1"/>
  </conditionalFormatting>
  <conditionalFormatting sqref="Q44:AB44">
    <cfRule type="top10" dxfId="400" priority="617" rank="1"/>
  </conditionalFormatting>
  <conditionalFormatting sqref="Q45:AB45">
    <cfRule type="top10" dxfId="399" priority="616" rank="1"/>
  </conditionalFormatting>
  <conditionalFormatting sqref="Q46:AB46">
    <cfRule type="top10" dxfId="398" priority="615" rank="1"/>
  </conditionalFormatting>
  <conditionalFormatting sqref="C36:I36">
    <cfRule type="containsText" dxfId="397" priority="594" operator="containsText" text="Family">
      <formula>NOT(ISERROR(SEARCH("Family",C36)))</formula>
    </cfRule>
    <cfRule type="containsText" dxfId="396" priority="595" operator="containsText" text="Alba">
      <formula>NOT(ISERROR(SEARCH("Alba",C36)))</formula>
    </cfRule>
    <cfRule type="containsText" dxfId="395" priority="596" operator="containsText" text="Ind">
      <formula>NOT(ISERROR(SEARCH("Ind",C36)))</formula>
    </cfRule>
    <cfRule type="containsText" dxfId="394" priority="597" operator="containsText" text="Lib Dem">
      <formula>NOT(ISERROR(SEARCH("Lib Dem",C36)))</formula>
    </cfRule>
    <cfRule type="containsText" dxfId="393" priority="598" operator="containsText" text="Green">
      <formula>NOT(ISERROR(SEARCH("Green",C36)))</formula>
    </cfRule>
    <cfRule type="containsText" dxfId="392" priority="599" operator="containsText" text="Conservative">
      <formula>NOT(ISERROR(SEARCH("Conservative",C36)))</formula>
    </cfRule>
    <cfRule type="containsText" dxfId="391" priority="600" operator="containsText" text="SNP">
      <formula>NOT(ISERROR(SEARCH("SNP",C36)))</formula>
    </cfRule>
    <cfRule type="containsText" dxfId="390" priority="601" operator="containsText" text="Labour">
      <formula>NOT(ISERROR(SEARCH("Labour",C36)))</formula>
    </cfRule>
  </conditionalFormatting>
  <conditionalFormatting sqref="Q36:W36">
    <cfRule type="containsText" dxfId="389" priority="586" operator="containsText" text="Family">
      <formula>NOT(ISERROR(SEARCH("Family",Q36)))</formula>
    </cfRule>
    <cfRule type="containsText" dxfId="388" priority="587" operator="containsText" text="Alba">
      <formula>NOT(ISERROR(SEARCH("Alba",Q36)))</formula>
    </cfRule>
    <cfRule type="containsText" dxfId="387" priority="588" operator="containsText" text="Ind">
      <formula>NOT(ISERROR(SEARCH("Ind",Q36)))</formula>
    </cfRule>
    <cfRule type="containsText" dxfId="386" priority="589" operator="containsText" text="Lib Dem">
      <formula>NOT(ISERROR(SEARCH("Lib Dem",Q36)))</formula>
    </cfRule>
    <cfRule type="containsText" dxfId="385" priority="590" operator="containsText" text="Green">
      <formula>NOT(ISERROR(SEARCH("Green",Q36)))</formula>
    </cfRule>
    <cfRule type="containsText" dxfId="384" priority="591" operator="containsText" text="Conservative">
      <formula>NOT(ISERROR(SEARCH("Conservative",Q36)))</formula>
    </cfRule>
    <cfRule type="containsText" dxfId="383" priority="592" operator="containsText" text="SNP">
      <formula>NOT(ISERROR(SEARCH("SNP",Q36)))</formula>
    </cfRule>
    <cfRule type="containsText" dxfId="382" priority="593" operator="containsText" text="Labour">
      <formula>NOT(ISERROR(SEARCH("Labour",Q36)))</formula>
    </cfRule>
  </conditionalFormatting>
  <conditionalFormatting sqref="Q52:AB52">
    <cfRule type="top10" dxfId="381" priority="585" rank="1"/>
  </conditionalFormatting>
  <conditionalFormatting sqref="Q53:AB53">
    <cfRule type="top10" dxfId="380" priority="584" rank="1"/>
  </conditionalFormatting>
  <conditionalFormatting sqref="Q54:AB54">
    <cfRule type="top10" dxfId="379" priority="583" rank="1"/>
  </conditionalFormatting>
  <conditionalFormatting sqref="Q55:AB55">
    <cfRule type="top10" dxfId="378" priority="582" rank="1"/>
  </conditionalFormatting>
  <conditionalFormatting sqref="Q56:AB56">
    <cfRule type="top10" dxfId="377" priority="581" rank="1"/>
  </conditionalFormatting>
  <conditionalFormatting sqref="Q57:AB57">
    <cfRule type="top10" dxfId="376" priority="580" rank="1"/>
  </conditionalFormatting>
  <conditionalFormatting sqref="Q58:AB58">
    <cfRule type="top10" dxfId="375" priority="579" rank="1"/>
  </conditionalFormatting>
  <conditionalFormatting sqref="Q59:AB59">
    <cfRule type="top10" dxfId="374" priority="578" rank="1"/>
  </conditionalFormatting>
  <conditionalFormatting sqref="Q60:AB60">
    <cfRule type="top10" dxfId="373" priority="577" rank="1"/>
  </conditionalFormatting>
  <conditionalFormatting sqref="Q61:AB61">
    <cfRule type="top10" dxfId="372" priority="576" rank="1"/>
  </conditionalFormatting>
  <conditionalFormatting sqref="Q62:AB62">
    <cfRule type="top10" dxfId="371" priority="575" rank="1"/>
  </conditionalFormatting>
  <conditionalFormatting sqref="C51:I51">
    <cfRule type="containsText" dxfId="370" priority="555" operator="containsText" text="Family">
      <formula>NOT(ISERROR(SEARCH("Family",C51)))</formula>
    </cfRule>
    <cfRule type="containsText" dxfId="369" priority="556" operator="containsText" text="Alba">
      <formula>NOT(ISERROR(SEARCH("Alba",C51)))</formula>
    </cfRule>
    <cfRule type="containsText" dxfId="368" priority="557" operator="containsText" text="Ind">
      <formula>NOT(ISERROR(SEARCH("Ind",C51)))</formula>
    </cfRule>
    <cfRule type="containsText" dxfId="367" priority="558" operator="containsText" text="Lib Dem">
      <formula>NOT(ISERROR(SEARCH("Lib Dem",C51)))</formula>
    </cfRule>
    <cfRule type="containsText" dxfId="366" priority="559" operator="containsText" text="Green">
      <formula>NOT(ISERROR(SEARCH("Green",C51)))</formula>
    </cfRule>
    <cfRule type="containsText" dxfId="365" priority="560" operator="containsText" text="Conservative">
      <formula>NOT(ISERROR(SEARCH("Conservative",C51)))</formula>
    </cfRule>
    <cfRule type="containsText" dxfId="364" priority="561" operator="containsText" text="SNP">
      <formula>NOT(ISERROR(SEARCH("SNP",C51)))</formula>
    </cfRule>
    <cfRule type="containsText" dxfId="363" priority="562" operator="containsText" text="Labour">
      <formula>NOT(ISERROR(SEARCH("Labour",C51)))</formula>
    </cfRule>
  </conditionalFormatting>
  <conditionalFormatting sqref="Q51:W51">
    <cfRule type="containsText" dxfId="362" priority="547" operator="containsText" text="Family">
      <formula>NOT(ISERROR(SEARCH("Family",Q51)))</formula>
    </cfRule>
    <cfRule type="containsText" dxfId="361" priority="548" operator="containsText" text="Alba">
      <formula>NOT(ISERROR(SEARCH("Alba",Q51)))</formula>
    </cfRule>
    <cfRule type="containsText" dxfId="360" priority="549" operator="containsText" text="Ind">
      <formula>NOT(ISERROR(SEARCH("Ind",Q51)))</formula>
    </cfRule>
    <cfRule type="containsText" dxfId="359" priority="550" operator="containsText" text="Lib Dem">
      <formula>NOT(ISERROR(SEARCH("Lib Dem",Q51)))</formula>
    </cfRule>
    <cfRule type="containsText" dxfId="358" priority="551" operator="containsText" text="Green">
      <formula>NOT(ISERROR(SEARCH("Green",Q51)))</formula>
    </cfRule>
    <cfRule type="containsText" dxfId="357" priority="552" operator="containsText" text="Conservative">
      <formula>NOT(ISERROR(SEARCH("Conservative",Q51)))</formula>
    </cfRule>
    <cfRule type="containsText" dxfId="356" priority="553" operator="containsText" text="SNP">
      <formula>NOT(ISERROR(SEARCH("SNP",Q51)))</formula>
    </cfRule>
    <cfRule type="containsText" dxfId="355" priority="554" operator="containsText" text="Labour">
      <formula>NOT(ISERROR(SEARCH("Labour",Q51)))</formula>
    </cfRule>
  </conditionalFormatting>
  <conditionalFormatting sqref="Q68:AB68">
    <cfRule type="top10" dxfId="354" priority="546" rank="1"/>
  </conditionalFormatting>
  <conditionalFormatting sqref="Q69:AB69">
    <cfRule type="top10" dxfId="353" priority="545" rank="1"/>
  </conditionalFormatting>
  <conditionalFormatting sqref="Q70:AB70">
    <cfRule type="top10" dxfId="352" priority="544" rank="1"/>
  </conditionalFormatting>
  <conditionalFormatting sqref="Q71:AB71">
    <cfRule type="top10" dxfId="351" priority="543" rank="1"/>
  </conditionalFormatting>
  <conditionalFormatting sqref="Q72:AB72">
    <cfRule type="top10" dxfId="350" priority="542" rank="1"/>
  </conditionalFormatting>
  <conditionalFormatting sqref="Q73:AB73">
    <cfRule type="top10" dxfId="349" priority="541" rank="1"/>
  </conditionalFormatting>
  <conditionalFormatting sqref="Q74:AB74">
    <cfRule type="top10" dxfId="348" priority="540" rank="1"/>
  </conditionalFormatting>
  <conditionalFormatting sqref="Q75:AB75">
    <cfRule type="top10" dxfId="347" priority="539" rank="1"/>
  </conditionalFormatting>
  <conditionalFormatting sqref="Q76:AB76">
    <cfRule type="top10" dxfId="346" priority="538" rank="1"/>
  </conditionalFormatting>
  <conditionalFormatting sqref="Q77:AB77">
    <cfRule type="top10" dxfId="345" priority="537" rank="1"/>
  </conditionalFormatting>
  <conditionalFormatting sqref="Q78:AB78">
    <cfRule type="top10" dxfId="344" priority="536" rank="1"/>
  </conditionalFormatting>
  <conditionalFormatting sqref="Q79:AB79">
    <cfRule type="top10" dxfId="343" priority="535" rank="1"/>
  </conditionalFormatting>
  <conditionalFormatting sqref="Q80:AB80">
    <cfRule type="top10" dxfId="342" priority="534" rank="1"/>
  </conditionalFormatting>
  <conditionalFormatting sqref="C67:I67">
    <cfRule type="containsText" dxfId="341" priority="516" operator="containsText" text="Family">
      <formula>NOT(ISERROR(SEARCH("Family",C67)))</formula>
    </cfRule>
    <cfRule type="containsText" dxfId="340" priority="517" operator="containsText" text="Alba">
      <formula>NOT(ISERROR(SEARCH("Alba",C67)))</formula>
    </cfRule>
    <cfRule type="containsText" dxfId="339" priority="518" operator="containsText" text="Ind">
      <formula>NOT(ISERROR(SEARCH("Ind",C67)))</formula>
    </cfRule>
    <cfRule type="containsText" dxfId="338" priority="519" operator="containsText" text="Lib Dem">
      <formula>NOT(ISERROR(SEARCH("Lib Dem",C67)))</formula>
    </cfRule>
    <cfRule type="containsText" dxfId="337" priority="520" operator="containsText" text="Green">
      <formula>NOT(ISERROR(SEARCH("Green",C67)))</formula>
    </cfRule>
    <cfRule type="containsText" dxfId="336" priority="521" operator="containsText" text="Conservative">
      <formula>NOT(ISERROR(SEARCH("Conservative",C67)))</formula>
    </cfRule>
    <cfRule type="containsText" dxfId="335" priority="522" operator="containsText" text="SNP">
      <formula>NOT(ISERROR(SEARCH("SNP",C67)))</formula>
    </cfRule>
    <cfRule type="containsText" dxfId="334" priority="523" operator="containsText" text="Labour">
      <formula>NOT(ISERROR(SEARCH("Labour",C67)))</formula>
    </cfRule>
  </conditionalFormatting>
  <conditionalFormatting sqref="Q67:W67">
    <cfRule type="containsText" dxfId="333" priority="508" operator="containsText" text="Family">
      <formula>NOT(ISERROR(SEARCH("Family",Q67)))</formula>
    </cfRule>
    <cfRule type="containsText" dxfId="332" priority="509" operator="containsText" text="Alba">
      <formula>NOT(ISERROR(SEARCH("Alba",Q67)))</formula>
    </cfRule>
    <cfRule type="containsText" dxfId="331" priority="510" operator="containsText" text="Ind">
      <formula>NOT(ISERROR(SEARCH("Ind",Q67)))</formula>
    </cfRule>
    <cfRule type="containsText" dxfId="330" priority="511" operator="containsText" text="Lib Dem">
      <formula>NOT(ISERROR(SEARCH("Lib Dem",Q67)))</formula>
    </cfRule>
    <cfRule type="containsText" dxfId="329" priority="512" operator="containsText" text="Green">
      <formula>NOT(ISERROR(SEARCH("Green",Q67)))</formula>
    </cfRule>
    <cfRule type="containsText" dxfId="328" priority="513" operator="containsText" text="Conservative">
      <formula>NOT(ISERROR(SEARCH("Conservative",Q67)))</formula>
    </cfRule>
    <cfRule type="containsText" dxfId="327" priority="514" operator="containsText" text="SNP">
      <formula>NOT(ISERROR(SEARCH("SNP",Q67)))</formula>
    </cfRule>
    <cfRule type="containsText" dxfId="326" priority="515" operator="containsText" text="Labour">
      <formula>NOT(ISERROR(SEARCH("Labour",Q67)))</formula>
    </cfRule>
  </conditionalFormatting>
  <conditionalFormatting sqref="Q86:AB86">
    <cfRule type="top10" dxfId="325" priority="468" rank="1"/>
  </conditionalFormatting>
  <conditionalFormatting sqref="Q87:AB87">
    <cfRule type="top10" dxfId="324" priority="467" rank="1"/>
  </conditionalFormatting>
  <conditionalFormatting sqref="Q88:AB88">
    <cfRule type="top10" dxfId="323" priority="466" rank="1"/>
  </conditionalFormatting>
  <conditionalFormatting sqref="Q89:AB89">
    <cfRule type="top10" dxfId="322" priority="465" rank="1"/>
  </conditionalFormatting>
  <conditionalFormatting sqref="Q90:AB90">
    <cfRule type="top10" dxfId="321" priority="464" rank="1"/>
  </conditionalFormatting>
  <conditionalFormatting sqref="Q91:AB91">
    <cfRule type="top10" dxfId="320" priority="463" rank="1"/>
  </conditionalFormatting>
  <conditionalFormatting sqref="Q92:AB92">
    <cfRule type="top10" dxfId="319" priority="462" rank="1"/>
  </conditionalFormatting>
  <conditionalFormatting sqref="Q93:AB93">
    <cfRule type="top10" dxfId="318" priority="461" rank="1"/>
  </conditionalFormatting>
  <conditionalFormatting sqref="Q94:AB94">
    <cfRule type="top10" dxfId="317" priority="460" rank="1"/>
  </conditionalFormatting>
  <conditionalFormatting sqref="Q95:AB95">
    <cfRule type="top10" dxfId="316" priority="459" rank="1"/>
  </conditionalFormatting>
  <conditionalFormatting sqref="Q96:AB96">
    <cfRule type="top10" dxfId="315" priority="458" rank="1"/>
  </conditionalFormatting>
  <conditionalFormatting sqref="Q97:AB97">
    <cfRule type="top10" dxfId="314" priority="457" rank="1"/>
  </conditionalFormatting>
  <conditionalFormatting sqref="Q98:AB98">
    <cfRule type="top10" dxfId="313" priority="456" rank="1"/>
  </conditionalFormatting>
  <conditionalFormatting sqref="C85:I85">
    <cfRule type="containsText" dxfId="312" priority="438" operator="containsText" text="Family">
      <formula>NOT(ISERROR(SEARCH("Family",C85)))</formula>
    </cfRule>
    <cfRule type="containsText" dxfId="311" priority="439" operator="containsText" text="Alba">
      <formula>NOT(ISERROR(SEARCH("Alba",C85)))</formula>
    </cfRule>
    <cfRule type="containsText" dxfId="310" priority="440" operator="containsText" text="Ind">
      <formula>NOT(ISERROR(SEARCH("Ind",C85)))</formula>
    </cfRule>
    <cfRule type="containsText" dxfId="309" priority="441" operator="containsText" text="Lib Dem">
      <formula>NOT(ISERROR(SEARCH("Lib Dem",C85)))</formula>
    </cfRule>
    <cfRule type="containsText" dxfId="308" priority="442" operator="containsText" text="Green">
      <formula>NOT(ISERROR(SEARCH("Green",C85)))</formula>
    </cfRule>
    <cfRule type="containsText" dxfId="307" priority="443" operator="containsText" text="Conservative">
      <formula>NOT(ISERROR(SEARCH("Conservative",C85)))</formula>
    </cfRule>
    <cfRule type="containsText" dxfId="306" priority="444" operator="containsText" text="SNP">
      <formula>NOT(ISERROR(SEARCH("SNP",C85)))</formula>
    </cfRule>
    <cfRule type="containsText" dxfId="305" priority="445" operator="containsText" text="Labour">
      <formula>NOT(ISERROR(SEARCH("Labour",C85)))</formula>
    </cfRule>
  </conditionalFormatting>
  <conditionalFormatting sqref="Q85:W85">
    <cfRule type="containsText" dxfId="304" priority="430" operator="containsText" text="Family">
      <formula>NOT(ISERROR(SEARCH("Family",Q85)))</formula>
    </cfRule>
    <cfRule type="containsText" dxfId="303" priority="431" operator="containsText" text="Alba">
      <formula>NOT(ISERROR(SEARCH("Alba",Q85)))</formula>
    </cfRule>
    <cfRule type="containsText" dxfId="302" priority="432" operator="containsText" text="Ind">
      <formula>NOT(ISERROR(SEARCH("Ind",Q85)))</formula>
    </cfRule>
    <cfRule type="containsText" dxfId="301" priority="433" operator="containsText" text="Lib Dem">
      <formula>NOT(ISERROR(SEARCH("Lib Dem",Q85)))</formula>
    </cfRule>
    <cfRule type="containsText" dxfId="300" priority="434" operator="containsText" text="Green">
      <formula>NOT(ISERROR(SEARCH("Green",Q85)))</formula>
    </cfRule>
    <cfRule type="containsText" dxfId="299" priority="435" operator="containsText" text="Conservative">
      <formula>NOT(ISERROR(SEARCH("Conservative",Q85)))</formula>
    </cfRule>
    <cfRule type="containsText" dxfId="298" priority="436" operator="containsText" text="SNP">
      <formula>NOT(ISERROR(SEARCH("SNP",Q85)))</formula>
    </cfRule>
    <cfRule type="containsText" dxfId="297" priority="437" operator="containsText" text="Labour">
      <formula>NOT(ISERROR(SEARCH("Labour",Q85)))</formula>
    </cfRule>
  </conditionalFormatting>
  <conditionalFormatting sqref="Q104:AB104">
    <cfRule type="top10" dxfId="296" priority="429" rank="1"/>
  </conditionalFormatting>
  <conditionalFormatting sqref="Q105:AB105">
    <cfRule type="top10" dxfId="295" priority="428" rank="1"/>
  </conditionalFormatting>
  <conditionalFormatting sqref="Q106:AB106">
    <cfRule type="top10" dxfId="294" priority="427" rank="1"/>
  </conditionalFormatting>
  <conditionalFormatting sqref="Q107:AB107">
    <cfRule type="top10" dxfId="293" priority="426" rank="1"/>
  </conditionalFormatting>
  <conditionalFormatting sqref="Q108:AB108">
    <cfRule type="top10" dxfId="292" priority="425" rank="1"/>
  </conditionalFormatting>
  <conditionalFormatting sqref="Q109:AB109">
    <cfRule type="top10" dxfId="291" priority="424" rank="1"/>
  </conditionalFormatting>
  <conditionalFormatting sqref="Q110:AB110">
    <cfRule type="top10" dxfId="290" priority="423" rank="1"/>
  </conditionalFormatting>
  <conditionalFormatting sqref="Q111:AB111">
    <cfRule type="top10" dxfId="289" priority="422" rank="1"/>
  </conditionalFormatting>
  <conditionalFormatting sqref="Q112:AB112">
    <cfRule type="top10" dxfId="288" priority="421" rank="1"/>
  </conditionalFormatting>
  <conditionalFormatting sqref="Q113:AB113">
    <cfRule type="top10" dxfId="287" priority="420" rank="1"/>
  </conditionalFormatting>
  <conditionalFormatting sqref="Q114:AB114">
    <cfRule type="top10" dxfId="286" priority="419" rank="1"/>
  </conditionalFormatting>
  <conditionalFormatting sqref="C103:I103">
    <cfRule type="containsText" dxfId="285" priority="399" operator="containsText" text="Family">
      <formula>NOT(ISERROR(SEARCH("Family",C103)))</formula>
    </cfRule>
    <cfRule type="containsText" dxfId="284" priority="400" operator="containsText" text="Alba">
      <formula>NOT(ISERROR(SEARCH("Alba",C103)))</formula>
    </cfRule>
    <cfRule type="containsText" dxfId="283" priority="401" operator="containsText" text="Ind">
      <formula>NOT(ISERROR(SEARCH("Ind",C103)))</formula>
    </cfRule>
    <cfRule type="containsText" dxfId="282" priority="402" operator="containsText" text="Lib Dem">
      <formula>NOT(ISERROR(SEARCH("Lib Dem",C103)))</formula>
    </cfRule>
    <cfRule type="containsText" dxfId="281" priority="403" operator="containsText" text="Green">
      <formula>NOT(ISERROR(SEARCH("Green",C103)))</formula>
    </cfRule>
    <cfRule type="containsText" dxfId="280" priority="404" operator="containsText" text="Conservative">
      <formula>NOT(ISERROR(SEARCH("Conservative",C103)))</formula>
    </cfRule>
    <cfRule type="containsText" dxfId="279" priority="405" operator="containsText" text="SNP">
      <formula>NOT(ISERROR(SEARCH("SNP",C103)))</formula>
    </cfRule>
    <cfRule type="containsText" dxfId="278" priority="406" operator="containsText" text="Labour">
      <formula>NOT(ISERROR(SEARCH("Labour",C103)))</formula>
    </cfRule>
  </conditionalFormatting>
  <conditionalFormatting sqref="Q103:W103">
    <cfRule type="containsText" dxfId="277" priority="391" operator="containsText" text="Family">
      <formula>NOT(ISERROR(SEARCH("Family",Q103)))</formula>
    </cfRule>
    <cfRule type="containsText" dxfId="276" priority="392" operator="containsText" text="Alba">
      <formula>NOT(ISERROR(SEARCH("Alba",Q103)))</formula>
    </cfRule>
    <cfRule type="containsText" dxfId="275" priority="393" operator="containsText" text="Ind">
      <formula>NOT(ISERROR(SEARCH("Ind",Q103)))</formula>
    </cfRule>
    <cfRule type="containsText" dxfId="274" priority="394" operator="containsText" text="Lib Dem">
      <formula>NOT(ISERROR(SEARCH("Lib Dem",Q103)))</formula>
    </cfRule>
    <cfRule type="containsText" dxfId="273" priority="395" operator="containsText" text="Green">
      <formula>NOT(ISERROR(SEARCH("Green",Q103)))</formula>
    </cfRule>
    <cfRule type="containsText" dxfId="272" priority="396" operator="containsText" text="Conservative">
      <formula>NOT(ISERROR(SEARCH("Conservative",Q103)))</formula>
    </cfRule>
    <cfRule type="containsText" dxfId="271" priority="397" operator="containsText" text="SNP">
      <formula>NOT(ISERROR(SEARCH("SNP",Q103)))</formula>
    </cfRule>
    <cfRule type="containsText" dxfId="270" priority="398" operator="containsText" text="Labour">
      <formula>NOT(ISERROR(SEARCH("Labour",Q103)))</formula>
    </cfRule>
  </conditionalFormatting>
  <conditionalFormatting sqref="Q120:AB120">
    <cfRule type="top10" dxfId="269" priority="390" rank="1"/>
  </conditionalFormatting>
  <conditionalFormatting sqref="Q121:AB121">
    <cfRule type="top10" dxfId="268" priority="389" rank="1"/>
  </conditionalFormatting>
  <conditionalFormatting sqref="Q122:AB122">
    <cfRule type="top10" dxfId="267" priority="388" rank="1"/>
  </conditionalFormatting>
  <conditionalFormatting sqref="Q123:AB123">
    <cfRule type="top10" dxfId="266" priority="387" rank="1"/>
  </conditionalFormatting>
  <conditionalFormatting sqref="Q124:AB124">
    <cfRule type="top10" dxfId="265" priority="386" rank="1"/>
  </conditionalFormatting>
  <conditionalFormatting sqref="Q125:AB125">
    <cfRule type="top10" dxfId="264" priority="385" rank="1"/>
  </conditionalFormatting>
  <conditionalFormatting sqref="Q126:AB126">
    <cfRule type="top10" dxfId="263" priority="384" rank="1"/>
  </conditionalFormatting>
  <conditionalFormatting sqref="Q127:AB127">
    <cfRule type="top10" dxfId="262" priority="383" rank="1"/>
  </conditionalFormatting>
  <conditionalFormatting sqref="Q128:AB128">
    <cfRule type="top10" dxfId="261" priority="382" rank="1"/>
  </conditionalFormatting>
  <conditionalFormatting sqref="C119:I119">
    <cfRule type="containsText" dxfId="260" priority="360" operator="containsText" text="Family">
      <formula>NOT(ISERROR(SEARCH("Family",C119)))</formula>
    </cfRule>
    <cfRule type="containsText" dxfId="259" priority="361" operator="containsText" text="Alba">
      <formula>NOT(ISERROR(SEARCH("Alba",C119)))</formula>
    </cfRule>
    <cfRule type="containsText" dxfId="258" priority="362" operator="containsText" text="Ind">
      <formula>NOT(ISERROR(SEARCH("Ind",C119)))</formula>
    </cfRule>
    <cfRule type="containsText" dxfId="257" priority="363" operator="containsText" text="Lib Dem">
      <formula>NOT(ISERROR(SEARCH("Lib Dem",C119)))</formula>
    </cfRule>
    <cfRule type="containsText" dxfId="256" priority="364" operator="containsText" text="Green">
      <formula>NOT(ISERROR(SEARCH("Green",C119)))</formula>
    </cfRule>
    <cfRule type="containsText" dxfId="255" priority="365" operator="containsText" text="Conservative">
      <formula>NOT(ISERROR(SEARCH("Conservative",C119)))</formula>
    </cfRule>
    <cfRule type="containsText" dxfId="254" priority="366" operator="containsText" text="SNP">
      <formula>NOT(ISERROR(SEARCH("SNP",C119)))</formula>
    </cfRule>
    <cfRule type="containsText" dxfId="253" priority="367" operator="containsText" text="Labour">
      <formula>NOT(ISERROR(SEARCH("Labour",C119)))</formula>
    </cfRule>
  </conditionalFormatting>
  <conditionalFormatting sqref="Q119:W119">
    <cfRule type="containsText" dxfId="252" priority="352" operator="containsText" text="Family">
      <formula>NOT(ISERROR(SEARCH("Family",Q119)))</formula>
    </cfRule>
    <cfRule type="containsText" dxfId="251" priority="353" operator="containsText" text="Alba">
      <formula>NOT(ISERROR(SEARCH("Alba",Q119)))</formula>
    </cfRule>
    <cfRule type="containsText" dxfId="250" priority="354" operator="containsText" text="Ind">
      <formula>NOT(ISERROR(SEARCH("Ind",Q119)))</formula>
    </cfRule>
    <cfRule type="containsText" dxfId="249" priority="355" operator="containsText" text="Lib Dem">
      <formula>NOT(ISERROR(SEARCH("Lib Dem",Q119)))</formula>
    </cfRule>
    <cfRule type="containsText" dxfId="248" priority="356" operator="containsText" text="Green">
      <formula>NOT(ISERROR(SEARCH("Green",Q119)))</formula>
    </cfRule>
    <cfRule type="containsText" dxfId="247" priority="357" operator="containsText" text="Conservative">
      <formula>NOT(ISERROR(SEARCH("Conservative",Q119)))</formula>
    </cfRule>
    <cfRule type="containsText" dxfId="246" priority="358" operator="containsText" text="SNP">
      <formula>NOT(ISERROR(SEARCH("SNP",Q119)))</formula>
    </cfRule>
    <cfRule type="containsText" dxfId="245" priority="359" operator="containsText" text="Labour">
      <formula>NOT(ISERROR(SEARCH("Labour",Q119)))</formula>
    </cfRule>
  </conditionalFormatting>
  <conditionalFormatting sqref="Q134:AB134">
    <cfRule type="top10" dxfId="244" priority="351" rank="1"/>
  </conditionalFormatting>
  <conditionalFormatting sqref="Q135:AB135">
    <cfRule type="top10" dxfId="243" priority="350" rank="1"/>
  </conditionalFormatting>
  <conditionalFormatting sqref="Q136:AB136">
    <cfRule type="top10" dxfId="242" priority="349" rank="1"/>
  </conditionalFormatting>
  <conditionalFormatting sqref="Q137:AB137">
    <cfRule type="top10" dxfId="241" priority="348" rank="1"/>
  </conditionalFormatting>
  <conditionalFormatting sqref="Q138:AB138">
    <cfRule type="top10" dxfId="240" priority="347" rank="1"/>
  </conditionalFormatting>
  <conditionalFormatting sqref="Q139:AB139">
    <cfRule type="top10" dxfId="239" priority="346" rank="1"/>
  </conditionalFormatting>
  <conditionalFormatting sqref="Q140:AB140">
    <cfRule type="top10" dxfId="238" priority="345" rank="1"/>
  </conditionalFormatting>
  <conditionalFormatting sqref="Q141:AB141">
    <cfRule type="top10" dxfId="237" priority="344" rank="1"/>
  </conditionalFormatting>
  <conditionalFormatting sqref="Q142:AB142">
    <cfRule type="top10" dxfId="236" priority="343" rank="1"/>
  </conditionalFormatting>
  <conditionalFormatting sqref="Q143:AB143">
    <cfRule type="top10" dxfId="235" priority="342" rank="1"/>
  </conditionalFormatting>
  <conditionalFormatting sqref="C133:I133">
    <cfRule type="containsText" dxfId="234" priority="321" operator="containsText" text="Family">
      <formula>NOT(ISERROR(SEARCH("Family",C133)))</formula>
    </cfRule>
    <cfRule type="containsText" dxfId="233" priority="322" operator="containsText" text="Alba">
      <formula>NOT(ISERROR(SEARCH("Alba",C133)))</formula>
    </cfRule>
    <cfRule type="containsText" dxfId="232" priority="323" operator="containsText" text="Ind">
      <formula>NOT(ISERROR(SEARCH("Ind",C133)))</formula>
    </cfRule>
    <cfRule type="containsText" dxfId="231" priority="324" operator="containsText" text="Lib Dem">
      <formula>NOT(ISERROR(SEARCH("Lib Dem",C133)))</formula>
    </cfRule>
    <cfRule type="containsText" dxfId="230" priority="325" operator="containsText" text="Green">
      <formula>NOT(ISERROR(SEARCH("Green",C133)))</formula>
    </cfRule>
    <cfRule type="containsText" dxfId="229" priority="326" operator="containsText" text="Conservative">
      <formula>NOT(ISERROR(SEARCH("Conservative",C133)))</formula>
    </cfRule>
    <cfRule type="containsText" dxfId="228" priority="327" operator="containsText" text="SNP">
      <formula>NOT(ISERROR(SEARCH("SNP",C133)))</formula>
    </cfRule>
    <cfRule type="containsText" dxfId="227" priority="328" operator="containsText" text="Labour">
      <formula>NOT(ISERROR(SEARCH("Labour",C133)))</formula>
    </cfRule>
  </conditionalFormatting>
  <conditionalFormatting sqref="Q133:W133">
    <cfRule type="containsText" dxfId="226" priority="313" operator="containsText" text="Family">
      <formula>NOT(ISERROR(SEARCH("Family",Q133)))</formula>
    </cfRule>
    <cfRule type="containsText" dxfId="225" priority="314" operator="containsText" text="Alba">
      <formula>NOT(ISERROR(SEARCH("Alba",Q133)))</formula>
    </cfRule>
    <cfRule type="containsText" dxfId="224" priority="315" operator="containsText" text="Ind">
      <formula>NOT(ISERROR(SEARCH("Ind",Q133)))</formula>
    </cfRule>
    <cfRule type="containsText" dxfId="223" priority="316" operator="containsText" text="Lib Dem">
      <formula>NOT(ISERROR(SEARCH("Lib Dem",Q133)))</formula>
    </cfRule>
    <cfRule type="containsText" dxfId="222" priority="317" operator="containsText" text="Green">
      <formula>NOT(ISERROR(SEARCH("Green",Q133)))</formula>
    </cfRule>
    <cfRule type="containsText" dxfId="221" priority="318" operator="containsText" text="Conservative">
      <formula>NOT(ISERROR(SEARCH("Conservative",Q133)))</formula>
    </cfRule>
    <cfRule type="containsText" dxfId="220" priority="319" operator="containsText" text="SNP">
      <formula>NOT(ISERROR(SEARCH("SNP",Q133)))</formula>
    </cfRule>
    <cfRule type="containsText" dxfId="219" priority="320" operator="containsText" text="Labour">
      <formula>NOT(ISERROR(SEARCH("Labour",Q133)))</formula>
    </cfRule>
  </conditionalFormatting>
  <conditionalFormatting sqref="Q149:AB149">
    <cfRule type="top10" dxfId="218" priority="312" rank="1"/>
  </conditionalFormatting>
  <conditionalFormatting sqref="Q150:AB150">
    <cfRule type="top10" dxfId="217" priority="311" rank="1"/>
  </conditionalFormatting>
  <conditionalFormatting sqref="Q151:AB151">
    <cfRule type="top10" dxfId="216" priority="310" rank="1"/>
  </conditionalFormatting>
  <conditionalFormatting sqref="Q152:AB152">
    <cfRule type="top10" dxfId="215" priority="309" rank="1"/>
  </conditionalFormatting>
  <conditionalFormatting sqref="Q153:AB153">
    <cfRule type="top10" dxfId="214" priority="308" rank="1"/>
  </conditionalFormatting>
  <conditionalFormatting sqref="Q154:AB154">
    <cfRule type="top10" dxfId="213" priority="307" rank="1"/>
  </conditionalFormatting>
  <conditionalFormatting sqref="Q155:AB155">
    <cfRule type="top10" dxfId="212" priority="306" rank="1"/>
  </conditionalFormatting>
  <conditionalFormatting sqref="Q156:AB156">
    <cfRule type="top10" dxfId="211" priority="305" rank="1"/>
  </conditionalFormatting>
  <conditionalFormatting sqref="Q157:AB157">
    <cfRule type="top10" dxfId="210" priority="304" rank="1"/>
  </conditionalFormatting>
  <conditionalFormatting sqref="Q158:AB158">
    <cfRule type="top10" dxfId="209" priority="303" rank="1"/>
  </conditionalFormatting>
  <conditionalFormatting sqref="Q159:AB159">
    <cfRule type="top10" dxfId="208" priority="302" rank="1"/>
  </conditionalFormatting>
  <conditionalFormatting sqref="Q160:AB160">
    <cfRule type="top10" dxfId="207" priority="301" rank="1"/>
  </conditionalFormatting>
  <conditionalFormatting sqref="Q161:AB161">
    <cfRule type="top10" dxfId="206" priority="300" rank="1"/>
  </conditionalFormatting>
  <conditionalFormatting sqref="C148:I148">
    <cfRule type="containsText" dxfId="205" priority="282" operator="containsText" text="Family">
      <formula>NOT(ISERROR(SEARCH("Family",C148)))</formula>
    </cfRule>
    <cfRule type="containsText" dxfId="204" priority="283" operator="containsText" text="Alba">
      <formula>NOT(ISERROR(SEARCH("Alba",C148)))</formula>
    </cfRule>
    <cfRule type="containsText" dxfId="203" priority="284" operator="containsText" text="Ind">
      <formula>NOT(ISERROR(SEARCH("Ind",C148)))</formula>
    </cfRule>
    <cfRule type="containsText" dxfId="202" priority="285" operator="containsText" text="Lib Dem">
      <formula>NOT(ISERROR(SEARCH("Lib Dem",C148)))</formula>
    </cfRule>
    <cfRule type="containsText" dxfId="201" priority="286" operator="containsText" text="Green">
      <formula>NOT(ISERROR(SEARCH("Green",C148)))</formula>
    </cfRule>
    <cfRule type="containsText" dxfId="200" priority="287" operator="containsText" text="Conservative">
      <formula>NOT(ISERROR(SEARCH("Conservative",C148)))</formula>
    </cfRule>
    <cfRule type="containsText" dxfId="199" priority="288" operator="containsText" text="SNP">
      <formula>NOT(ISERROR(SEARCH("SNP",C148)))</formula>
    </cfRule>
    <cfRule type="containsText" dxfId="198" priority="289" operator="containsText" text="Labour">
      <formula>NOT(ISERROR(SEARCH("Labour",C148)))</formula>
    </cfRule>
  </conditionalFormatting>
  <conditionalFormatting sqref="Q148:W148">
    <cfRule type="containsText" dxfId="197" priority="274" operator="containsText" text="Family">
      <formula>NOT(ISERROR(SEARCH("Family",Q148)))</formula>
    </cfRule>
    <cfRule type="containsText" dxfId="196" priority="275" operator="containsText" text="Alba">
      <formula>NOT(ISERROR(SEARCH("Alba",Q148)))</formula>
    </cfRule>
    <cfRule type="containsText" dxfId="195" priority="276" operator="containsText" text="Ind">
      <formula>NOT(ISERROR(SEARCH("Ind",Q148)))</formula>
    </cfRule>
    <cfRule type="containsText" dxfId="194" priority="277" operator="containsText" text="Lib Dem">
      <formula>NOT(ISERROR(SEARCH("Lib Dem",Q148)))</formula>
    </cfRule>
    <cfRule type="containsText" dxfId="193" priority="278" operator="containsText" text="Green">
      <formula>NOT(ISERROR(SEARCH("Green",Q148)))</formula>
    </cfRule>
    <cfRule type="containsText" dxfId="192" priority="279" operator="containsText" text="Conservative">
      <formula>NOT(ISERROR(SEARCH("Conservative",Q148)))</formula>
    </cfRule>
    <cfRule type="containsText" dxfId="191" priority="280" operator="containsText" text="SNP">
      <formula>NOT(ISERROR(SEARCH("SNP",Q148)))</formula>
    </cfRule>
    <cfRule type="containsText" dxfId="190" priority="281" operator="containsText" text="Labour">
      <formula>NOT(ISERROR(SEARCH("Labour",Q148)))</formula>
    </cfRule>
  </conditionalFormatting>
  <conditionalFormatting sqref="Q167:AB167">
    <cfRule type="top10" dxfId="189" priority="273" rank="1"/>
  </conditionalFormatting>
  <conditionalFormatting sqref="Q168:AB168">
    <cfRule type="top10" dxfId="188" priority="272" rank="1"/>
  </conditionalFormatting>
  <conditionalFormatting sqref="Q169:AB169">
    <cfRule type="top10" dxfId="187" priority="271" rank="1"/>
  </conditionalFormatting>
  <conditionalFormatting sqref="Q170:AB170">
    <cfRule type="top10" dxfId="186" priority="270" rank="1"/>
  </conditionalFormatting>
  <conditionalFormatting sqref="Q171:AB171">
    <cfRule type="top10" dxfId="185" priority="269" rank="1"/>
  </conditionalFormatting>
  <conditionalFormatting sqref="Q172:AB172">
    <cfRule type="top10" dxfId="184" priority="268" rank="1"/>
  </conditionalFormatting>
  <conditionalFormatting sqref="Q173:AB173">
    <cfRule type="top10" dxfId="183" priority="267" rank="1"/>
  </conditionalFormatting>
  <conditionalFormatting sqref="Q174:AB174">
    <cfRule type="top10" dxfId="182" priority="266" rank="1"/>
  </conditionalFormatting>
  <conditionalFormatting sqref="Q175:AB175">
    <cfRule type="top10" dxfId="181" priority="265" rank="1"/>
  </conditionalFormatting>
  <conditionalFormatting sqref="Q176:AB176">
    <cfRule type="top10" dxfId="180" priority="264" rank="1"/>
  </conditionalFormatting>
  <conditionalFormatting sqref="Q177:AB177">
    <cfRule type="top10" dxfId="179" priority="263" rank="1"/>
  </conditionalFormatting>
  <conditionalFormatting sqref="Q178:AB178">
    <cfRule type="top10" dxfId="178" priority="262" rank="1"/>
  </conditionalFormatting>
  <conditionalFormatting sqref="Q179:AB179">
    <cfRule type="top10" dxfId="177" priority="261" rank="1"/>
  </conditionalFormatting>
  <conditionalFormatting sqref="Q180:AB180">
    <cfRule type="top10" dxfId="176" priority="260" rank="1"/>
  </conditionalFormatting>
  <conditionalFormatting sqref="C166:N166">
    <cfRule type="containsText" dxfId="175" priority="243" operator="containsText" text="Family">
      <formula>NOT(ISERROR(SEARCH("Family",C166)))</formula>
    </cfRule>
    <cfRule type="containsText" dxfId="174" priority="244" operator="containsText" text="Alba">
      <formula>NOT(ISERROR(SEARCH("Alba",C166)))</formula>
    </cfRule>
    <cfRule type="containsText" dxfId="173" priority="245" operator="containsText" text="Ind">
      <formula>NOT(ISERROR(SEARCH("Ind",C166)))</formula>
    </cfRule>
    <cfRule type="containsText" dxfId="172" priority="246" operator="containsText" text="Lib Dem">
      <formula>NOT(ISERROR(SEARCH("Lib Dem",C166)))</formula>
    </cfRule>
    <cfRule type="containsText" dxfId="171" priority="247" operator="containsText" text="Green">
      <formula>NOT(ISERROR(SEARCH("Green",C166)))</formula>
    </cfRule>
    <cfRule type="containsText" dxfId="170" priority="248" operator="containsText" text="Conservative">
      <formula>NOT(ISERROR(SEARCH("Conservative",C166)))</formula>
    </cfRule>
    <cfRule type="containsText" dxfId="169" priority="249" operator="containsText" text="SNP">
      <formula>NOT(ISERROR(SEARCH("SNP",C166)))</formula>
    </cfRule>
    <cfRule type="containsText" dxfId="168" priority="250" operator="containsText" text="Labour">
      <formula>NOT(ISERROR(SEARCH("Labour",C166)))</formula>
    </cfRule>
  </conditionalFormatting>
  <conditionalFormatting sqref="Q166:W166">
    <cfRule type="containsText" dxfId="167" priority="235" operator="containsText" text="Family">
      <formula>NOT(ISERROR(SEARCH("Family",Q166)))</formula>
    </cfRule>
    <cfRule type="containsText" dxfId="166" priority="236" operator="containsText" text="Alba">
      <formula>NOT(ISERROR(SEARCH("Alba",Q166)))</formula>
    </cfRule>
    <cfRule type="containsText" dxfId="165" priority="237" operator="containsText" text="Ind">
      <formula>NOT(ISERROR(SEARCH("Ind",Q166)))</formula>
    </cfRule>
    <cfRule type="containsText" dxfId="164" priority="238" operator="containsText" text="Lib Dem">
      <formula>NOT(ISERROR(SEARCH("Lib Dem",Q166)))</formula>
    </cfRule>
    <cfRule type="containsText" dxfId="163" priority="239" operator="containsText" text="Green">
      <formula>NOT(ISERROR(SEARCH("Green",Q166)))</formula>
    </cfRule>
    <cfRule type="containsText" dxfId="162" priority="240" operator="containsText" text="Conservative">
      <formula>NOT(ISERROR(SEARCH("Conservative",Q166)))</formula>
    </cfRule>
    <cfRule type="containsText" dxfId="161" priority="241" operator="containsText" text="SNP">
      <formula>NOT(ISERROR(SEARCH("SNP",Q166)))</formula>
    </cfRule>
    <cfRule type="containsText" dxfId="160" priority="242" operator="containsText" text="Labour">
      <formula>NOT(ISERROR(SEARCH("Labour",Q166)))</formula>
    </cfRule>
  </conditionalFormatting>
  <conditionalFormatting sqref="Q186:AB186">
    <cfRule type="top10" dxfId="159" priority="234" rank="1"/>
  </conditionalFormatting>
  <conditionalFormatting sqref="Q187:AB187">
    <cfRule type="top10" dxfId="158" priority="233" rank="1"/>
  </conditionalFormatting>
  <conditionalFormatting sqref="Q188:AB188">
    <cfRule type="top10" dxfId="157" priority="232" rank="1"/>
  </conditionalFormatting>
  <conditionalFormatting sqref="Q189:AB189">
    <cfRule type="top10" dxfId="156" priority="231" rank="1"/>
  </conditionalFormatting>
  <conditionalFormatting sqref="Q190:AB190">
    <cfRule type="top10" dxfId="155" priority="230" rank="1"/>
  </conditionalFormatting>
  <conditionalFormatting sqref="Q191:AB191">
    <cfRule type="top10" dxfId="154" priority="229" rank="1"/>
  </conditionalFormatting>
  <conditionalFormatting sqref="Q192:AB192">
    <cfRule type="top10" dxfId="153" priority="228" rank="1"/>
  </conditionalFormatting>
  <conditionalFormatting sqref="Q193:AB193">
    <cfRule type="top10" dxfId="152" priority="227" rank="1"/>
  </conditionalFormatting>
  <conditionalFormatting sqref="Q194:AB194">
    <cfRule type="top10" dxfId="151" priority="226" rank="1"/>
  </conditionalFormatting>
  <conditionalFormatting sqref="Q195:AB195">
    <cfRule type="top10" dxfId="150" priority="225" rank="1"/>
  </conditionalFormatting>
  <conditionalFormatting sqref="Q196:AB196">
    <cfRule type="top10" dxfId="149" priority="224" rank="1"/>
  </conditionalFormatting>
  <conditionalFormatting sqref="Q197:AB197">
    <cfRule type="top10" dxfId="148" priority="223" rank="1"/>
  </conditionalFormatting>
  <conditionalFormatting sqref="C185:N185">
    <cfRule type="containsText" dxfId="147" priority="204" operator="containsText" text="Family">
      <formula>NOT(ISERROR(SEARCH("Family",C185)))</formula>
    </cfRule>
    <cfRule type="containsText" dxfId="146" priority="205" operator="containsText" text="Alba">
      <formula>NOT(ISERROR(SEARCH("Alba",C185)))</formula>
    </cfRule>
    <cfRule type="containsText" dxfId="145" priority="206" operator="containsText" text="Ind">
      <formula>NOT(ISERROR(SEARCH("Ind",C185)))</formula>
    </cfRule>
    <cfRule type="containsText" dxfId="144" priority="207" operator="containsText" text="Lib Dem">
      <formula>NOT(ISERROR(SEARCH("Lib Dem",C185)))</formula>
    </cfRule>
    <cfRule type="containsText" dxfId="143" priority="208" operator="containsText" text="Green">
      <formula>NOT(ISERROR(SEARCH("Green",C185)))</formula>
    </cfRule>
    <cfRule type="containsText" dxfId="142" priority="209" operator="containsText" text="Conservative">
      <formula>NOT(ISERROR(SEARCH("Conservative",C185)))</formula>
    </cfRule>
    <cfRule type="containsText" dxfId="141" priority="210" operator="containsText" text="SNP">
      <formula>NOT(ISERROR(SEARCH("SNP",C185)))</formula>
    </cfRule>
    <cfRule type="containsText" dxfId="140" priority="211" operator="containsText" text="Labour">
      <formula>NOT(ISERROR(SEARCH("Labour",C185)))</formula>
    </cfRule>
  </conditionalFormatting>
  <conditionalFormatting sqref="Q185:W185">
    <cfRule type="containsText" dxfId="139" priority="196" operator="containsText" text="Family">
      <formula>NOT(ISERROR(SEARCH("Family",Q185)))</formula>
    </cfRule>
    <cfRule type="containsText" dxfId="138" priority="197" operator="containsText" text="Alba">
      <formula>NOT(ISERROR(SEARCH("Alba",Q185)))</formula>
    </cfRule>
    <cfRule type="containsText" dxfId="137" priority="198" operator="containsText" text="Ind">
      <formula>NOT(ISERROR(SEARCH("Ind",Q185)))</formula>
    </cfRule>
    <cfRule type="containsText" dxfId="136" priority="199" operator="containsText" text="Lib Dem">
      <formula>NOT(ISERROR(SEARCH("Lib Dem",Q185)))</formula>
    </cfRule>
    <cfRule type="containsText" dxfId="135" priority="200" operator="containsText" text="Green">
      <formula>NOT(ISERROR(SEARCH("Green",Q185)))</formula>
    </cfRule>
    <cfRule type="containsText" dxfId="134" priority="201" operator="containsText" text="Conservative">
      <formula>NOT(ISERROR(SEARCH("Conservative",Q185)))</formula>
    </cfRule>
    <cfRule type="containsText" dxfId="133" priority="202" operator="containsText" text="SNP">
      <formula>NOT(ISERROR(SEARCH("SNP",Q185)))</formula>
    </cfRule>
    <cfRule type="containsText" dxfId="132" priority="203" operator="containsText" text="Labour">
      <formula>NOT(ISERROR(SEARCH("Labour",Q185)))</formula>
    </cfRule>
  </conditionalFormatting>
  <conditionalFormatting sqref="Q203:AB203">
    <cfRule type="top10" dxfId="131" priority="195" rank="1"/>
  </conditionalFormatting>
  <conditionalFormatting sqref="Q204:AB204">
    <cfRule type="top10" dxfId="130" priority="194" rank="1"/>
  </conditionalFormatting>
  <conditionalFormatting sqref="Q205:AB205">
    <cfRule type="top10" dxfId="129" priority="193" rank="1"/>
  </conditionalFormatting>
  <conditionalFormatting sqref="Q206:AB206">
    <cfRule type="top10" dxfId="128" priority="192" rank="1"/>
  </conditionalFormatting>
  <conditionalFormatting sqref="Q207:AB207">
    <cfRule type="top10" dxfId="127" priority="191" rank="1"/>
  </conditionalFormatting>
  <conditionalFormatting sqref="Q208:AB208">
    <cfRule type="top10" dxfId="126" priority="190" rank="1"/>
  </conditionalFormatting>
  <conditionalFormatting sqref="Q209:AB209">
    <cfRule type="top10" dxfId="125" priority="189" rank="1"/>
  </conditionalFormatting>
  <conditionalFormatting sqref="Q210:AB210">
    <cfRule type="top10" dxfId="124" priority="188" rank="1"/>
  </conditionalFormatting>
  <conditionalFormatting sqref="C202:N202">
    <cfRule type="containsText" dxfId="123" priority="165" operator="containsText" text="Family">
      <formula>NOT(ISERROR(SEARCH("Family",C202)))</formula>
    </cfRule>
    <cfRule type="containsText" dxfId="122" priority="166" operator="containsText" text="Alba">
      <formula>NOT(ISERROR(SEARCH("Alba",C202)))</formula>
    </cfRule>
    <cfRule type="containsText" dxfId="121" priority="167" operator="containsText" text="Ind">
      <formula>NOT(ISERROR(SEARCH("Ind",C202)))</formula>
    </cfRule>
    <cfRule type="containsText" dxfId="120" priority="168" operator="containsText" text="Lib Dem">
      <formula>NOT(ISERROR(SEARCH("Lib Dem",C202)))</formula>
    </cfRule>
    <cfRule type="containsText" dxfId="119" priority="169" operator="containsText" text="Green">
      <formula>NOT(ISERROR(SEARCH("Green",C202)))</formula>
    </cfRule>
    <cfRule type="containsText" dxfId="118" priority="170" operator="containsText" text="Conservative">
      <formula>NOT(ISERROR(SEARCH("Conservative",C202)))</formula>
    </cfRule>
    <cfRule type="containsText" dxfId="117" priority="171" operator="containsText" text="SNP">
      <formula>NOT(ISERROR(SEARCH("SNP",C202)))</formula>
    </cfRule>
    <cfRule type="containsText" dxfId="116" priority="172" operator="containsText" text="Labour">
      <formula>NOT(ISERROR(SEARCH("Labour",C202)))</formula>
    </cfRule>
  </conditionalFormatting>
  <conditionalFormatting sqref="Q202:W202">
    <cfRule type="containsText" dxfId="115" priority="157" operator="containsText" text="Family">
      <formula>NOT(ISERROR(SEARCH("Family",Q202)))</formula>
    </cfRule>
    <cfRule type="containsText" dxfId="114" priority="158" operator="containsText" text="Alba">
      <formula>NOT(ISERROR(SEARCH("Alba",Q202)))</formula>
    </cfRule>
    <cfRule type="containsText" dxfId="113" priority="159" operator="containsText" text="Ind">
      <formula>NOT(ISERROR(SEARCH("Ind",Q202)))</formula>
    </cfRule>
    <cfRule type="containsText" dxfId="112" priority="160" operator="containsText" text="Lib Dem">
      <formula>NOT(ISERROR(SEARCH("Lib Dem",Q202)))</formula>
    </cfRule>
    <cfRule type="containsText" dxfId="111" priority="161" operator="containsText" text="Green">
      <formula>NOT(ISERROR(SEARCH("Green",Q202)))</formula>
    </cfRule>
    <cfRule type="containsText" dxfId="110" priority="162" operator="containsText" text="Conservative">
      <formula>NOT(ISERROR(SEARCH("Conservative",Q202)))</formula>
    </cfRule>
    <cfRule type="containsText" dxfId="109" priority="163" operator="containsText" text="SNP">
      <formula>NOT(ISERROR(SEARCH("SNP",Q202)))</formula>
    </cfRule>
    <cfRule type="containsText" dxfId="108" priority="164" operator="containsText" text="Labour">
      <formula>NOT(ISERROR(SEARCH("Labour",Q202)))</formula>
    </cfRule>
  </conditionalFormatting>
  <conditionalFormatting sqref="Q216:AB216">
    <cfRule type="top10" dxfId="107" priority="156" rank="1"/>
  </conditionalFormatting>
  <conditionalFormatting sqref="Q217:AB217">
    <cfRule type="top10" dxfId="106" priority="155" rank="1"/>
  </conditionalFormatting>
  <conditionalFormatting sqref="Q218:AB218">
    <cfRule type="top10" dxfId="105" priority="154" rank="1"/>
  </conditionalFormatting>
  <conditionalFormatting sqref="Q219:AB219">
    <cfRule type="top10" dxfId="104" priority="153" rank="1"/>
  </conditionalFormatting>
  <conditionalFormatting sqref="Q220:AB220">
    <cfRule type="top10" dxfId="103" priority="152" rank="1"/>
  </conditionalFormatting>
  <conditionalFormatting sqref="Q221:AB221">
    <cfRule type="top10" dxfId="102" priority="151" rank="1"/>
  </conditionalFormatting>
  <conditionalFormatting sqref="Q222:AB222">
    <cfRule type="top10" dxfId="101" priority="150" rank="1"/>
  </conditionalFormatting>
  <conditionalFormatting sqref="Q223:AB223">
    <cfRule type="top10" dxfId="100" priority="149" rank="1"/>
  </conditionalFormatting>
  <conditionalFormatting sqref="Q224:AB224">
    <cfRule type="top10" dxfId="99" priority="148" rank="1"/>
  </conditionalFormatting>
  <conditionalFormatting sqref="Q225:AB225">
    <cfRule type="top10" dxfId="98" priority="147" rank="1"/>
  </conditionalFormatting>
  <conditionalFormatting sqref="Q226:AB226">
    <cfRule type="top10" dxfId="97" priority="146" rank="1"/>
  </conditionalFormatting>
  <conditionalFormatting sqref="C215:N215">
    <cfRule type="containsText" dxfId="96" priority="126" operator="containsText" text="Family">
      <formula>NOT(ISERROR(SEARCH("Family",C215)))</formula>
    </cfRule>
    <cfRule type="containsText" dxfId="95" priority="127" operator="containsText" text="Alba">
      <formula>NOT(ISERROR(SEARCH("Alba",C215)))</formula>
    </cfRule>
    <cfRule type="containsText" dxfId="94" priority="128" operator="containsText" text="Ind">
      <formula>NOT(ISERROR(SEARCH("Ind",C215)))</formula>
    </cfRule>
    <cfRule type="containsText" dxfId="93" priority="129" operator="containsText" text="Lib Dem">
      <formula>NOT(ISERROR(SEARCH("Lib Dem",C215)))</formula>
    </cfRule>
    <cfRule type="containsText" dxfId="92" priority="130" operator="containsText" text="Green">
      <formula>NOT(ISERROR(SEARCH("Green",C215)))</formula>
    </cfRule>
    <cfRule type="containsText" dxfId="91" priority="131" operator="containsText" text="Conservative">
      <formula>NOT(ISERROR(SEARCH("Conservative",C215)))</formula>
    </cfRule>
    <cfRule type="containsText" dxfId="90" priority="132" operator="containsText" text="SNP">
      <formula>NOT(ISERROR(SEARCH("SNP",C215)))</formula>
    </cfRule>
    <cfRule type="containsText" dxfId="89" priority="133" operator="containsText" text="Labour">
      <formula>NOT(ISERROR(SEARCH("Labour",C215)))</formula>
    </cfRule>
  </conditionalFormatting>
  <conditionalFormatting sqref="Q215:W215">
    <cfRule type="containsText" dxfId="88" priority="118" operator="containsText" text="Family">
      <formula>NOT(ISERROR(SEARCH("Family",Q215)))</formula>
    </cfRule>
    <cfRule type="containsText" dxfId="87" priority="119" operator="containsText" text="Alba">
      <formula>NOT(ISERROR(SEARCH("Alba",Q215)))</formula>
    </cfRule>
    <cfRule type="containsText" dxfId="86" priority="120" operator="containsText" text="Ind">
      <formula>NOT(ISERROR(SEARCH("Ind",Q215)))</formula>
    </cfRule>
    <cfRule type="containsText" dxfId="85" priority="121" operator="containsText" text="Lib Dem">
      <formula>NOT(ISERROR(SEARCH("Lib Dem",Q215)))</formula>
    </cfRule>
    <cfRule type="containsText" dxfId="84" priority="122" operator="containsText" text="Green">
      <formula>NOT(ISERROR(SEARCH("Green",Q215)))</formula>
    </cfRule>
    <cfRule type="containsText" dxfId="83" priority="123" operator="containsText" text="Conservative">
      <formula>NOT(ISERROR(SEARCH("Conservative",Q215)))</formula>
    </cfRule>
    <cfRule type="containsText" dxfId="82" priority="124" operator="containsText" text="SNP">
      <formula>NOT(ISERROR(SEARCH("SNP",Q215)))</formula>
    </cfRule>
    <cfRule type="containsText" dxfId="81" priority="125" operator="containsText" text="Labour">
      <formula>NOT(ISERROR(SEARCH("Labour",Q215)))</formula>
    </cfRule>
  </conditionalFormatting>
  <conditionalFormatting sqref="Q232:AB232">
    <cfRule type="top10" dxfId="80" priority="117" rank="1"/>
  </conditionalFormatting>
  <conditionalFormatting sqref="Q233:AB233">
    <cfRule type="top10" dxfId="79" priority="116" rank="1"/>
  </conditionalFormatting>
  <conditionalFormatting sqref="Q234:AB234">
    <cfRule type="top10" dxfId="78" priority="115" rank="1"/>
  </conditionalFormatting>
  <conditionalFormatting sqref="Q235:AB235">
    <cfRule type="top10" dxfId="77" priority="114" rank="1"/>
  </conditionalFormatting>
  <conditionalFormatting sqref="Q236:AB236">
    <cfRule type="top10" dxfId="76" priority="113" rank="1"/>
  </conditionalFormatting>
  <conditionalFormatting sqref="Q237:AB237">
    <cfRule type="top10" dxfId="75" priority="112" rank="1"/>
  </conditionalFormatting>
  <conditionalFormatting sqref="Q238:AB238">
    <cfRule type="top10" dxfId="74" priority="111" rank="1"/>
  </conditionalFormatting>
  <conditionalFormatting sqref="Q239:AB239">
    <cfRule type="top10" dxfId="73" priority="110" rank="1"/>
  </conditionalFormatting>
  <conditionalFormatting sqref="Q240:AB240">
    <cfRule type="top10" dxfId="72" priority="109" rank="1"/>
  </conditionalFormatting>
  <conditionalFormatting sqref="Q241:AB241">
    <cfRule type="top10" dxfId="71" priority="108" rank="1"/>
  </conditionalFormatting>
  <conditionalFormatting sqref="C231:N231">
    <cfRule type="containsText" dxfId="70" priority="87" operator="containsText" text="Family">
      <formula>NOT(ISERROR(SEARCH("Family",C231)))</formula>
    </cfRule>
    <cfRule type="containsText" dxfId="69" priority="88" operator="containsText" text="Alba">
      <formula>NOT(ISERROR(SEARCH("Alba",C231)))</formula>
    </cfRule>
    <cfRule type="containsText" dxfId="68" priority="89" operator="containsText" text="Ind">
      <formula>NOT(ISERROR(SEARCH("Ind",C231)))</formula>
    </cfRule>
    <cfRule type="containsText" dxfId="67" priority="90" operator="containsText" text="Lib Dem">
      <formula>NOT(ISERROR(SEARCH("Lib Dem",C231)))</formula>
    </cfRule>
    <cfRule type="containsText" dxfId="66" priority="91" operator="containsText" text="Green">
      <formula>NOT(ISERROR(SEARCH("Green",C231)))</formula>
    </cfRule>
    <cfRule type="containsText" dxfId="65" priority="92" operator="containsText" text="Conservative">
      <formula>NOT(ISERROR(SEARCH("Conservative",C231)))</formula>
    </cfRule>
    <cfRule type="containsText" dxfId="64" priority="93" operator="containsText" text="SNP">
      <formula>NOT(ISERROR(SEARCH("SNP",C231)))</formula>
    </cfRule>
    <cfRule type="containsText" dxfId="63" priority="94" operator="containsText" text="Labour">
      <formula>NOT(ISERROR(SEARCH("Labour",C231)))</formula>
    </cfRule>
  </conditionalFormatting>
  <conditionalFormatting sqref="Q231:W231">
    <cfRule type="containsText" dxfId="62" priority="79" operator="containsText" text="Family">
      <formula>NOT(ISERROR(SEARCH("Family",Q231)))</formula>
    </cfRule>
    <cfRule type="containsText" dxfId="61" priority="80" operator="containsText" text="Alba">
      <formula>NOT(ISERROR(SEARCH("Alba",Q231)))</formula>
    </cfRule>
    <cfRule type="containsText" dxfId="60" priority="81" operator="containsText" text="Ind">
      <formula>NOT(ISERROR(SEARCH("Ind",Q231)))</formula>
    </cfRule>
    <cfRule type="containsText" dxfId="59" priority="82" operator="containsText" text="Lib Dem">
      <formula>NOT(ISERROR(SEARCH("Lib Dem",Q231)))</formula>
    </cfRule>
    <cfRule type="containsText" dxfId="58" priority="83" operator="containsText" text="Green">
      <formula>NOT(ISERROR(SEARCH("Green",Q231)))</formula>
    </cfRule>
    <cfRule type="containsText" dxfId="57" priority="84" operator="containsText" text="Conservative">
      <formula>NOT(ISERROR(SEARCH("Conservative",Q231)))</formula>
    </cfRule>
    <cfRule type="containsText" dxfId="56" priority="85" operator="containsText" text="SNP">
      <formula>NOT(ISERROR(SEARCH("SNP",Q231)))</formula>
    </cfRule>
    <cfRule type="containsText" dxfId="55" priority="86" operator="containsText" text="Labour">
      <formula>NOT(ISERROR(SEARCH("Labour",Q231)))</formula>
    </cfRule>
  </conditionalFormatting>
  <conditionalFormatting sqref="Q247:AB247">
    <cfRule type="top10" dxfId="54" priority="78" rank="1"/>
  </conditionalFormatting>
  <conditionalFormatting sqref="Q248:AB248">
    <cfRule type="top10" dxfId="53" priority="77" rank="1"/>
  </conditionalFormatting>
  <conditionalFormatting sqref="Q249:AB249">
    <cfRule type="top10" dxfId="52" priority="76" rank="1"/>
  </conditionalFormatting>
  <conditionalFormatting sqref="Q250:AB250">
    <cfRule type="top10" dxfId="51" priority="75" rank="1"/>
  </conditionalFormatting>
  <conditionalFormatting sqref="Q251:AB251">
    <cfRule type="top10" dxfId="50" priority="74" rank="1"/>
  </conditionalFormatting>
  <conditionalFormatting sqref="Q252:AB252">
    <cfRule type="top10" dxfId="49" priority="73" rank="1"/>
  </conditionalFormatting>
  <conditionalFormatting sqref="Q253:AB253">
    <cfRule type="top10" dxfId="48" priority="72" rank="1"/>
  </conditionalFormatting>
  <conditionalFormatting sqref="Q254:AB254">
    <cfRule type="top10" dxfId="47" priority="71" rank="1"/>
  </conditionalFormatting>
  <conditionalFormatting sqref="Q255:AB255">
    <cfRule type="top10" dxfId="46" priority="70" rank="1"/>
  </conditionalFormatting>
  <conditionalFormatting sqref="Q256:AB256">
    <cfRule type="top10" dxfId="45" priority="69" rank="1"/>
  </conditionalFormatting>
  <conditionalFormatting sqref="Q257:AB257">
    <cfRule type="top10" dxfId="44" priority="68" rank="1"/>
  </conditionalFormatting>
  <conditionalFormatting sqref="Q258:AB258">
    <cfRule type="top10" dxfId="43" priority="67" rank="1"/>
  </conditionalFormatting>
  <conditionalFormatting sqref="C246:N246">
    <cfRule type="containsText" dxfId="42" priority="48" operator="containsText" text="Family">
      <formula>NOT(ISERROR(SEARCH("Family",C246)))</formula>
    </cfRule>
    <cfRule type="containsText" dxfId="41" priority="49" operator="containsText" text="Alba">
      <formula>NOT(ISERROR(SEARCH("Alba",C246)))</formula>
    </cfRule>
    <cfRule type="containsText" dxfId="40" priority="50" operator="containsText" text="Ind">
      <formula>NOT(ISERROR(SEARCH("Ind",C246)))</formula>
    </cfRule>
    <cfRule type="containsText" dxfId="39" priority="51" operator="containsText" text="Lib Dem">
      <formula>NOT(ISERROR(SEARCH("Lib Dem",C246)))</formula>
    </cfRule>
    <cfRule type="containsText" dxfId="38" priority="52" operator="containsText" text="Green">
      <formula>NOT(ISERROR(SEARCH("Green",C246)))</formula>
    </cfRule>
    <cfRule type="containsText" dxfId="37" priority="53" operator="containsText" text="Conservative">
      <formula>NOT(ISERROR(SEARCH("Conservative",C246)))</formula>
    </cfRule>
    <cfRule type="containsText" dxfId="36" priority="54" operator="containsText" text="SNP">
      <formula>NOT(ISERROR(SEARCH("SNP",C246)))</formula>
    </cfRule>
    <cfRule type="containsText" dxfId="35" priority="55" operator="containsText" text="Labour">
      <formula>NOT(ISERROR(SEARCH("Labour",C246)))</formula>
    </cfRule>
  </conditionalFormatting>
  <conditionalFormatting sqref="Q246:W246">
    <cfRule type="containsText" dxfId="34" priority="40" operator="containsText" text="Family">
      <formula>NOT(ISERROR(SEARCH("Family",Q246)))</formula>
    </cfRule>
    <cfRule type="containsText" dxfId="33" priority="41" operator="containsText" text="Alba">
      <formula>NOT(ISERROR(SEARCH("Alba",Q246)))</formula>
    </cfRule>
    <cfRule type="containsText" dxfId="32" priority="42" operator="containsText" text="Ind">
      <formula>NOT(ISERROR(SEARCH("Ind",Q246)))</formula>
    </cfRule>
    <cfRule type="containsText" dxfId="31" priority="43" operator="containsText" text="Lib Dem">
      <formula>NOT(ISERROR(SEARCH("Lib Dem",Q246)))</formula>
    </cfRule>
    <cfRule type="containsText" dxfId="30" priority="44" operator="containsText" text="Green">
      <formula>NOT(ISERROR(SEARCH("Green",Q246)))</formula>
    </cfRule>
    <cfRule type="containsText" dxfId="29" priority="45" operator="containsText" text="Conservative">
      <formula>NOT(ISERROR(SEARCH("Conservative",Q246)))</formula>
    </cfRule>
    <cfRule type="containsText" dxfId="28" priority="46" operator="containsText" text="SNP">
      <formula>NOT(ISERROR(SEARCH("SNP",Q246)))</formula>
    </cfRule>
    <cfRule type="containsText" dxfId="27" priority="47" operator="containsText" text="Labour">
      <formula>NOT(ISERROR(SEARCH("Labour",Q246)))</formula>
    </cfRule>
  </conditionalFormatting>
  <conditionalFormatting sqref="Q264:AB264">
    <cfRule type="top10" dxfId="26" priority="39" rank="1"/>
  </conditionalFormatting>
  <conditionalFormatting sqref="Q265:AB265">
    <cfRule type="top10" dxfId="25" priority="38" rank="1"/>
  </conditionalFormatting>
  <conditionalFormatting sqref="Q266:AB266">
    <cfRule type="top10" dxfId="24" priority="37" rank="1"/>
  </conditionalFormatting>
  <conditionalFormatting sqref="Q267:AB267">
    <cfRule type="top10" dxfId="23" priority="36" rank="1"/>
  </conditionalFormatting>
  <conditionalFormatting sqref="Q268:AB268">
    <cfRule type="top10" dxfId="22" priority="35" rank="1"/>
  </conditionalFormatting>
  <conditionalFormatting sqref="Q269:AB269">
    <cfRule type="top10" dxfId="21" priority="34" rank="1"/>
  </conditionalFormatting>
  <conditionalFormatting sqref="Q270:AB270">
    <cfRule type="top10" dxfId="20" priority="33" rank="1"/>
  </conditionalFormatting>
  <conditionalFormatting sqref="Q271:AB271">
    <cfRule type="top10" dxfId="19" priority="32" rank="1"/>
  </conditionalFormatting>
  <conditionalFormatting sqref="Q272:AB272">
    <cfRule type="top10" dxfId="18" priority="31" rank="1"/>
  </conditionalFormatting>
  <conditionalFormatting sqref="Q273:AB273">
    <cfRule type="top10" dxfId="17" priority="30" rank="1"/>
  </conditionalFormatting>
  <conditionalFormatting sqref="Q274:AB274">
    <cfRule type="top10" dxfId="16" priority="29" rank="1"/>
  </conditionalFormatting>
  <conditionalFormatting sqref="C263:N263">
    <cfRule type="containsText" dxfId="15" priority="9" operator="containsText" text="Family">
      <formula>NOT(ISERROR(SEARCH("Family",C263)))</formula>
    </cfRule>
    <cfRule type="containsText" dxfId="14" priority="10" operator="containsText" text="Alba">
      <formula>NOT(ISERROR(SEARCH("Alba",C263)))</formula>
    </cfRule>
    <cfRule type="containsText" dxfId="13" priority="11" operator="containsText" text="Ind">
      <formula>NOT(ISERROR(SEARCH("Ind",C263)))</formula>
    </cfRule>
    <cfRule type="containsText" dxfId="12" priority="12" operator="containsText" text="Lib Dem">
      <formula>NOT(ISERROR(SEARCH("Lib Dem",C263)))</formula>
    </cfRule>
    <cfRule type="containsText" dxfId="11" priority="13" operator="containsText" text="Green">
      <formula>NOT(ISERROR(SEARCH("Green",C263)))</formula>
    </cfRule>
    <cfRule type="containsText" dxfId="10" priority="14" operator="containsText" text="Conservative">
      <formula>NOT(ISERROR(SEARCH("Conservative",C263)))</formula>
    </cfRule>
    <cfRule type="containsText" dxfId="9" priority="15" operator="containsText" text="SNP">
      <formula>NOT(ISERROR(SEARCH("SNP",C263)))</formula>
    </cfRule>
    <cfRule type="containsText" dxfId="8" priority="16" operator="containsText" text="Labour">
      <formula>NOT(ISERROR(SEARCH("Labour",C263)))</formula>
    </cfRule>
  </conditionalFormatting>
  <conditionalFormatting sqref="Q263:W263">
    <cfRule type="containsText" dxfId="7" priority="1" operator="containsText" text="Family">
      <formula>NOT(ISERROR(SEARCH("Family",Q263)))</formula>
    </cfRule>
    <cfRule type="containsText" dxfId="6" priority="2" operator="containsText" text="Alba">
      <formula>NOT(ISERROR(SEARCH("Alba",Q263)))</formula>
    </cfRule>
    <cfRule type="containsText" dxfId="5" priority="3" operator="containsText" text="Ind">
      <formula>NOT(ISERROR(SEARCH("Ind",Q263)))</formula>
    </cfRule>
    <cfRule type="containsText" dxfId="4" priority="4" operator="containsText" text="Lib Dem">
      <formula>NOT(ISERROR(SEARCH("Lib Dem",Q263)))</formula>
    </cfRule>
    <cfRule type="containsText" dxfId="3" priority="5" operator="containsText" text="Green">
      <formula>NOT(ISERROR(SEARCH("Green",Q263)))</formula>
    </cfRule>
    <cfRule type="containsText" dxfId="2" priority="6" operator="containsText" text="Conservative">
      <formula>NOT(ISERROR(SEARCH("Conservative",Q263)))</formula>
    </cfRule>
    <cfRule type="containsText" dxfId="1" priority="7" operator="containsText" text="SNP">
      <formula>NOT(ISERROR(SEARCH("SNP",Q263)))</formula>
    </cfRule>
    <cfRule type="containsText" dxfId="0" priority="8" operator="containsText" text="Labour">
      <formula>NOT(ISERROR(SEARCH("Labour",Q263)))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Transfers</vt:lpstr>
      <vt:lpstr>2nd Preferences</vt:lpstr>
      <vt:lpstr>Two-Candidate Preferred</vt:lpstr>
      <vt:lpstr>Polling Districts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Faulds</dc:creator>
  <cp:lastModifiedBy>Allan Faulds</cp:lastModifiedBy>
  <dcterms:created xsi:type="dcterms:W3CDTF">2022-05-10T20:47:37Z</dcterms:created>
  <dcterms:modified xsi:type="dcterms:W3CDTF">2022-06-16T18:57:45Z</dcterms:modified>
</cp:coreProperties>
</file>