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llan\Documents\Ballot Box Scotland\Council Elections\2022\Individual Councils\Fife\"/>
    </mc:Choice>
  </mc:AlternateContent>
  <xr:revisionPtr revIDLastSave="0" documentId="13_ncr:1_{4A45DAC8-3452-4B37-BF64-1C7ED7A29CF6}" xr6:coauthVersionLast="47" xr6:coauthVersionMax="47" xr10:uidLastSave="{00000000-0000-0000-0000-000000000000}"/>
  <bookViews>
    <workbookView xWindow="-28920" yWindow="-30" windowWidth="29040" windowHeight="15840" xr2:uid="{44BCC744-C861-43F0-86CB-22C852956770}"/>
  </bookViews>
  <sheets>
    <sheet name="Transfers" sheetId="1" r:id="rId1"/>
    <sheet name="2nd Preferences" sheetId="2" r:id="rId2"/>
    <sheet name="Two-Candidate Preferred" sheetId="3" r:id="rId3"/>
    <sheet name="Polling Distric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40" i="4" l="1"/>
  <c r="AA340" i="4"/>
  <c r="Z340" i="4"/>
  <c r="Y340" i="4"/>
  <c r="X340" i="4"/>
  <c r="W340" i="4"/>
  <c r="P340" i="4"/>
  <c r="Z339" i="4"/>
  <c r="AB339" i="4"/>
  <c r="AA339" i="4"/>
  <c r="Y339" i="4"/>
  <c r="X339" i="4"/>
  <c r="W339" i="4"/>
  <c r="P339" i="4"/>
  <c r="AB338" i="4"/>
  <c r="AA338" i="4"/>
  <c r="Z338" i="4"/>
  <c r="Y338" i="4"/>
  <c r="X338" i="4"/>
  <c r="W338" i="4"/>
  <c r="P338" i="4"/>
  <c r="Z337" i="4"/>
  <c r="AB337" i="4"/>
  <c r="AA337" i="4"/>
  <c r="Y337" i="4"/>
  <c r="X337" i="4"/>
  <c r="W337" i="4"/>
  <c r="P337" i="4"/>
  <c r="AB336" i="4"/>
  <c r="AA336" i="4"/>
  <c r="Z336" i="4"/>
  <c r="Y336" i="4"/>
  <c r="X336" i="4"/>
  <c r="W336" i="4"/>
  <c r="P336" i="4"/>
  <c r="Z335" i="4"/>
  <c r="AB335" i="4"/>
  <c r="AA335" i="4"/>
  <c r="Y335" i="4"/>
  <c r="X335" i="4"/>
  <c r="W335" i="4"/>
  <c r="P335" i="4"/>
  <c r="AB334" i="4"/>
  <c r="AA334" i="4"/>
  <c r="Z334" i="4"/>
  <c r="Y334" i="4"/>
  <c r="X334" i="4"/>
  <c r="W334" i="4"/>
  <c r="P334" i="4"/>
  <c r="Z333" i="4"/>
  <c r="AB333" i="4"/>
  <c r="AA333" i="4"/>
  <c r="Y333" i="4"/>
  <c r="X333" i="4"/>
  <c r="W333" i="4"/>
  <c r="P333" i="4"/>
  <c r="AB332" i="4"/>
  <c r="AA332" i="4"/>
  <c r="Z332" i="4"/>
  <c r="Y332" i="4"/>
  <c r="X332" i="4"/>
  <c r="W332" i="4"/>
  <c r="P332" i="4"/>
  <c r="Z331" i="4"/>
  <c r="AB331" i="4"/>
  <c r="AA331" i="4"/>
  <c r="Y331" i="4"/>
  <c r="X331" i="4"/>
  <c r="W331" i="4"/>
  <c r="P331" i="4"/>
  <c r="P330" i="4"/>
  <c r="AB330" i="4"/>
  <c r="AA330" i="4"/>
  <c r="Z330" i="4"/>
  <c r="Y330" i="4"/>
  <c r="X330" i="4"/>
  <c r="W330" i="4"/>
  <c r="AA329" i="4"/>
  <c r="Y329" i="4"/>
  <c r="P329" i="4"/>
  <c r="AB329" i="4"/>
  <c r="Z329" i="4"/>
  <c r="X329" i="4"/>
  <c r="W329" i="4"/>
  <c r="O329" i="4"/>
  <c r="V329" i="4" s="1"/>
  <c r="AB328" i="4"/>
  <c r="AA328" i="4"/>
  <c r="P328" i="4"/>
  <c r="Z328" i="4"/>
  <c r="Y328" i="4"/>
  <c r="X328" i="4"/>
  <c r="W328" i="4"/>
  <c r="X327" i="4"/>
  <c r="V327" i="4"/>
  <c r="U327" i="4"/>
  <c r="AB327" i="4"/>
  <c r="AA327" i="4"/>
  <c r="Z327" i="4"/>
  <c r="Y327" i="4"/>
  <c r="W327" i="4"/>
  <c r="T327" i="4"/>
  <c r="S327" i="4"/>
  <c r="R327" i="4"/>
  <c r="Q327" i="4"/>
  <c r="K88" i="3"/>
  <c r="H88" i="3"/>
  <c r="G88" i="3"/>
  <c r="D88" i="3"/>
  <c r="AD277" i="2"/>
  <c r="AC277" i="2"/>
  <c r="AB277" i="2"/>
  <c r="AA277" i="2"/>
  <c r="Z277" i="2"/>
  <c r="Y277" i="2"/>
  <c r="X277" i="2"/>
  <c r="W277" i="2"/>
  <c r="V277" i="2"/>
  <c r="U277" i="2"/>
  <c r="T277" i="2"/>
  <c r="S277" i="2"/>
  <c r="R277" i="2"/>
  <c r="AD275" i="2"/>
  <c r="AC275" i="2"/>
  <c r="AB275" i="2"/>
  <c r="AA275" i="2"/>
  <c r="Z275" i="2"/>
  <c r="Y275" i="2"/>
  <c r="X275" i="2"/>
  <c r="W275" i="2"/>
  <c r="V275" i="2"/>
  <c r="U275" i="2"/>
  <c r="T275" i="2"/>
  <c r="S275" i="2"/>
  <c r="R275" i="2"/>
  <c r="Q275" i="2"/>
  <c r="P275" i="2"/>
  <c r="AD274" i="2"/>
  <c r="AC274" i="2"/>
  <c r="AB274" i="2"/>
  <c r="AA274" i="2"/>
  <c r="Z274" i="2"/>
  <c r="Y274" i="2"/>
  <c r="X274" i="2"/>
  <c r="W274" i="2"/>
  <c r="V274" i="2"/>
  <c r="U274" i="2"/>
  <c r="T274" i="2"/>
  <c r="S274" i="2"/>
  <c r="R274" i="2"/>
  <c r="Q274" i="2"/>
  <c r="P274" i="2"/>
  <c r="AD273" i="2"/>
  <c r="AC273" i="2"/>
  <c r="AB273" i="2"/>
  <c r="AA273" i="2"/>
  <c r="Z273" i="2"/>
  <c r="Y273" i="2"/>
  <c r="X273" i="2"/>
  <c r="W273" i="2"/>
  <c r="V273" i="2"/>
  <c r="T273" i="2"/>
  <c r="S273" i="2"/>
  <c r="R273" i="2"/>
  <c r="Q273" i="2"/>
  <c r="P273" i="2"/>
  <c r="AD272" i="2"/>
  <c r="AC272" i="2"/>
  <c r="AB272" i="2"/>
  <c r="AA272" i="2"/>
  <c r="Z272" i="2"/>
  <c r="Y272" i="2"/>
  <c r="X272" i="2"/>
  <c r="W272" i="2"/>
  <c r="V272" i="2"/>
  <c r="U272" i="2"/>
  <c r="S272" i="2"/>
  <c r="R272" i="2"/>
  <c r="Q272" i="2"/>
  <c r="P272" i="2"/>
  <c r="AD271" i="2"/>
  <c r="AC271" i="2"/>
  <c r="AB271" i="2"/>
  <c r="AA271" i="2"/>
  <c r="Z271" i="2"/>
  <c r="Y271" i="2"/>
  <c r="X271" i="2"/>
  <c r="W271" i="2"/>
  <c r="V271" i="2"/>
  <c r="U271" i="2"/>
  <c r="T271" i="2"/>
  <c r="R271" i="2"/>
  <c r="Q271" i="2"/>
  <c r="P271" i="2"/>
  <c r="AD270" i="2"/>
  <c r="AC270" i="2"/>
  <c r="AB270" i="2"/>
  <c r="AA270" i="2"/>
  <c r="Z270" i="2"/>
  <c r="Y270" i="2"/>
  <c r="X270" i="2"/>
  <c r="W270" i="2"/>
  <c r="V270" i="2"/>
  <c r="U270" i="2"/>
  <c r="T270" i="2"/>
  <c r="S270" i="2"/>
  <c r="Q270" i="2"/>
  <c r="P270" i="2"/>
  <c r="AB269" i="2"/>
  <c r="AC269" i="2"/>
  <c r="AA269" i="2"/>
  <c r="Z269" i="2"/>
  <c r="Y269" i="2"/>
  <c r="X269" i="2"/>
  <c r="H269" i="2"/>
  <c r="W269" i="2" s="1"/>
  <c r="G269" i="2"/>
  <c r="V269" i="2" s="1"/>
  <c r="F269" i="2"/>
  <c r="U269" i="2" s="1"/>
  <c r="E269" i="2"/>
  <c r="T269" i="2" s="1"/>
  <c r="D269" i="2"/>
  <c r="S269" i="2" s="1"/>
  <c r="C269" i="2"/>
  <c r="R269" i="2" s="1"/>
  <c r="R329" i="4" l="1"/>
  <c r="T329" i="4"/>
  <c r="Q329" i="4"/>
  <c r="U329" i="4"/>
  <c r="S329" i="4"/>
  <c r="O330" i="4"/>
  <c r="O332" i="4"/>
  <c r="O334" i="4"/>
  <c r="O336" i="4"/>
  <c r="O338" i="4"/>
  <c r="O340" i="4"/>
  <c r="O328" i="4"/>
  <c r="O331" i="4"/>
  <c r="O333" i="4"/>
  <c r="O335" i="4"/>
  <c r="O337" i="4"/>
  <c r="O339" i="4"/>
  <c r="I88" i="3"/>
  <c r="F311" i="1"/>
  <c r="N311" i="1" s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S309" i="1"/>
  <c r="S308" i="1"/>
  <c r="S307" i="1"/>
  <c r="S306" i="1"/>
  <c r="S305" i="1"/>
  <c r="S304" i="1"/>
  <c r="S303" i="1"/>
  <c r="S302" i="1"/>
  <c r="AA322" i="4"/>
  <c r="X322" i="4"/>
  <c r="W322" i="4"/>
  <c r="P322" i="4"/>
  <c r="O322" i="4"/>
  <c r="U322" i="4" s="1"/>
  <c r="AB322" i="4"/>
  <c r="Z322" i="4"/>
  <c r="Y322" i="4"/>
  <c r="AB321" i="4"/>
  <c r="AA321" i="4"/>
  <c r="Z321" i="4"/>
  <c r="W321" i="4"/>
  <c r="Y321" i="4"/>
  <c r="X321" i="4"/>
  <c r="P321" i="4"/>
  <c r="AA320" i="4"/>
  <c r="X320" i="4"/>
  <c r="W320" i="4"/>
  <c r="P320" i="4"/>
  <c r="O320" i="4"/>
  <c r="V320" i="4" s="1"/>
  <c r="AB320" i="4"/>
  <c r="Z320" i="4"/>
  <c r="Y320" i="4"/>
  <c r="Q320" i="4"/>
  <c r="AB319" i="4"/>
  <c r="AA319" i="4"/>
  <c r="Z319" i="4"/>
  <c r="W319" i="4"/>
  <c r="Y319" i="4"/>
  <c r="X319" i="4"/>
  <c r="P319" i="4"/>
  <c r="AA318" i="4"/>
  <c r="X318" i="4"/>
  <c r="W318" i="4"/>
  <c r="P318" i="4"/>
  <c r="O318" i="4"/>
  <c r="V318" i="4" s="1"/>
  <c r="AB318" i="4"/>
  <c r="Z318" i="4"/>
  <c r="Y318" i="4"/>
  <c r="U318" i="4"/>
  <c r="T318" i="4"/>
  <c r="Q318" i="4"/>
  <c r="AB317" i="4"/>
  <c r="AA317" i="4"/>
  <c r="Z317" i="4"/>
  <c r="W317" i="4"/>
  <c r="Y317" i="4"/>
  <c r="X317" i="4"/>
  <c r="P317" i="4"/>
  <c r="AA316" i="4"/>
  <c r="X316" i="4"/>
  <c r="W316" i="4"/>
  <c r="P316" i="4"/>
  <c r="O316" i="4"/>
  <c r="V316" i="4" s="1"/>
  <c r="AB316" i="4"/>
  <c r="Z316" i="4"/>
  <c r="Y316" i="4"/>
  <c r="T316" i="4"/>
  <c r="AB315" i="4"/>
  <c r="AA315" i="4"/>
  <c r="Z315" i="4"/>
  <c r="W315" i="4"/>
  <c r="Y315" i="4"/>
  <c r="X315" i="4"/>
  <c r="P315" i="4"/>
  <c r="AA314" i="4"/>
  <c r="X314" i="4"/>
  <c r="W314" i="4"/>
  <c r="P314" i="4"/>
  <c r="O314" i="4"/>
  <c r="V314" i="4" s="1"/>
  <c r="AB314" i="4"/>
  <c r="Z314" i="4"/>
  <c r="Y314" i="4"/>
  <c r="R314" i="4"/>
  <c r="Q314" i="4"/>
  <c r="AA313" i="4"/>
  <c r="Z313" i="4"/>
  <c r="Y313" i="4"/>
  <c r="P313" i="4"/>
  <c r="AB313" i="4"/>
  <c r="X313" i="4"/>
  <c r="W313" i="4"/>
  <c r="O313" i="4"/>
  <c r="S313" i="4" s="1"/>
  <c r="AB312" i="4"/>
  <c r="Y312" i="4"/>
  <c r="P312" i="4"/>
  <c r="AA312" i="4"/>
  <c r="Z312" i="4"/>
  <c r="X312" i="4"/>
  <c r="W312" i="4"/>
  <c r="O312" i="4"/>
  <c r="Q312" i="4" s="1"/>
  <c r="X311" i="4"/>
  <c r="W311" i="4"/>
  <c r="V311" i="4"/>
  <c r="U311" i="4"/>
  <c r="AB311" i="4"/>
  <c r="AA311" i="4"/>
  <c r="Z311" i="4"/>
  <c r="Y311" i="4"/>
  <c r="T311" i="4"/>
  <c r="S311" i="4"/>
  <c r="R311" i="4"/>
  <c r="Q311" i="4"/>
  <c r="K84" i="3"/>
  <c r="H84" i="3"/>
  <c r="G84" i="3"/>
  <c r="D84" i="3"/>
  <c r="I84" i="3" s="1"/>
  <c r="AD265" i="2"/>
  <c r="AC265" i="2"/>
  <c r="AB265" i="2"/>
  <c r="AA265" i="2"/>
  <c r="Z265" i="2"/>
  <c r="Y265" i="2"/>
  <c r="X265" i="2"/>
  <c r="W265" i="2"/>
  <c r="V265" i="2"/>
  <c r="U265" i="2"/>
  <c r="T265" i="2"/>
  <c r="S265" i="2"/>
  <c r="R265" i="2"/>
  <c r="AD263" i="2"/>
  <c r="AC263" i="2"/>
  <c r="AB263" i="2"/>
  <c r="AA263" i="2"/>
  <c r="Z263" i="2"/>
  <c r="Y263" i="2"/>
  <c r="X263" i="2"/>
  <c r="W263" i="2"/>
  <c r="V263" i="2"/>
  <c r="U263" i="2"/>
  <c r="T263" i="2"/>
  <c r="S263" i="2"/>
  <c r="R263" i="2"/>
  <c r="Q263" i="2"/>
  <c r="P263" i="2"/>
  <c r="AD262" i="2"/>
  <c r="AC262" i="2"/>
  <c r="AB262" i="2"/>
  <c r="AA262" i="2"/>
  <c r="Z262" i="2"/>
  <c r="Y262" i="2"/>
  <c r="X262" i="2"/>
  <c r="W262" i="2"/>
  <c r="V262" i="2"/>
  <c r="U262" i="2"/>
  <c r="T262" i="2"/>
  <c r="S262" i="2"/>
  <c r="R262" i="2"/>
  <c r="Q262" i="2"/>
  <c r="P262" i="2"/>
  <c r="AD261" i="2"/>
  <c r="AC261" i="2"/>
  <c r="AB261" i="2"/>
  <c r="AA261" i="2"/>
  <c r="Z261" i="2"/>
  <c r="Y261" i="2"/>
  <c r="X261" i="2"/>
  <c r="W261" i="2"/>
  <c r="V261" i="2"/>
  <c r="T261" i="2"/>
  <c r="S261" i="2"/>
  <c r="R261" i="2"/>
  <c r="Q261" i="2"/>
  <c r="P261" i="2"/>
  <c r="AD260" i="2"/>
  <c r="AC260" i="2"/>
  <c r="AB260" i="2"/>
  <c r="AA260" i="2"/>
  <c r="Z260" i="2"/>
  <c r="Y260" i="2"/>
  <c r="X260" i="2"/>
  <c r="W260" i="2"/>
  <c r="V260" i="2"/>
  <c r="U260" i="2"/>
  <c r="S260" i="2"/>
  <c r="R260" i="2"/>
  <c r="Q260" i="2"/>
  <c r="P260" i="2"/>
  <c r="AD259" i="2"/>
  <c r="AC259" i="2"/>
  <c r="AB259" i="2"/>
  <c r="AA259" i="2"/>
  <c r="Z259" i="2"/>
  <c r="Y259" i="2"/>
  <c r="X259" i="2"/>
  <c r="W259" i="2"/>
  <c r="V259" i="2"/>
  <c r="U259" i="2"/>
  <c r="T259" i="2"/>
  <c r="R259" i="2"/>
  <c r="Q259" i="2"/>
  <c r="P259" i="2"/>
  <c r="AD258" i="2"/>
  <c r="AC258" i="2"/>
  <c r="AB258" i="2"/>
  <c r="AA258" i="2"/>
  <c r="Z258" i="2"/>
  <c r="Y258" i="2"/>
  <c r="X258" i="2"/>
  <c r="W258" i="2"/>
  <c r="V258" i="2"/>
  <c r="U258" i="2"/>
  <c r="T258" i="2"/>
  <c r="S258" i="2"/>
  <c r="Q258" i="2"/>
  <c r="P258" i="2"/>
  <c r="AC257" i="2"/>
  <c r="AB257" i="2"/>
  <c r="AA257" i="2"/>
  <c r="Z257" i="2"/>
  <c r="Y257" i="2"/>
  <c r="X257" i="2"/>
  <c r="H257" i="2"/>
  <c r="W257" i="2" s="1"/>
  <c r="G257" i="2"/>
  <c r="V257" i="2" s="1"/>
  <c r="F257" i="2"/>
  <c r="U257" i="2" s="1"/>
  <c r="E257" i="2"/>
  <c r="T257" i="2" s="1"/>
  <c r="D257" i="2"/>
  <c r="S257" i="2" s="1"/>
  <c r="C257" i="2"/>
  <c r="R257" i="2" s="1"/>
  <c r="R320" i="4" l="1"/>
  <c r="T320" i="4"/>
  <c r="Q316" i="4"/>
  <c r="U320" i="4"/>
  <c r="R322" i="4"/>
  <c r="R316" i="4"/>
  <c r="R318" i="4"/>
  <c r="AC318" i="4" s="1"/>
  <c r="U332" i="4"/>
  <c r="V332" i="4"/>
  <c r="T332" i="4"/>
  <c r="S332" i="4"/>
  <c r="R332" i="4"/>
  <c r="Q332" i="4"/>
  <c r="R339" i="4"/>
  <c r="T339" i="4"/>
  <c r="S339" i="4"/>
  <c r="Q339" i="4"/>
  <c r="V339" i="4"/>
  <c r="U339" i="4"/>
  <c r="Q330" i="4"/>
  <c r="R330" i="4"/>
  <c r="V330" i="4"/>
  <c r="U330" i="4"/>
  <c r="T330" i="4"/>
  <c r="S330" i="4"/>
  <c r="V335" i="4"/>
  <c r="U335" i="4"/>
  <c r="R335" i="4"/>
  <c r="T335" i="4"/>
  <c r="S335" i="4"/>
  <c r="Q335" i="4"/>
  <c r="AC335" i="4" s="1"/>
  <c r="AC329" i="4"/>
  <c r="V334" i="4"/>
  <c r="T334" i="4"/>
  <c r="S334" i="4"/>
  <c r="R334" i="4"/>
  <c r="Q334" i="4"/>
  <c r="U334" i="4"/>
  <c r="Q333" i="4"/>
  <c r="AC333" i="4" s="1"/>
  <c r="S333" i="4"/>
  <c r="V333" i="4"/>
  <c r="U333" i="4"/>
  <c r="R333" i="4"/>
  <c r="T333" i="4"/>
  <c r="U340" i="4"/>
  <c r="V340" i="4"/>
  <c r="T340" i="4"/>
  <c r="S340" i="4"/>
  <c r="R340" i="4"/>
  <c r="Q340" i="4"/>
  <c r="V337" i="4"/>
  <c r="U337" i="4"/>
  <c r="R337" i="4"/>
  <c r="T337" i="4"/>
  <c r="S337" i="4"/>
  <c r="Q337" i="4"/>
  <c r="R331" i="4"/>
  <c r="T331" i="4"/>
  <c r="S331" i="4"/>
  <c r="Q331" i="4"/>
  <c r="U331" i="4"/>
  <c r="V331" i="4"/>
  <c r="U338" i="4"/>
  <c r="Q338" i="4"/>
  <c r="V338" i="4"/>
  <c r="T338" i="4"/>
  <c r="S338" i="4"/>
  <c r="R338" i="4"/>
  <c r="V328" i="4"/>
  <c r="T328" i="4"/>
  <c r="U328" i="4"/>
  <c r="S328" i="4"/>
  <c r="R328" i="4"/>
  <c r="Q328" i="4"/>
  <c r="R336" i="4"/>
  <c r="Q336" i="4"/>
  <c r="U336" i="4"/>
  <c r="V336" i="4"/>
  <c r="T336" i="4"/>
  <c r="S336" i="4"/>
  <c r="J311" i="1"/>
  <c r="L311" i="1"/>
  <c r="T312" i="4"/>
  <c r="T314" i="4"/>
  <c r="V312" i="4"/>
  <c r="U314" i="4"/>
  <c r="R312" i="4"/>
  <c r="V313" i="4"/>
  <c r="S316" i="4"/>
  <c r="Q322" i="4"/>
  <c r="U316" i="4"/>
  <c r="U313" i="4"/>
  <c r="T322" i="4"/>
  <c r="S312" i="4"/>
  <c r="U312" i="4"/>
  <c r="AC312" i="4" s="1"/>
  <c r="S322" i="4"/>
  <c r="V322" i="4"/>
  <c r="AC322" i="4" s="1"/>
  <c r="S318" i="4"/>
  <c r="Q313" i="4"/>
  <c r="S314" i="4"/>
  <c r="AC314" i="4" s="1"/>
  <c r="R313" i="4"/>
  <c r="S320" i="4"/>
  <c r="AC320" i="4" s="1"/>
  <c r="T313" i="4"/>
  <c r="AC316" i="4"/>
  <c r="O315" i="4"/>
  <c r="O317" i="4"/>
  <c r="O319" i="4"/>
  <c r="O321" i="4"/>
  <c r="F297" i="1"/>
  <c r="N297" i="1" s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S295" i="1"/>
  <c r="S294" i="1"/>
  <c r="S293" i="1"/>
  <c r="S292" i="1"/>
  <c r="S291" i="1"/>
  <c r="S290" i="1"/>
  <c r="S289" i="1"/>
  <c r="S288" i="1"/>
  <c r="AA306" i="4"/>
  <c r="Z306" i="4"/>
  <c r="AB306" i="4"/>
  <c r="Y306" i="4"/>
  <c r="P306" i="4"/>
  <c r="Y305" i="4"/>
  <c r="O305" i="4"/>
  <c r="Q305" i="4" s="1"/>
  <c r="AB305" i="4"/>
  <c r="AA305" i="4"/>
  <c r="Z305" i="4"/>
  <c r="X305" i="4"/>
  <c r="U305" i="4"/>
  <c r="T305" i="4"/>
  <c r="S305" i="4"/>
  <c r="R305" i="4"/>
  <c r="P305" i="4"/>
  <c r="AA304" i="4"/>
  <c r="Z304" i="4"/>
  <c r="AB304" i="4"/>
  <c r="Y304" i="4"/>
  <c r="P304" i="4"/>
  <c r="Y303" i="4"/>
  <c r="O303" i="4"/>
  <c r="X303" i="4" s="1"/>
  <c r="AB303" i="4"/>
  <c r="AA303" i="4"/>
  <c r="Z303" i="4"/>
  <c r="P303" i="4"/>
  <c r="AA302" i="4"/>
  <c r="Z302" i="4"/>
  <c r="AB302" i="4"/>
  <c r="Y302" i="4"/>
  <c r="P302" i="4"/>
  <c r="Y301" i="4"/>
  <c r="O301" i="4"/>
  <c r="W301" i="4" s="1"/>
  <c r="AB301" i="4"/>
  <c r="AA301" i="4"/>
  <c r="Z301" i="4"/>
  <c r="X301" i="4"/>
  <c r="P301" i="4"/>
  <c r="AA300" i="4"/>
  <c r="Z300" i="4"/>
  <c r="AB300" i="4"/>
  <c r="Y300" i="4"/>
  <c r="P300" i="4"/>
  <c r="Y299" i="4"/>
  <c r="P299" i="4"/>
  <c r="O299" i="4"/>
  <c r="Q299" i="4" s="1"/>
  <c r="AB299" i="4"/>
  <c r="AA299" i="4"/>
  <c r="Z299" i="4"/>
  <c r="AB298" i="4"/>
  <c r="Z298" i="4"/>
  <c r="Y298" i="4"/>
  <c r="P298" i="4"/>
  <c r="AA298" i="4"/>
  <c r="O298" i="4"/>
  <c r="R298" i="4" s="1"/>
  <c r="AB297" i="4"/>
  <c r="P297" i="4"/>
  <c r="AA297" i="4"/>
  <c r="Z297" i="4"/>
  <c r="Y297" i="4"/>
  <c r="O297" i="4"/>
  <c r="X297" i="4" s="1"/>
  <c r="W296" i="4"/>
  <c r="V296" i="4"/>
  <c r="U296" i="4"/>
  <c r="AB296" i="4"/>
  <c r="AA296" i="4"/>
  <c r="Z296" i="4"/>
  <c r="Y296" i="4"/>
  <c r="X296" i="4"/>
  <c r="T296" i="4"/>
  <c r="S296" i="4"/>
  <c r="R296" i="4"/>
  <c r="Q296" i="4"/>
  <c r="K80" i="3"/>
  <c r="H80" i="3"/>
  <c r="G80" i="3"/>
  <c r="D80" i="3"/>
  <c r="AD253" i="2"/>
  <c r="AC253" i="2"/>
  <c r="AB253" i="2"/>
  <c r="AA253" i="2"/>
  <c r="Z253" i="2"/>
  <c r="Y253" i="2"/>
  <c r="X253" i="2"/>
  <c r="W253" i="2"/>
  <c r="V253" i="2"/>
  <c r="U253" i="2"/>
  <c r="T253" i="2"/>
  <c r="S253" i="2"/>
  <c r="R253" i="2"/>
  <c r="AD251" i="2"/>
  <c r="AC251" i="2"/>
  <c r="AB251" i="2"/>
  <c r="AA251" i="2"/>
  <c r="Z251" i="2"/>
  <c r="X251" i="2"/>
  <c r="W251" i="2"/>
  <c r="V251" i="2"/>
  <c r="U251" i="2"/>
  <c r="T251" i="2"/>
  <c r="S251" i="2"/>
  <c r="R251" i="2"/>
  <c r="Q251" i="2"/>
  <c r="P251" i="2"/>
  <c r="AD250" i="2"/>
  <c r="AC250" i="2"/>
  <c r="AB250" i="2"/>
  <c r="AA250" i="2"/>
  <c r="Z250" i="2"/>
  <c r="Y250" i="2"/>
  <c r="X250" i="2"/>
  <c r="W250" i="2"/>
  <c r="V250" i="2"/>
  <c r="U250" i="2"/>
  <c r="T250" i="2"/>
  <c r="S250" i="2"/>
  <c r="R250" i="2"/>
  <c r="Q250" i="2"/>
  <c r="P250" i="2"/>
  <c r="AD249" i="2"/>
  <c r="AC249" i="2"/>
  <c r="AB249" i="2"/>
  <c r="AA249" i="2"/>
  <c r="Z249" i="2"/>
  <c r="Y249" i="2"/>
  <c r="X249" i="2"/>
  <c r="W249" i="2"/>
  <c r="V249" i="2"/>
  <c r="U249" i="2"/>
  <c r="T249" i="2"/>
  <c r="S249" i="2"/>
  <c r="R249" i="2"/>
  <c r="Q249" i="2"/>
  <c r="P249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AD247" i="2"/>
  <c r="AC247" i="2"/>
  <c r="AB247" i="2"/>
  <c r="AA247" i="2"/>
  <c r="Z247" i="2"/>
  <c r="Y247" i="2"/>
  <c r="X247" i="2"/>
  <c r="W247" i="2"/>
  <c r="V247" i="2"/>
  <c r="T247" i="2"/>
  <c r="S247" i="2"/>
  <c r="R247" i="2"/>
  <c r="Q247" i="2"/>
  <c r="P247" i="2"/>
  <c r="AD246" i="2"/>
  <c r="AC246" i="2"/>
  <c r="AB246" i="2"/>
  <c r="AA246" i="2"/>
  <c r="Z246" i="2"/>
  <c r="Y246" i="2"/>
  <c r="X246" i="2"/>
  <c r="W246" i="2"/>
  <c r="V246" i="2"/>
  <c r="U246" i="2"/>
  <c r="S246" i="2"/>
  <c r="R246" i="2"/>
  <c r="Q246" i="2"/>
  <c r="P246" i="2"/>
  <c r="AD245" i="2"/>
  <c r="AC245" i="2"/>
  <c r="AB245" i="2"/>
  <c r="AA245" i="2"/>
  <c r="Z245" i="2"/>
  <c r="Y245" i="2"/>
  <c r="X245" i="2"/>
  <c r="W245" i="2"/>
  <c r="V245" i="2"/>
  <c r="U245" i="2"/>
  <c r="T245" i="2"/>
  <c r="R245" i="2"/>
  <c r="Q245" i="2"/>
  <c r="P245" i="2"/>
  <c r="AD244" i="2"/>
  <c r="AC244" i="2"/>
  <c r="AB244" i="2"/>
  <c r="AA244" i="2"/>
  <c r="Z244" i="2"/>
  <c r="Y244" i="2"/>
  <c r="X244" i="2"/>
  <c r="W244" i="2"/>
  <c r="V244" i="2"/>
  <c r="U244" i="2"/>
  <c r="T244" i="2"/>
  <c r="S244" i="2"/>
  <c r="Q244" i="2"/>
  <c r="P244" i="2"/>
  <c r="AC243" i="2"/>
  <c r="AB243" i="2"/>
  <c r="AA243" i="2"/>
  <c r="Z243" i="2"/>
  <c r="J243" i="2"/>
  <c r="Y243" i="2" s="1"/>
  <c r="I243" i="2"/>
  <c r="X243" i="2" s="1"/>
  <c r="H243" i="2"/>
  <c r="W243" i="2" s="1"/>
  <c r="G243" i="2"/>
  <c r="V243" i="2" s="1"/>
  <c r="F243" i="2"/>
  <c r="U243" i="2" s="1"/>
  <c r="E243" i="2"/>
  <c r="T243" i="2" s="1"/>
  <c r="D243" i="2"/>
  <c r="S243" i="2" s="1"/>
  <c r="C243" i="2"/>
  <c r="R243" i="2" s="1"/>
  <c r="S299" i="4" l="1"/>
  <c r="Q301" i="4"/>
  <c r="R303" i="4"/>
  <c r="T299" i="4"/>
  <c r="V299" i="4"/>
  <c r="R301" i="4"/>
  <c r="U299" i="4"/>
  <c r="S301" i="4"/>
  <c r="X299" i="4"/>
  <c r="R299" i="4"/>
  <c r="AC334" i="4"/>
  <c r="AC332" i="4"/>
  <c r="AC331" i="4"/>
  <c r="AC328" i="4"/>
  <c r="AC340" i="4"/>
  <c r="AC330" i="4"/>
  <c r="AC339" i="4"/>
  <c r="AC336" i="4"/>
  <c r="AC338" i="4"/>
  <c r="AC337" i="4"/>
  <c r="V298" i="4"/>
  <c r="T301" i="4"/>
  <c r="U301" i="4"/>
  <c r="W305" i="4"/>
  <c r="S319" i="4"/>
  <c r="R319" i="4"/>
  <c r="T319" i="4"/>
  <c r="V319" i="4"/>
  <c r="U319" i="4"/>
  <c r="Q319" i="4"/>
  <c r="U317" i="4"/>
  <c r="Q317" i="4"/>
  <c r="V317" i="4"/>
  <c r="T317" i="4"/>
  <c r="S317" i="4"/>
  <c r="R317" i="4"/>
  <c r="AC313" i="4"/>
  <c r="V315" i="4"/>
  <c r="R315" i="4"/>
  <c r="U315" i="4"/>
  <c r="Q315" i="4"/>
  <c r="T315" i="4"/>
  <c r="S315" i="4"/>
  <c r="V321" i="4"/>
  <c r="U321" i="4"/>
  <c r="Q321" i="4"/>
  <c r="T321" i="4"/>
  <c r="S321" i="4"/>
  <c r="R321" i="4"/>
  <c r="E296" i="1"/>
  <c r="J297" i="1"/>
  <c r="F296" i="1"/>
  <c r="L297" i="1"/>
  <c r="U298" i="4"/>
  <c r="T298" i="4"/>
  <c r="W299" i="4"/>
  <c r="AC299" i="4" s="1"/>
  <c r="V305" i="4"/>
  <c r="R297" i="4"/>
  <c r="T297" i="4"/>
  <c r="W298" i="4"/>
  <c r="V301" i="4"/>
  <c r="S297" i="4"/>
  <c r="U297" i="4"/>
  <c r="X298" i="4"/>
  <c r="V297" i="4"/>
  <c r="W297" i="4"/>
  <c r="S303" i="4"/>
  <c r="Q303" i="4"/>
  <c r="T303" i="4"/>
  <c r="V303" i="4"/>
  <c r="Q298" i="4"/>
  <c r="U303" i="4"/>
  <c r="W303" i="4"/>
  <c r="S298" i="4"/>
  <c r="Q297" i="4"/>
  <c r="O300" i="4"/>
  <c r="O302" i="4"/>
  <c r="O304" i="4"/>
  <c r="O306" i="4"/>
  <c r="I80" i="3"/>
  <c r="F283" i="1"/>
  <c r="N283" i="1" s="1"/>
  <c r="S282" i="1"/>
  <c r="R282" i="1"/>
  <c r="Q282" i="1"/>
  <c r="P282" i="1"/>
  <c r="O282" i="1"/>
  <c r="N282" i="1"/>
  <c r="M282" i="1"/>
  <c r="L282" i="1"/>
  <c r="K282" i="1"/>
  <c r="J282" i="1"/>
  <c r="I282" i="1"/>
  <c r="H282" i="1"/>
  <c r="S281" i="1"/>
  <c r="S280" i="1"/>
  <c r="S279" i="1"/>
  <c r="S278" i="1"/>
  <c r="S277" i="1"/>
  <c r="S276" i="1"/>
  <c r="S275" i="1"/>
  <c r="S274" i="1"/>
  <c r="S273" i="1"/>
  <c r="AA291" i="4"/>
  <c r="Z291" i="4"/>
  <c r="AB291" i="4"/>
  <c r="Y291" i="4"/>
  <c r="X291" i="4"/>
  <c r="P291" i="4"/>
  <c r="AB290" i="4"/>
  <c r="AA290" i="4"/>
  <c r="Z290" i="4"/>
  <c r="Y290" i="4"/>
  <c r="X290" i="4"/>
  <c r="P290" i="4"/>
  <c r="AB289" i="4"/>
  <c r="AA289" i="4"/>
  <c r="Z289" i="4"/>
  <c r="Y289" i="4"/>
  <c r="X289" i="4"/>
  <c r="P289" i="4"/>
  <c r="O288" i="4"/>
  <c r="Q288" i="4" s="1"/>
  <c r="AB288" i="4"/>
  <c r="AA288" i="4"/>
  <c r="Z288" i="4"/>
  <c r="Y288" i="4"/>
  <c r="X288" i="4"/>
  <c r="T288" i="4"/>
  <c r="S288" i="4"/>
  <c r="R288" i="4"/>
  <c r="P288" i="4"/>
  <c r="Z287" i="4"/>
  <c r="AB287" i="4"/>
  <c r="AA287" i="4"/>
  <c r="Y287" i="4"/>
  <c r="X287" i="4"/>
  <c r="P287" i="4"/>
  <c r="AB286" i="4"/>
  <c r="AA286" i="4"/>
  <c r="Z286" i="4"/>
  <c r="Y286" i="4"/>
  <c r="X286" i="4"/>
  <c r="P286" i="4"/>
  <c r="AB285" i="4"/>
  <c r="AA285" i="4"/>
  <c r="Z285" i="4"/>
  <c r="Y285" i="4"/>
  <c r="X285" i="4"/>
  <c r="P285" i="4"/>
  <c r="O284" i="4"/>
  <c r="T284" i="4" s="1"/>
  <c r="AB284" i="4"/>
  <c r="AA284" i="4"/>
  <c r="Z284" i="4"/>
  <c r="Y284" i="4"/>
  <c r="X284" i="4"/>
  <c r="P284" i="4"/>
  <c r="Z283" i="4"/>
  <c r="AB283" i="4"/>
  <c r="AA283" i="4"/>
  <c r="Y283" i="4"/>
  <c r="X283" i="4"/>
  <c r="P283" i="4"/>
  <c r="Y282" i="4"/>
  <c r="P282" i="4"/>
  <c r="AB282" i="4"/>
  <c r="AA282" i="4"/>
  <c r="Z282" i="4"/>
  <c r="X282" i="4"/>
  <c r="Z281" i="4"/>
  <c r="P281" i="4"/>
  <c r="AB281" i="4"/>
  <c r="AA281" i="4"/>
  <c r="Y281" i="4"/>
  <c r="X281" i="4"/>
  <c r="O281" i="4"/>
  <c r="R281" i="4" s="1"/>
  <c r="AB280" i="4"/>
  <c r="P280" i="4"/>
  <c r="AA280" i="4"/>
  <c r="Z280" i="4"/>
  <c r="Y280" i="4"/>
  <c r="X280" i="4"/>
  <c r="AB279" i="4"/>
  <c r="AA279" i="4"/>
  <c r="Z279" i="4"/>
  <c r="Y279" i="4"/>
  <c r="X279" i="4"/>
  <c r="W279" i="4"/>
  <c r="V279" i="4"/>
  <c r="U279" i="4"/>
  <c r="T279" i="4"/>
  <c r="S279" i="4"/>
  <c r="R279" i="4"/>
  <c r="Q279" i="4"/>
  <c r="K76" i="3"/>
  <c r="H76" i="3"/>
  <c r="G76" i="3"/>
  <c r="D76" i="3"/>
  <c r="I76" i="3" s="1"/>
  <c r="AD239" i="2"/>
  <c r="AC239" i="2"/>
  <c r="AB239" i="2"/>
  <c r="AA239" i="2"/>
  <c r="Z239" i="2"/>
  <c r="Y239" i="2"/>
  <c r="X239" i="2"/>
  <c r="W239" i="2"/>
  <c r="V239" i="2"/>
  <c r="U239" i="2"/>
  <c r="T239" i="2"/>
  <c r="S239" i="2"/>
  <c r="R239" i="2"/>
  <c r="AD237" i="2"/>
  <c r="AC237" i="2"/>
  <c r="AB237" i="2"/>
  <c r="AA237" i="2"/>
  <c r="Z237" i="2"/>
  <c r="Y237" i="2"/>
  <c r="X237" i="2"/>
  <c r="W237" i="2"/>
  <c r="V237" i="2"/>
  <c r="U237" i="2"/>
  <c r="T237" i="2"/>
  <c r="S237" i="2"/>
  <c r="R237" i="2"/>
  <c r="Q237" i="2"/>
  <c r="P237" i="2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AD235" i="2"/>
  <c r="AC235" i="2"/>
  <c r="AB235" i="2"/>
  <c r="AA235" i="2"/>
  <c r="Z235" i="2"/>
  <c r="Y235" i="2"/>
  <c r="X235" i="2"/>
  <c r="W235" i="2"/>
  <c r="V235" i="2"/>
  <c r="U235" i="2"/>
  <c r="T235" i="2"/>
  <c r="S235" i="2"/>
  <c r="R235" i="2"/>
  <c r="Q235" i="2"/>
  <c r="P235" i="2"/>
  <c r="AD234" i="2"/>
  <c r="AC234" i="2"/>
  <c r="AB234" i="2"/>
  <c r="AA234" i="2"/>
  <c r="Z234" i="2"/>
  <c r="Y234" i="2"/>
  <c r="X234" i="2"/>
  <c r="W234" i="2"/>
  <c r="V234" i="2"/>
  <c r="T234" i="2"/>
  <c r="S234" i="2"/>
  <c r="R234" i="2"/>
  <c r="Q234" i="2"/>
  <c r="P234" i="2"/>
  <c r="AD233" i="2"/>
  <c r="AC233" i="2"/>
  <c r="AB233" i="2"/>
  <c r="AA233" i="2"/>
  <c r="Z233" i="2"/>
  <c r="Y233" i="2"/>
  <c r="X233" i="2"/>
  <c r="W233" i="2"/>
  <c r="V233" i="2"/>
  <c r="U233" i="2"/>
  <c r="S233" i="2"/>
  <c r="R233" i="2"/>
  <c r="Q233" i="2"/>
  <c r="P233" i="2"/>
  <c r="AD232" i="2"/>
  <c r="AC232" i="2"/>
  <c r="AB232" i="2"/>
  <c r="AA232" i="2"/>
  <c r="Z232" i="2"/>
  <c r="Y232" i="2"/>
  <c r="X232" i="2"/>
  <c r="W232" i="2"/>
  <c r="V232" i="2"/>
  <c r="U232" i="2"/>
  <c r="T232" i="2"/>
  <c r="R232" i="2"/>
  <c r="Q232" i="2"/>
  <c r="P232" i="2"/>
  <c r="AD231" i="2"/>
  <c r="AC231" i="2"/>
  <c r="AB231" i="2"/>
  <c r="AA231" i="2"/>
  <c r="Z231" i="2"/>
  <c r="Y231" i="2"/>
  <c r="X231" i="2"/>
  <c r="W231" i="2"/>
  <c r="V231" i="2"/>
  <c r="U231" i="2"/>
  <c r="T231" i="2"/>
  <c r="S231" i="2"/>
  <c r="Q231" i="2"/>
  <c r="P231" i="2"/>
  <c r="Z230" i="2"/>
  <c r="AC230" i="2"/>
  <c r="AB230" i="2"/>
  <c r="AA230" i="2"/>
  <c r="Y230" i="2"/>
  <c r="I230" i="2"/>
  <c r="X230" i="2" s="1"/>
  <c r="H230" i="2"/>
  <c r="W230" i="2" s="1"/>
  <c r="G230" i="2"/>
  <c r="V230" i="2" s="1"/>
  <c r="F230" i="2"/>
  <c r="U230" i="2" s="1"/>
  <c r="E230" i="2"/>
  <c r="T230" i="2" s="1"/>
  <c r="D230" i="2"/>
  <c r="S230" i="2" s="1"/>
  <c r="C230" i="2"/>
  <c r="R230" i="2" s="1"/>
  <c r="U288" i="4" l="1"/>
  <c r="AC305" i="4"/>
  <c r="AC317" i="4"/>
  <c r="W288" i="4"/>
  <c r="AC301" i="4"/>
  <c r="AC321" i="4"/>
  <c r="AC319" i="4"/>
  <c r="AC315" i="4"/>
  <c r="AC303" i="4"/>
  <c r="AC298" i="4"/>
  <c r="U302" i="4"/>
  <c r="T302" i="4"/>
  <c r="S302" i="4"/>
  <c r="Q302" i="4"/>
  <c r="W302" i="4"/>
  <c r="R302" i="4"/>
  <c r="X302" i="4"/>
  <c r="V302" i="4"/>
  <c r="X300" i="4"/>
  <c r="W300" i="4"/>
  <c r="V300" i="4"/>
  <c r="U300" i="4"/>
  <c r="T300" i="4"/>
  <c r="S300" i="4"/>
  <c r="Q300" i="4"/>
  <c r="R300" i="4"/>
  <c r="Q304" i="4"/>
  <c r="X304" i="4"/>
  <c r="W304" i="4"/>
  <c r="V304" i="4"/>
  <c r="S304" i="4"/>
  <c r="U304" i="4"/>
  <c r="T304" i="4"/>
  <c r="R304" i="4"/>
  <c r="AC297" i="4"/>
  <c r="W306" i="4"/>
  <c r="V306" i="4"/>
  <c r="U306" i="4"/>
  <c r="T306" i="4"/>
  <c r="S306" i="4"/>
  <c r="Q306" i="4"/>
  <c r="R306" i="4"/>
  <c r="X306" i="4"/>
  <c r="E282" i="1"/>
  <c r="J283" i="1"/>
  <c r="F282" i="1"/>
  <c r="L283" i="1"/>
  <c r="G282" i="1"/>
  <c r="T281" i="4"/>
  <c r="V281" i="4"/>
  <c r="S281" i="4"/>
  <c r="W281" i="4"/>
  <c r="W284" i="4"/>
  <c r="U284" i="4"/>
  <c r="R284" i="4"/>
  <c r="Q284" i="4"/>
  <c r="S284" i="4"/>
  <c r="V288" i="4"/>
  <c r="AC288" i="4" s="1"/>
  <c r="V284" i="4"/>
  <c r="U281" i="4"/>
  <c r="O282" i="4"/>
  <c r="O280" i="4"/>
  <c r="O286" i="4"/>
  <c r="O290" i="4"/>
  <c r="Q281" i="4"/>
  <c r="O283" i="4"/>
  <c r="O285" i="4"/>
  <c r="O287" i="4"/>
  <c r="O289" i="4"/>
  <c r="O291" i="4"/>
  <c r="F268" i="1"/>
  <c r="N268" i="1" s="1"/>
  <c r="S267" i="1"/>
  <c r="R267" i="1"/>
  <c r="Q267" i="1"/>
  <c r="P267" i="1"/>
  <c r="O267" i="1"/>
  <c r="N267" i="1"/>
  <c r="M267" i="1"/>
  <c r="L267" i="1"/>
  <c r="K267" i="1"/>
  <c r="S266" i="1"/>
  <c r="S265" i="1"/>
  <c r="S264" i="1"/>
  <c r="S263" i="1"/>
  <c r="S262" i="1"/>
  <c r="S261" i="1"/>
  <c r="S260" i="1"/>
  <c r="S259" i="1"/>
  <c r="Z274" i="4"/>
  <c r="AB274" i="4"/>
  <c r="AA274" i="4"/>
  <c r="Y274" i="4"/>
  <c r="X274" i="4"/>
  <c r="W274" i="4"/>
  <c r="V274" i="4"/>
  <c r="P274" i="4"/>
  <c r="V273" i="4"/>
  <c r="AB273" i="4"/>
  <c r="AA273" i="4"/>
  <c r="Z273" i="4"/>
  <c r="Y273" i="4"/>
  <c r="X273" i="4"/>
  <c r="W273" i="4"/>
  <c r="P273" i="4"/>
  <c r="Z272" i="4"/>
  <c r="AB272" i="4"/>
  <c r="AA272" i="4"/>
  <c r="Y272" i="4"/>
  <c r="X272" i="4"/>
  <c r="W272" i="4"/>
  <c r="V272" i="4"/>
  <c r="P272" i="4"/>
  <c r="V271" i="4"/>
  <c r="AB271" i="4"/>
  <c r="AA271" i="4"/>
  <c r="Z271" i="4"/>
  <c r="Y271" i="4"/>
  <c r="X271" i="4"/>
  <c r="W271" i="4"/>
  <c r="P271" i="4"/>
  <c r="Z270" i="4"/>
  <c r="AB270" i="4"/>
  <c r="AA270" i="4"/>
  <c r="Y270" i="4"/>
  <c r="X270" i="4"/>
  <c r="W270" i="4"/>
  <c r="V270" i="4"/>
  <c r="P270" i="4"/>
  <c r="V269" i="4"/>
  <c r="P269" i="4"/>
  <c r="AB269" i="4"/>
  <c r="AA269" i="4"/>
  <c r="Z269" i="4"/>
  <c r="Y269" i="4"/>
  <c r="X269" i="4"/>
  <c r="W269" i="4"/>
  <c r="AA268" i="4"/>
  <c r="Y268" i="4"/>
  <c r="P268" i="4"/>
  <c r="AB268" i="4"/>
  <c r="Z268" i="4"/>
  <c r="X268" i="4"/>
  <c r="W268" i="4"/>
  <c r="V268" i="4"/>
  <c r="O268" i="4"/>
  <c r="S268" i="4" s="1"/>
  <c r="AB267" i="4"/>
  <c r="P267" i="4"/>
  <c r="AA267" i="4"/>
  <c r="Z267" i="4"/>
  <c r="Y267" i="4"/>
  <c r="X267" i="4"/>
  <c r="W267" i="4"/>
  <c r="V267" i="4"/>
  <c r="X266" i="4"/>
  <c r="V266" i="4"/>
  <c r="AB266" i="4"/>
  <c r="AA266" i="4"/>
  <c r="Z266" i="4"/>
  <c r="Y266" i="4"/>
  <c r="W266" i="4"/>
  <c r="U266" i="4"/>
  <c r="T266" i="4"/>
  <c r="S266" i="4"/>
  <c r="R266" i="4"/>
  <c r="Q266" i="4"/>
  <c r="K72" i="3"/>
  <c r="H72" i="3"/>
  <c r="G72" i="3"/>
  <c r="D72" i="3"/>
  <c r="AD226" i="2"/>
  <c r="AC226" i="2"/>
  <c r="AB226" i="2"/>
  <c r="AA226" i="2"/>
  <c r="Z226" i="2"/>
  <c r="Y226" i="2"/>
  <c r="X226" i="2"/>
  <c r="W226" i="2"/>
  <c r="V226" i="2"/>
  <c r="U226" i="2"/>
  <c r="T226" i="2"/>
  <c r="S226" i="2"/>
  <c r="R226" i="2"/>
  <c r="AD224" i="2"/>
  <c r="AC224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AD223" i="2"/>
  <c r="AC223" i="2"/>
  <c r="AB223" i="2"/>
  <c r="AA223" i="2"/>
  <c r="Z223" i="2"/>
  <c r="Y223" i="2"/>
  <c r="X223" i="2"/>
  <c r="W223" i="2"/>
  <c r="V223" i="2"/>
  <c r="T223" i="2"/>
  <c r="S223" i="2"/>
  <c r="R223" i="2"/>
  <c r="Q223" i="2"/>
  <c r="P223" i="2"/>
  <c r="AD222" i="2"/>
  <c r="AC222" i="2"/>
  <c r="AB222" i="2"/>
  <c r="AA222" i="2"/>
  <c r="Z222" i="2"/>
  <c r="Y222" i="2"/>
  <c r="X222" i="2"/>
  <c r="W222" i="2"/>
  <c r="V222" i="2"/>
  <c r="U222" i="2"/>
  <c r="S222" i="2"/>
  <c r="R222" i="2"/>
  <c r="Q222" i="2"/>
  <c r="P222" i="2"/>
  <c r="AD221" i="2"/>
  <c r="AC221" i="2"/>
  <c r="AB221" i="2"/>
  <c r="AA221" i="2"/>
  <c r="Z221" i="2"/>
  <c r="Y221" i="2"/>
  <c r="X221" i="2"/>
  <c r="W221" i="2"/>
  <c r="V221" i="2"/>
  <c r="U221" i="2"/>
  <c r="T221" i="2"/>
  <c r="R221" i="2"/>
  <c r="Q221" i="2"/>
  <c r="P221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Q220" i="2"/>
  <c r="P220" i="2"/>
  <c r="AA219" i="2"/>
  <c r="Y219" i="2"/>
  <c r="AC219" i="2"/>
  <c r="AB219" i="2"/>
  <c r="Z219" i="2"/>
  <c r="X219" i="2"/>
  <c r="W219" i="2"/>
  <c r="G219" i="2"/>
  <c r="V219" i="2" s="1"/>
  <c r="F219" i="2"/>
  <c r="U219" i="2" s="1"/>
  <c r="E219" i="2"/>
  <c r="T219" i="2" s="1"/>
  <c r="D219" i="2"/>
  <c r="S219" i="2" s="1"/>
  <c r="C219" i="2"/>
  <c r="R219" i="2" s="1"/>
  <c r="AC306" i="4" l="1"/>
  <c r="AC302" i="4"/>
  <c r="AC300" i="4"/>
  <c r="AC304" i="4"/>
  <c r="F267" i="1"/>
  <c r="H267" i="1"/>
  <c r="E267" i="1"/>
  <c r="W291" i="4"/>
  <c r="V291" i="4"/>
  <c r="T291" i="4"/>
  <c r="S291" i="4"/>
  <c r="U291" i="4"/>
  <c r="R291" i="4"/>
  <c r="Q291" i="4"/>
  <c r="S290" i="4"/>
  <c r="R290" i="4"/>
  <c r="Q290" i="4"/>
  <c r="W290" i="4"/>
  <c r="V290" i="4"/>
  <c r="U290" i="4"/>
  <c r="T290" i="4"/>
  <c r="U285" i="4"/>
  <c r="T285" i="4"/>
  <c r="S285" i="4"/>
  <c r="R285" i="4"/>
  <c r="W285" i="4"/>
  <c r="V285" i="4"/>
  <c r="Q285" i="4"/>
  <c r="Q280" i="4"/>
  <c r="R280" i="4"/>
  <c r="V280" i="4"/>
  <c r="W280" i="4"/>
  <c r="U280" i="4"/>
  <c r="T280" i="4"/>
  <c r="S280" i="4"/>
  <c r="R283" i="4"/>
  <c r="W283" i="4"/>
  <c r="Q283" i="4"/>
  <c r="V283" i="4"/>
  <c r="T283" i="4"/>
  <c r="U283" i="4"/>
  <c r="S283" i="4"/>
  <c r="V282" i="4"/>
  <c r="U282" i="4"/>
  <c r="T282" i="4"/>
  <c r="S282" i="4"/>
  <c r="R282" i="4"/>
  <c r="W282" i="4"/>
  <c r="Q282" i="4"/>
  <c r="AC284" i="4"/>
  <c r="AC281" i="4"/>
  <c r="U287" i="4"/>
  <c r="S287" i="4"/>
  <c r="V287" i="4"/>
  <c r="R287" i="4"/>
  <c r="Q287" i="4"/>
  <c r="T287" i="4"/>
  <c r="W287" i="4"/>
  <c r="W289" i="4"/>
  <c r="R289" i="4"/>
  <c r="V289" i="4"/>
  <c r="Q289" i="4"/>
  <c r="U289" i="4"/>
  <c r="T289" i="4"/>
  <c r="S289" i="4"/>
  <c r="W286" i="4"/>
  <c r="V286" i="4"/>
  <c r="Q286" i="4"/>
  <c r="U286" i="4"/>
  <c r="T286" i="4"/>
  <c r="R286" i="4"/>
  <c r="S286" i="4"/>
  <c r="G267" i="1"/>
  <c r="I267" i="1"/>
  <c r="J267" i="1"/>
  <c r="J268" i="1"/>
  <c r="L268" i="1"/>
  <c r="R268" i="4"/>
  <c r="T268" i="4"/>
  <c r="Q268" i="4"/>
  <c r="U268" i="4"/>
  <c r="O269" i="4"/>
  <c r="O271" i="4"/>
  <c r="O273" i="4"/>
  <c r="O267" i="4"/>
  <c r="O270" i="4"/>
  <c r="O272" i="4"/>
  <c r="O274" i="4"/>
  <c r="I72" i="3"/>
  <c r="F254" i="1"/>
  <c r="N254" i="1" s="1"/>
  <c r="S253" i="1"/>
  <c r="R253" i="1"/>
  <c r="Q253" i="1"/>
  <c r="P253" i="1"/>
  <c r="O253" i="1"/>
  <c r="N253" i="1"/>
  <c r="M253" i="1"/>
  <c r="L253" i="1"/>
  <c r="K253" i="1"/>
  <c r="J253" i="1"/>
  <c r="S252" i="1"/>
  <c r="S251" i="1"/>
  <c r="S250" i="1"/>
  <c r="S249" i="1"/>
  <c r="S248" i="1"/>
  <c r="S247" i="1"/>
  <c r="Z261" i="4"/>
  <c r="AB261" i="4"/>
  <c r="AA261" i="4"/>
  <c r="Y261" i="4"/>
  <c r="X261" i="4"/>
  <c r="P261" i="4"/>
  <c r="AB260" i="4"/>
  <c r="AA260" i="4"/>
  <c r="Z260" i="4"/>
  <c r="Y260" i="4"/>
  <c r="X260" i="4"/>
  <c r="P260" i="4"/>
  <c r="Z259" i="4"/>
  <c r="AB259" i="4"/>
  <c r="AA259" i="4"/>
  <c r="Y259" i="4"/>
  <c r="X259" i="4"/>
  <c r="P259" i="4"/>
  <c r="AB258" i="4"/>
  <c r="AA258" i="4"/>
  <c r="Z258" i="4"/>
  <c r="Y258" i="4"/>
  <c r="X258" i="4"/>
  <c r="P258" i="4"/>
  <c r="Z257" i="4"/>
  <c r="AB257" i="4"/>
  <c r="AA257" i="4"/>
  <c r="Y257" i="4"/>
  <c r="X257" i="4"/>
  <c r="P257" i="4"/>
  <c r="AB256" i="4"/>
  <c r="AA256" i="4"/>
  <c r="Z256" i="4"/>
  <c r="Y256" i="4"/>
  <c r="X256" i="4"/>
  <c r="P256" i="4"/>
  <c r="Z255" i="4"/>
  <c r="AB255" i="4"/>
  <c r="AA255" i="4"/>
  <c r="Y255" i="4"/>
  <c r="X255" i="4"/>
  <c r="P255" i="4"/>
  <c r="P254" i="4"/>
  <c r="AB254" i="4"/>
  <c r="AA254" i="4"/>
  <c r="Z254" i="4"/>
  <c r="Y254" i="4"/>
  <c r="X254" i="4"/>
  <c r="AA253" i="4"/>
  <c r="Y253" i="4"/>
  <c r="P253" i="4"/>
  <c r="AB253" i="4"/>
  <c r="Z253" i="4"/>
  <c r="X253" i="4"/>
  <c r="O253" i="4"/>
  <c r="W253" i="4" s="1"/>
  <c r="AB252" i="4"/>
  <c r="P252" i="4"/>
  <c r="AA252" i="4"/>
  <c r="Z252" i="4"/>
  <c r="Y252" i="4"/>
  <c r="X252" i="4"/>
  <c r="V251" i="4"/>
  <c r="AB251" i="4"/>
  <c r="AA251" i="4"/>
  <c r="Z251" i="4"/>
  <c r="Y251" i="4"/>
  <c r="X251" i="4"/>
  <c r="W251" i="4"/>
  <c r="U251" i="4"/>
  <c r="T251" i="4"/>
  <c r="S251" i="4"/>
  <c r="R251" i="4"/>
  <c r="Q251" i="4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AD212" i="2"/>
  <c r="AC212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P212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AD210" i="2"/>
  <c r="AC210" i="2"/>
  <c r="AB210" i="2"/>
  <c r="AA210" i="2"/>
  <c r="Z210" i="2"/>
  <c r="Y210" i="2"/>
  <c r="X210" i="2"/>
  <c r="W210" i="2"/>
  <c r="V210" i="2"/>
  <c r="T210" i="2"/>
  <c r="S210" i="2"/>
  <c r="R210" i="2"/>
  <c r="Q210" i="2"/>
  <c r="P210" i="2"/>
  <c r="AD209" i="2"/>
  <c r="AC209" i="2"/>
  <c r="AB209" i="2"/>
  <c r="AA209" i="2"/>
  <c r="Z209" i="2"/>
  <c r="Y209" i="2"/>
  <c r="X209" i="2"/>
  <c r="W209" i="2"/>
  <c r="V209" i="2"/>
  <c r="U209" i="2"/>
  <c r="S209" i="2"/>
  <c r="R209" i="2"/>
  <c r="Q209" i="2"/>
  <c r="P209" i="2"/>
  <c r="AD208" i="2"/>
  <c r="AC208" i="2"/>
  <c r="AB208" i="2"/>
  <c r="AA208" i="2"/>
  <c r="Z208" i="2"/>
  <c r="Y208" i="2"/>
  <c r="X208" i="2"/>
  <c r="W208" i="2"/>
  <c r="V208" i="2"/>
  <c r="U208" i="2"/>
  <c r="T208" i="2"/>
  <c r="R208" i="2"/>
  <c r="Q208" i="2"/>
  <c r="P208" i="2"/>
  <c r="AD207" i="2"/>
  <c r="AC207" i="2"/>
  <c r="AB207" i="2"/>
  <c r="AA207" i="2"/>
  <c r="Z207" i="2"/>
  <c r="Y207" i="2"/>
  <c r="X207" i="2"/>
  <c r="W207" i="2"/>
  <c r="V207" i="2"/>
  <c r="U207" i="2"/>
  <c r="T207" i="2"/>
  <c r="S207" i="2"/>
  <c r="Q207" i="2"/>
  <c r="P207" i="2"/>
  <c r="AC206" i="2"/>
  <c r="AB206" i="2"/>
  <c r="AA206" i="2"/>
  <c r="Z206" i="2"/>
  <c r="Y206" i="2"/>
  <c r="I206" i="2"/>
  <c r="X206" i="2" s="1"/>
  <c r="H206" i="2"/>
  <c r="W206" i="2" s="1"/>
  <c r="G206" i="2"/>
  <c r="V206" i="2" s="1"/>
  <c r="F206" i="2"/>
  <c r="U206" i="2" s="1"/>
  <c r="E206" i="2"/>
  <c r="T206" i="2" s="1"/>
  <c r="D206" i="2"/>
  <c r="S206" i="2" s="1"/>
  <c r="C206" i="2"/>
  <c r="R206" i="2" s="1"/>
  <c r="AC291" i="4" l="1"/>
  <c r="AC289" i="4"/>
  <c r="AC286" i="4"/>
  <c r="AC285" i="4"/>
  <c r="AC283" i="4"/>
  <c r="AC280" i="4"/>
  <c r="AC282" i="4"/>
  <c r="AC290" i="4"/>
  <c r="AC287" i="4"/>
  <c r="F253" i="1"/>
  <c r="E253" i="1"/>
  <c r="G253" i="1"/>
  <c r="H253" i="1"/>
  <c r="I253" i="1"/>
  <c r="Q270" i="4"/>
  <c r="R270" i="4"/>
  <c r="S270" i="4"/>
  <c r="U270" i="4"/>
  <c r="T270" i="4"/>
  <c r="R267" i="4"/>
  <c r="T267" i="4"/>
  <c r="Q267" i="4"/>
  <c r="U267" i="4"/>
  <c r="S267" i="4"/>
  <c r="R273" i="4"/>
  <c r="Q273" i="4"/>
  <c r="S273" i="4"/>
  <c r="U273" i="4"/>
  <c r="T273" i="4"/>
  <c r="Q272" i="4"/>
  <c r="U272" i="4"/>
  <c r="R272" i="4"/>
  <c r="T272" i="4"/>
  <c r="S272" i="4"/>
  <c r="T271" i="4"/>
  <c r="S271" i="4"/>
  <c r="R271" i="4"/>
  <c r="Q271" i="4"/>
  <c r="U271" i="4"/>
  <c r="U274" i="4"/>
  <c r="R274" i="4"/>
  <c r="T274" i="4"/>
  <c r="S274" i="4"/>
  <c r="Q274" i="4"/>
  <c r="U269" i="4"/>
  <c r="T269" i="4"/>
  <c r="S269" i="4"/>
  <c r="Q269" i="4"/>
  <c r="R269" i="4"/>
  <c r="AC268" i="4"/>
  <c r="J254" i="1"/>
  <c r="L254" i="1"/>
  <c r="R253" i="4"/>
  <c r="S253" i="4"/>
  <c r="T253" i="4"/>
  <c r="Q253" i="4"/>
  <c r="U253" i="4"/>
  <c r="V253" i="4"/>
  <c r="O254" i="4"/>
  <c r="O256" i="4"/>
  <c r="O258" i="4"/>
  <c r="O260" i="4"/>
  <c r="O252" i="4"/>
  <c r="O255" i="4"/>
  <c r="O257" i="4"/>
  <c r="O259" i="4"/>
  <c r="O261" i="4"/>
  <c r="F242" i="1"/>
  <c r="N242" i="1" s="1"/>
  <c r="S241" i="1"/>
  <c r="R241" i="1"/>
  <c r="Q241" i="1"/>
  <c r="P241" i="1"/>
  <c r="O241" i="1"/>
  <c r="N241" i="1"/>
  <c r="M241" i="1"/>
  <c r="L241" i="1"/>
  <c r="K241" i="1"/>
  <c r="J241" i="1"/>
  <c r="S240" i="1"/>
  <c r="S239" i="1"/>
  <c r="S238" i="1"/>
  <c r="S237" i="1"/>
  <c r="S236" i="1"/>
  <c r="S235" i="1"/>
  <c r="S234" i="1"/>
  <c r="S233" i="1"/>
  <c r="AA246" i="4"/>
  <c r="W246" i="4"/>
  <c r="O246" i="4"/>
  <c r="V246" i="4" s="1"/>
  <c r="AB246" i="4"/>
  <c r="Z246" i="4"/>
  <c r="Y246" i="4"/>
  <c r="X246" i="4"/>
  <c r="P246" i="4"/>
  <c r="AA245" i="4"/>
  <c r="Z245" i="4"/>
  <c r="W245" i="4"/>
  <c r="AB245" i="4"/>
  <c r="Y245" i="4"/>
  <c r="X245" i="4"/>
  <c r="V245" i="4"/>
  <c r="P245" i="4"/>
  <c r="AA244" i="4"/>
  <c r="W244" i="4"/>
  <c r="O244" i="4"/>
  <c r="S244" i="4" s="1"/>
  <c r="AB244" i="4"/>
  <c r="Z244" i="4"/>
  <c r="Y244" i="4"/>
  <c r="X244" i="4"/>
  <c r="P244" i="4"/>
  <c r="AA243" i="4"/>
  <c r="Z243" i="4"/>
  <c r="W243" i="4"/>
  <c r="AB243" i="4"/>
  <c r="Y243" i="4"/>
  <c r="X243" i="4"/>
  <c r="P243" i="4"/>
  <c r="W242" i="4"/>
  <c r="O242" i="4"/>
  <c r="R242" i="4" s="1"/>
  <c r="AB242" i="4"/>
  <c r="AA242" i="4"/>
  <c r="Z242" i="4"/>
  <c r="Y242" i="4"/>
  <c r="X242" i="4"/>
  <c r="P242" i="4"/>
  <c r="AA241" i="4"/>
  <c r="Z241" i="4"/>
  <c r="AB241" i="4"/>
  <c r="Y241" i="4"/>
  <c r="X241" i="4"/>
  <c r="W241" i="4"/>
  <c r="P241" i="4"/>
  <c r="W240" i="4"/>
  <c r="O240" i="4"/>
  <c r="U240" i="4" s="1"/>
  <c r="AB240" i="4"/>
  <c r="AA240" i="4"/>
  <c r="Z240" i="4"/>
  <c r="Y240" i="4"/>
  <c r="X240" i="4"/>
  <c r="P240" i="4"/>
  <c r="AA239" i="4"/>
  <c r="Z239" i="4"/>
  <c r="AB239" i="4"/>
  <c r="Y239" i="4"/>
  <c r="X239" i="4"/>
  <c r="W239" i="4"/>
  <c r="P239" i="4"/>
  <c r="W238" i="4"/>
  <c r="O238" i="4"/>
  <c r="U238" i="4" s="1"/>
  <c r="AB238" i="4"/>
  <c r="AA238" i="4"/>
  <c r="Z238" i="4"/>
  <c r="Y238" i="4"/>
  <c r="X238" i="4"/>
  <c r="P238" i="4"/>
  <c r="AA237" i="4"/>
  <c r="Z237" i="4"/>
  <c r="AB237" i="4"/>
  <c r="Y237" i="4"/>
  <c r="X237" i="4"/>
  <c r="W237" i="4"/>
  <c r="U237" i="4"/>
  <c r="P237" i="4"/>
  <c r="AA236" i="4"/>
  <c r="W236" i="4"/>
  <c r="P236" i="4"/>
  <c r="O236" i="4"/>
  <c r="V236" i="4" s="1"/>
  <c r="AB236" i="4"/>
  <c r="Z236" i="4"/>
  <c r="Y236" i="4"/>
  <c r="X236" i="4"/>
  <c r="AA235" i="4"/>
  <c r="Z235" i="4"/>
  <c r="Y235" i="4"/>
  <c r="P235" i="4"/>
  <c r="AB235" i="4"/>
  <c r="X235" i="4"/>
  <c r="W235" i="4"/>
  <c r="O235" i="4"/>
  <c r="R235" i="4" s="1"/>
  <c r="AB234" i="4"/>
  <c r="P234" i="4"/>
  <c r="AA234" i="4"/>
  <c r="Z234" i="4"/>
  <c r="Y234" i="4"/>
  <c r="X234" i="4"/>
  <c r="W234" i="4"/>
  <c r="X233" i="4"/>
  <c r="W233" i="4"/>
  <c r="V233" i="4"/>
  <c r="AB233" i="4"/>
  <c r="AA233" i="4"/>
  <c r="Z233" i="4"/>
  <c r="Y233" i="4"/>
  <c r="U233" i="4"/>
  <c r="T233" i="4"/>
  <c r="S233" i="4"/>
  <c r="R233" i="4"/>
  <c r="Q233" i="4"/>
  <c r="AD202" i="2"/>
  <c r="AC202" i="2"/>
  <c r="AB202" i="2"/>
  <c r="AA202" i="2"/>
  <c r="Z202" i="2"/>
  <c r="Y202" i="2"/>
  <c r="X202" i="2"/>
  <c r="W202" i="2"/>
  <c r="V202" i="2"/>
  <c r="U202" i="2"/>
  <c r="T202" i="2"/>
  <c r="S202" i="2"/>
  <c r="R202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AD198" i="2"/>
  <c r="AC198" i="2"/>
  <c r="AB198" i="2"/>
  <c r="AA198" i="2"/>
  <c r="Z198" i="2"/>
  <c r="Y198" i="2"/>
  <c r="X198" i="2"/>
  <c r="W198" i="2"/>
  <c r="V198" i="2"/>
  <c r="T198" i="2"/>
  <c r="S198" i="2"/>
  <c r="R198" i="2"/>
  <c r="Q198" i="2"/>
  <c r="P198" i="2"/>
  <c r="AD197" i="2"/>
  <c r="AC197" i="2"/>
  <c r="AB197" i="2"/>
  <c r="AA197" i="2"/>
  <c r="Z197" i="2"/>
  <c r="Y197" i="2"/>
  <c r="X197" i="2"/>
  <c r="W197" i="2"/>
  <c r="V197" i="2"/>
  <c r="U197" i="2"/>
  <c r="S197" i="2"/>
  <c r="R197" i="2"/>
  <c r="Q197" i="2"/>
  <c r="P197" i="2"/>
  <c r="AD196" i="2"/>
  <c r="AC196" i="2"/>
  <c r="AB196" i="2"/>
  <c r="AA196" i="2"/>
  <c r="Z196" i="2"/>
  <c r="Y196" i="2"/>
  <c r="X196" i="2"/>
  <c r="W196" i="2"/>
  <c r="V196" i="2"/>
  <c r="U196" i="2"/>
  <c r="T196" i="2"/>
  <c r="R196" i="2"/>
  <c r="Q196" i="2"/>
  <c r="P196" i="2"/>
  <c r="AD195" i="2"/>
  <c r="AC195" i="2"/>
  <c r="AB195" i="2"/>
  <c r="AA195" i="2"/>
  <c r="Z195" i="2"/>
  <c r="Y195" i="2"/>
  <c r="X195" i="2"/>
  <c r="W195" i="2"/>
  <c r="V195" i="2"/>
  <c r="U195" i="2"/>
  <c r="T195" i="2"/>
  <c r="S195" i="2"/>
  <c r="Q195" i="2"/>
  <c r="P195" i="2"/>
  <c r="Z194" i="2"/>
  <c r="AC194" i="2"/>
  <c r="AB194" i="2"/>
  <c r="AA194" i="2"/>
  <c r="Y194" i="2"/>
  <c r="X194" i="2"/>
  <c r="H194" i="2"/>
  <c r="W194" i="2" s="1"/>
  <c r="G194" i="2"/>
  <c r="V194" i="2" s="1"/>
  <c r="F194" i="2"/>
  <c r="U194" i="2" s="1"/>
  <c r="E194" i="2"/>
  <c r="T194" i="2" s="1"/>
  <c r="D194" i="2"/>
  <c r="S194" i="2" s="1"/>
  <c r="C194" i="2"/>
  <c r="R194" i="2" s="1"/>
  <c r="AC267" i="4" l="1"/>
  <c r="Q244" i="4"/>
  <c r="AC271" i="4"/>
  <c r="R246" i="4"/>
  <c r="T246" i="4"/>
  <c r="U246" i="4"/>
  <c r="Q246" i="4"/>
  <c r="AC272" i="4"/>
  <c r="AC274" i="4"/>
  <c r="AC273" i="4"/>
  <c r="AC269" i="4"/>
  <c r="AC270" i="4"/>
  <c r="AC253" i="4"/>
  <c r="R255" i="4"/>
  <c r="T255" i="4"/>
  <c r="S255" i="4"/>
  <c r="U255" i="4"/>
  <c r="Q255" i="4"/>
  <c r="W255" i="4"/>
  <c r="V255" i="4"/>
  <c r="T252" i="4"/>
  <c r="U252" i="4"/>
  <c r="S252" i="4"/>
  <c r="R252" i="4"/>
  <c r="Q252" i="4"/>
  <c r="V252" i="4"/>
  <c r="W252" i="4"/>
  <c r="R260" i="4"/>
  <c r="Q260" i="4"/>
  <c r="W260" i="4"/>
  <c r="U260" i="4"/>
  <c r="V260" i="4"/>
  <c r="T260" i="4"/>
  <c r="S260" i="4"/>
  <c r="V258" i="4"/>
  <c r="T258" i="4"/>
  <c r="S258" i="4"/>
  <c r="U258" i="4"/>
  <c r="R258" i="4"/>
  <c r="Q258" i="4"/>
  <c r="W258" i="4"/>
  <c r="W256" i="4"/>
  <c r="U256" i="4"/>
  <c r="V256" i="4"/>
  <c r="T256" i="4"/>
  <c r="S256" i="4"/>
  <c r="R256" i="4"/>
  <c r="Q256" i="4"/>
  <c r="W259" i="4"/>
  <c r="V259" i="4"/>
  <c r="U259" i="4"/>
  <c r="R259" i="4"/>
  <c r="T259" i="4"/>
  <c r="S259" i="4"/>
  <c r="Q259" i="4"/>
  <c r="Q257" i="4"/>
  <c r="W257" i="4"/>
  <c r="S257" i="4"/>
  <c r="V257" i="4"/>
  <c r="U257" i="4"/>
  <c r="R257" i="4"/>
  <c r="T257" i="4"/>
  <c r="Q254" i="4"/>
  <c r="R254" i="4"/>
  <c r="W254" i="4"/>
  <c r="V254" i="4"/>
  <c r="U254" i="4"/>
  <c r="T254" i="4"/>
  <c r="S254" i="4"/>
  <c r="V261" i="4"/>
  <c r="U261" i="4"/>
  <c r="R261" i="4"/>
  <c r="T261" i="4"/>
  <c r="S261" i="4"/>
  <c r="Q261" i="4"/>
  <c r="W261" i="4"/>
  <c r="G241" i="1"/>
  <c r="E241" i="1"/>
  <c r="F241" i="1"/>
  <c r="I241" i="1"/>
  <c r="H241" i="1"/>
  <c r="L242" i="1"/>
  <c r="J242" i="1"/>
  <c r="S238" i="4"/>
  <c r="R236" i="4"/>
  <c r="T244" i="4"/>
  <c r="Q236" i="4"/>
  <c r="V244" i="4"/>
  <c r="T236" i="4"/>
  <c r="U244" i="4"/>
  <c r="R238" i="4"/>
  <c r="U235" i="4"/>
  <c r="S240" i="4"/>
  <c r="R244" i="4"/>
  <c r="U236" i="4"/>
  <c r="Q238" i="4"/>
  <c r="S235" i="4"/>
  <c r="S242" i="4"/>
  <c r="V235" i="4"/>
  <c r="T242" i="4"/>
  <c r="V242" i="4"/>
  <c r="U242" i="4"/>
  <c r="T238" i="4"/>
  <c r="V238" i="4"/>
  <c r="Q240" i="4"/>
  <c r="R240" i="4"/>
  <c r="S246" i="4"/>
  <c r="Q235" i="4"/>
  <c r="S236" i="4"/>
  <c r="T240" i="4"/>
  <c r="V240" i="4"/>
  <c r="Q242" i="4"/>
  <c r="T235" i="4"/>
  <c r="O234" i="4"/>
  <c r="O237" i="4"/>
  <c r="O239" i="4"/>
  <c r="O241" i="4"/>
  <c r="O243" i="4"/>
  <c r="O245" i="4"/>
  <c r="F228" i="1"/>
  <c r="N228" i="1" s="1"/>
  <c r="S227" i="1"/>
  <c r="R227" i="1"/>
  <c r="Q227" i="1"/>
  <c r="P227" i="1"/>
  <c r="O227" i="1"/>
  <c r="N227" i="1"/>
  <c r="M227" i="1"/>
  <c r="L227" i="1"/>
  <c r="K227" i="1"/>
  <c r="J227" i="1"/>
  <c r="S226" i="1"/>
  <c r="S225" i="1"/>
  <c r="S224" i="1"/>
  <c r="S223" i="1"/>
  <c r="S222" i="1"/>
  <c r="S221" i="1"/>
  <c r="S220" i="1"/>
  <c r="AB228" i="4"/>
  <c r="AA228" i="4"/>
  <c r="Z228" i="4"/>
  <c r="Y228" i="4"/>
  <c r="X228" i="4"/>
  <c r="P228" i="4"/>
  <c r="Z227" i="4"/>
  <c r="AB227" i="4"/>
  <c r="AA227" i="4"/>
  <c r="Y227" i="4"/>
  <c r="X227" i="4"/>
  <c r="P227" i="4"/>
  <c r="AB226" i="4"/>
  <c r="AA226" i="4"/>
  <c r="Z226" i="4"/>
  <c r="Y226" i="4"/>
  <c r="X226" i="4"/>
  <c r="P226" i="4"/>
  <c r="Z225" i="4"/>
  <c r="AB225" i="4"/>
  <c r="AA225" i="4"/>
  <c r="Y225" i="4"/>
  <c r="X225" i="4"/>
  <c r="P225" i="4"/>
  <c r="AB224" i="4"/>
  <c r="AA224" i="4"/>
  <c r="Z224" i="4"/>
  <c r="Y224" i="4"/>
  <c r="X224" i="4"/>
  <c r="P224" i="4"/>
  <c r="Z223" i="4"/>
  <c r="AB223" i="4"/>
  <c r="AA223" i="4"/>
  <c r="Y223" i="4"/>
  <c r="X223" i="4"/>
  <c r="W223" i="4"/>
  <c r="P223" i="4"/>
  <c r="P222" i="4"/>
  <c r="AB222" i="4"/>
  <c r="AA222" i="4"/>
  <c r="Z222" i="4"/>
  <c r="Y222" i="4"/>
  <c r="X222" i="4"/>
  <c r="AA221" i="4"/>
  <c r="Y221" i="4"/>
  <c r="P221" i="4"/>
  <c r="AB221" i="4"/>
  <c r="Z221" i="4"/>
  <c r="X221" i="4"/>
  <c r="O221" i="4"/>
  <c r="W221" i="4" s="1"/>
  <c r="AB220" i="4"/>
  <c r="AA220" i="4"/>
  <c r="P220" i="4"/>
  <c r="Z220" i="4"/>
  <c r="Y220" i="4"/>
  <c r="X220" i="4"/>
  <c r="X219" i="4"/>
  <c r="V219" i="4"/>
  <c r="U219" i="4"/>
  <c r="AB219" i="4"/>
  <c r="AA219" i="4"/>
  <c r="Z219" i="4"/>
  <c r="Y219" i="4"/>
  <c r="W219" i="4"/>
  <c r="T219" i="4"/>
  <c r="S219" i="4"/>
  <c r="R219" i="4"/>
  <c r="Q219" i="4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AD185" i="2"/>
  <c r="AC185" i="2"/>
  <c r="AB185" i="2"/>
  <c r="AA185" i="2"/>
  <c r="Z185" i="2"/>
  <c r="Y185" i="2"/>
  <c r="X185" i="2"/>
  <c r="W185" i="2"/>
  <c r="V185" i="2"/>
  <c r="T185" i="2"/>
  <c r="S185" i="2"/>
  <c r="R185" i="2"/>
  <c r="Q185" i="2"/>
  <c r="P185" i="2"/>
  <c r="AD184" i="2"/>
  <c r="AC184" i="2"/>
  <c r="AB184" i="2"/>
  <c r="AA184" i="2"/>
  <c r="Z184" i="2"/>
  <c r="Y184" i="2"/>
  <c r="X184" i="2"/>
  <c r="W184" i="2"/>
  <c r="V184" i="2"/>
  <c r="U184" i="2"/>
  <c r="S184" i="2"/>
  <c r="R184" i="2"/>
  <c r="Q184" i="2"/>
  <c r="P184" i="2"/>
  <c r="AD183" i="2"/>
  <c r="AC183" i="2"/>
  <c r="AB183" i="2"/>
  <c r="AA183" i="2"/>
  <c r="Z183" i="2"/>
  <c r="Y183" i="2"/>
  <c r="X183" i="2"/>
  <c r="W183" i="2"/>
  <c r="V183" i="2"/>
  <c r="U183" i="2"/>
  <c r="T183" i="2"/>
  <c r="R183" i="2"/>
  <c r="Q183" i="2"/>
  <c r="P183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Q182" i="2"/>
  <c r="P182" i="2"/>
  <c r="AC181" i="2"/>
  <c r="AB181" i="2"/>
  <c r="AA181" i="2"/>
  <c r="Z181" i="2"/>
  <c r="Y181" i="2"/>
  <c r="I181" i="2"/>
  <c r="X181" i="2" s="1"/>
  <c r="H181" i="2"/>
  <c r="W181" i="2" s="1"/>
  <c r="G181" i="2"/>
  <c r="V181" i="2" s="1"/>
  <c r="F181" i="2"/>
  <c r="U181" i="2" s="1"/>
  <c r="E181" i="2"/>
  <c r="T181" i="2" s="1"/>
  <c r="D181" i="2"/>
  <c r="S181" i="2" s="1"/>
  <c r="C181" i="2"/>
  <c r="R181" i="2" s="1"/>
  <c r="AC244" i="4" l="1"/>
  <c r="AC238" i="4"/>
  <c r="AC246" i="4"/>
  <c r="F227" i="1"/>
  <c r="G227" i="1"/>
  <c r="H227" i="1"/>
  <c r="I227" i="1"/>
  <c r="E227" i="1"/>
  <c r="AC242" i="4"/>
  <c r="AC260" i="4"/>
  <c r="AC261" i="4"/>
  <c r="AC255" i="4"/>
  <c r="AC252" i="4"/>
  <c r="AC257" i="4"/>
  <c r="AC256" i="4"/>
  <c r="AC258" i="4"/>
  <c r="AC254" i="4"/>
  <c r="AC259" i="4"/>
  <c r="AC236" i="4"/>
  <c r="AC235" i="4"/>
  <c r="V241" i="4"/>
  <c r="U241" i="4"/>
  <c r="S241" i="4"/>
  <c r="T241" i="4"/>
  <c r="R241" i="4"/>
  <c r="Q241" i="4"/>
  <c r="S239" i="4"/>
  <c r="T239" i="4"/>
  <c r="R239" i="4"/>
  <c r="Q239" i="4"/>
  <c r="V239" i="4"/>
  <c r="U239" i="4"/>
  <c r="V237" i="4"/>
  <c r="S237" i="4"/>
  <c r="T237" i="4"/>
  <c r="R237" i="4"/>
  <c r="Q237" i="4"/>
  <c r="AC240" i="4"/>
  <c r="U234" i="4"/>
  <c r="V234" i="4"/>
  <c r="T234" i="4"/>
  <c r="S234" i="4"/>
  <c r="R234" i="4"/>
  <c r="Q234" i="4"/>
  <c r="S245" i="4"/>
  <c r="Q245" i="4"/>
  <c r="R245" i="4"/>
  <c r="T245" i="4"/>
  <c r="U245" i="4"/>
  <c r="V243" i="4"/>
  <c r="U243" i="4"/>
  <c r="T243" i="4"/>
  <c r="S243" i="4"/>
  <c r="Q243" i="4"/>
  <c r="R243" i="4"/>
  <c r="J228" i="1"/>
  <c r="L228" i="1"/>
  <c r="R221" i="4"/>
  <c r="T221" i="4"/>
  <c r="Q221" i="4"/>
  <c r="U221" i="4"/>
  <c r="S221" i="4"/>
  <c r="V221" i="4"/>
  <c r="O222" i="4"/>
  <c r="O224" i="4"/>
  <c r="O226" i="4"/>
  <c r="O228" i="4"/>
  <c r="O220" i="4"/>
  <c r="O223" i="4"/>
  <c r="O225" i="4"/>
  <c r="O227" i="4"/>
  <c r="F215" i="1"/>
  <c r="J215" i="1" s="1"/>
  <c r="S214" i="1"/>
  <c r="R214" i="1"/>
  <c r="Q214" i="1"/>
  <c r="P214" i="1"/>
  <c r="O214" i="1"/>
  <c r="N214" i="1"/>
  <c r="M214" i="1"/>
  <c r="L214" i="1"/>
  <c r="K214" i="1"/>
  <c r="J214" i="1"/>
  <c r="S213" i="1"/>
  <c r="S212" i="1"/>
  <c r="S211" i="1"/>
  <c r="S210" i="1"/>
  <c r="S209" i="1"/>
  <c r="S208" i="1"/>
  <c r="S207" i="1"/>
  <c r="S206" i="1"/>
  <c r="Y214" i="4"/>
  <c r="X214" i="4"/>
  <c r="P214" i="4"/>
  <c r="AB214" i="4"/>
  <c r="AA214" i="4"/>
  <c r="Z214" i="4"/>
  <c r="W214" i="4"/>
  <c r="O214" i="4"/>
  <c r="V214" i="4" s="1"/>
  <c r="AB213" i="4"/>
  <c r="Z213" i="4"/>
  <c r="Y213" i="4"/>
  <c r="AA213" i="4"/>
  <c r="X213" i="4"/>
  <c r="W213" i="4"/>
  <c r="O213" i="4"/>
  <c r="V213" i="4" s="1"/>
  <c r="P213" i="4"/>
  <c r="Y212" i="4"/>
  <c r="X212" i="4"/>
  <c r="P212" i="4"/>
  <c r="AB212" i="4"/>
  <c r="AA212" i="4"/>
  <c r="Z212" i="4"/>
  <c r="W212" i="4"/>
  <c r="O212" i="4"/>
  <c r="V212" i="4" s="1"/>
  <c r="AB211" i="4"/>
  <c r="Z211" i="4"/>
  <c r="Y211" i="4"/>
  <c r="AA211" i="4"/>
  <c r="X211" i="4"/>
  <c r="W211" i="4"/>
  <c r="O211" i="4"/>
  <c r="V211" i="4" s="1"/>
  <c r="P211" i="4"/>
  <c r="Y210" i="4"/>
  <c r="X210" i="4"/>
  <c r="P210" i="4"/>
  <c r="AB210" i="4"/>
  <c r="AA210" i="4"/>
  <c r="Z210" i="4"/>
  <c r="W210" i="4"/>
  <c r="O210" i="4"/>
  <c r="U210" i="4" s="1"/>
  <c r="AB209" i="4"/>
  <c r="Z209" i="4"/>
  <c r="Y209" i="4"/>
  <c r="AA209" i="4"/>
  <c r="X209" i="4"/>
  <c r="W209" i="4"/>
  <c r="O209" i="4"/>
  <c r="R209" i="4" s="1"/>
  <c r="P209" i="4"/>
  <c r="Y208" i="4"/>
  <c r="X208" i="4"/>
  <c r="P208" i="4"/>
  <c r="AB208" i="4"/>
  <c r="AA208" i="4"/>
  <c r="Z208" i="4"/>
  <c r="W208" i="4"/>
  <c r="O208" i="4"/>
  <c r="V208" i="4" s="1"/>
  <c r="AB207" i="4"/>
  <c r="Z207" i="4"/>
  <c r="Y207" i="4"/>
  <c r="AA207" i="4"/>
  <c r="X207" i="4"/>
  <c r="W207" i="4"/>
  <c r="V207" i="4"/>
  <c r="O207" i="4"/>
  <c r="U207" i="4" s="1"/>
  <c r="P207" i="4"/>
  <c r="Y206" i="4"/>
  <c r="X206" i="4"/>
  <c r="P206" i="4"/>
  <c r="AB206" i="4"/>
  <c r="AA206" i="4"/>
  <c r="Z206" i="4"/>
  <c r="W206" i="4"/>
  <c r="O206" i="4"/>
  <c r="V206" i="4" s="1"/>
  <c r="AA205" i="4"/>
  <c r="Y205" i="4"/>
  <c r="X205" i="4"/>
  <c r="P205" i="4"/>
  <c r="AB205" i="4"/>
  <c r="Z205" i="4"/>
  <c r="W205" i="4"/>
  <c r="O205" i="4"/>
  <c r="S205" i="4" s="1"/>
  <c r="AB204" i="4"/>
  <c r="AA204" i="4"/>
  <c r="P204" i="4"/>
  <c r="Z204" i="4"/>
  <c r="Y204" i="4"/>
  <c r="X204" i="4"/>
  <c r="W204" i="4"/>
  <c r="X203" i="4"/>
  <c r="V203" i="4"/>
  <c r="U203" i="4"/>
  <c r="AB203" i="4"/>
  <c r="AA203" i="4"/>
  <c r="Z203" i="4"/>
  <c r="Y203" i="4"/>
  <c r="W203" i="4"/>
  <c r="T203" i="4"/>
  <c r="S203" i="4"/>
  <c r="R203" i="4"/>
  <c r="Q203" i="4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AD173" i="2"/>
  <c r="AC173" i="2"/>
  <c r="AB173" i="2"/>
  <c r="AA173" i="2"/>
  <c r="Z173" i="2"/>
  <c r="Y173" i="2"/>
  <c r="X173" i="2"/>
  <c r="W173" i="2"/>
  <c r="V173" i="2"/>
  <c r="T173" i="2"/>
  <c r="S173" i="2"/>
  <c r="R173" i="2"/>
  <c r="Q173" i="2"/>
  <c r="P173" i="2"/>
  <c r="AD172" i="2"/>
  <c r="AC172" i="2"/>
  <c r="AB172" i="2"/>
  <c r="AA172" i="2"/>
  <c r="Z172" i="2"/>
  <c r="Y172" i="2"/>
  <c r="X172" i="2"/>
  <c r="W172" i="2"/>
  <c r="V172" i="2"/>
  <c r="U172" i="2"/>
  <c r="S172" i="2"/>
  <c r="R172" i="2"/>
  <c r="Q172" i="2"/>
  <c r="P172" i="2"/>
  <c r="AD171" i="2"/>
  <c r="AC171" i="2"/>
  <c r="AB171" i="2"/>
  <c r="AA171" i="2"/>
  <c r="Z171" i="2"/>
  <c r="Y171" i="2"/>
  <c r="X171" i="2"/>
  <c r="W171" i="2"/>
  <c r="V171" i="2"/>
  <c r="U171" i="2"/>
  <c r="T171" i="2"/>
  <c r="R171" i="2"/>
  <c r="Q171" i="2"/>
  <c r="P171" i="2"/>
  <c r="AD170" i="2"/>
  <c r="AC170" i="2"/>
  <c r="AB170" i="2"/>
  <c r="AA170" i="2"/>
  <c r="Z170" i="2"/>
  <c r="Y170" i="2"/>
  <c r="X170" i="2"/>
  <c r="W170" i="2"/>
  <c r="V170" i="2"/>
  <c r="U170" i="2"/>
  <c r="T170" i="2"/>
  <c r="S170" i="2"/>
  <c r="Q170" i="2"/>
  <c r="P170" i="2"/>
  <c r="AC169" i="2"/>
  <c r="AB169" i="2"/>
  <c r="AA169" i="2"/>
  <c r="Z169" i="2"/>
  <c r="Y169" i="2"/>
  <c r="X169" i="2"/>
  <c r="H169" i="2"/>
  <c r="W169" i="2" s="1"/>
  <c r="G169" i="2"/>
  <c r="V169" i="2" s="1"/>
  <c r="F169" i="2"/>
  <c r="U169" i="2" s="1"/>
  <c r="E169" i="2"/>
  <c r="T169" i="2" s="1"/>
  <c r="D169" i="2"/>
  <c r="S169" i="2" s="1"/>
  <c r="C169" i="2"/>
  <c r="R169" i="2" s="1"/>
  <c r="F214" i="1" l="1"/>
  <c r="G214" i="1"/>
  <c r="H214" i="1"/>
  <c r="I214" i="1"/>
  <c r="AC245" i="4"/>
  <c r="AC234" i="4"/>
  <c r="AC241" i="4"/>
  <c r="AC243" i="4"/>
  <c r="AC239" i="4"/>
  <c r="AC237" i="4"/>
  <c r="E214" i="1"/>
  <c r="S213" i="4"/>
  <c r="Q225" i="4"/>
  <c r="S225" i="4"/>
  <c r="W225" i="4"/>
  <c r="V225" i="4"/>
  <c r="U225" i="4"/>
  <c r="R225" i="4"/>
  <c r="T225" i="4"/>
  <c r="R223" i="4"/>
  <c r="T223" i="4"/>
  <c r="S223" i="4"/>
  <c r="Q223" i="4"/>
  <c r="U223" i="4"/>
  <c r="V223" i="4"/>
  <c r="W220" i="4"/>
  <c r="V220" i="4"/>
  <c r="U220" i="4"/>
  <c r="T220" i="4"/>
  <c r="R220" i="4"/>
  <c r="S220" i="4"/>
  <c r="Q220" i="4"/>
  <c r="R228" i="4"/>
  <c r="Q228" i="4"/>
  <c r="W228" i="4"/>
  <c r="U228" i="4"/>
  <c r="S228" i="4"/>
  <c r="V228" i="4"/>
  <c r="T228" i="4"/>
  <c r="AC221" i="4"/>
  <c r="W224" i="4"/>
  <c r="U224" i="4"/>
  <c r="V224" i="4"/>
  <c r="T224" i="4"/>
  <c r="S224" i="4"/>
  <c r="R224" i="4"/>
  <c r="Q224" i="4"/>
  <c r="Q222" i="4"/>
  <c r="W222" i="4"/>
  <c r="R222" i="4"/>
  <c r="V222" i="4"/>
  <c r="U222" i="4"/>
  <c r="T222" i="4"/>
  <c r="S222" i="4"/>
  <c r="V226" i="4"/>
  <c r="T226" i="4"/>
  <c r="S226" i="4"/>
  <c r="R226" i="4"/>
  <c r="Q226" i="4"/>
  <c r="U226" i="4"/>
  <c r="W226" i="4"/>
  <c r="W227" i="4"/>
  <c r="V227" i="4"/>
  <c r="U227" i="4"/>
  <c r="R227" i="4"/>
  <c r="T227" i="4"/>
  <c r="S227" i="4"/>
  <c r="Q227" i="4"/>
  <c r="L215" i="1"/>
  <c r="N215" i="1"/>
  <c r="U205" i="4"/>
  <c r="V210" i="4"/>
  <c r="Q213" i="4"/>
  <c r="T210" i="4"/>
  <c r="Q214" i="4"/>
  <c r="R214" i="4"/>
  <c r="V205" i="4"/>
  <c r="Q207" i="4"/>
  <c r="R208" i="4"/>
  <c r="Q208" i="4"/>
  <c r="S209" i="4"/>
  <c r="U209" i="4"/>
  <c r="R213" i="4"/>
  <c r="S214" i="4"/>
  <c r="U214" i="4"/>
  <c r="R207" i="4"/>
  <c r="S208" i="4"/>
  <c r="U208" i="4"/>
  <c r="V209" i="4"/>
  <c r="T213" i="4"/>
  <c r="T214" i="4"/>
  <c r="T209" i="4"/>
  <c r="T207" i="4"/>
  <c r="T208" i="4"/>
  <c r="Q211" i="4"/>
  <c r="R212" i="4"/>
  <c r="Q212" i="4"/>
  <c r="U213" i="4"/>
  <c r="R206" i="4"/>
  <c r="Q206" i="4"/>
  <c r="S207" i="4"/>
  <c r="R211" i="4"/>
  <c r="S212" i="4"/>
  <c r="U212" i="4"/>
  <c r="S206" i="4"/>
  <c r="U206" i="4"/>
  <c r="T211" i="4"/>
  <c r="T212" i="4"/>
  <c r="R205" i="4"/>
  <c r="Q205" i="4"/>
  <c r="T206" i="4"/>
  <c r="Q209" i="4"/>
  <c r="R210" i="4"/>
  <c r="Q210" i="4"/>
  <c r="S211" i="4"/>
  <c r="U211" i="4"/>
  <c r="T205" i="4"/>
  <c r="S210" i="4"/>
  <c r="O204" i="4"/>
  <c r="F201" i="1"/>
  <c r="N201" i="1" s="1"/>
  <c r="S200" i="1"/>
  <c r="R200" i="1"/>
  <c r="Q200" i="1"/>
  <c r="P200" i="1"/>
  <c r="O200" i="1"/>
  <c r="N200" i="1"/>
  <c r="M200" i="1"/>
  <c r="L200" i="1"/>
  <c r="S199" i="1"/>
  <c r="S198" i="1"/>
  <c r="S197" i="1"/>
  <c r="S196" i="1"/>
  <c r="S195" i="1"/>
  <c r="S194" i="1"/>
  <c r="S193" i="1"/>
  <c r="S192" i="1"/>
  <c r="Z198" i="4"/>
  <c r="Y198" i="4"/>
  <c r="V198" i="4"/>
  <c r="AB198" i="4"/>
  <c r="AA198" i="4"/>
  <c r="X198" i="4"/>
  <c r="W198" i="4"/>
  <c r="O198" i="4"/>
  <c r="U198" i="4" s="1"/>
  <c r="P198" i="4"/>
  <c r="Z197" i="4"/>
  <c r="V197" i="4"/>
  <c r="AB197" i="4"/>
  <c r="AA197" i="4"/>
  <c r="Y197" i="4"/>
  <c r="X197" i="4"/>
  <c r="W197" i="4"/>
  <c r="P197" i="4"/>
  <c r="Z196" i="4"/>
  <c r="Y196" i="4"/>
  <c r="V196" i="4"/>
  <c r="AB196" i="4"/>
  <c r="AA196" i="4"/>
  <c r="X196" i="4"/>
  <c r="W196" i="4"/>
  <c r="O196" i="4"/>
  <c r="R196" i="4" s="1"/>
  <c r="P196" i="4"/>
  <c r="Z195" i="4"/>
  <c r="V195" i="4"/>
  <c r="AB195" i="4"/>
  <c r="AA195" i="4"/>
  <c r="Y195" i="4"/>
  <c r="X195" i="4"/>
  <c r="W195" i="4"/>
  <c r="P195" i="4"/>
  <c r="Z194" i="4"/>
  <c r="Y194" i="4"/>
  <c r="V194" i="4"/>
  <c r="AB194" i="4"/>
  <c r="AA194" i="4"/>
  <c r="X194" i="4"/>
  <c r="W194" i="4"/>
  <c r="O194" i="4"/>
  <c r="R194" i="4" s="1"/>
  <c r="P194" i="4"/>
  <c r="Z193" i="4"/>
  <c r="V193" i="4"/>
  <c r="AB193" i="4"/>
  <c r="AA193" i="4"/>
  <c r="Y193" i="4"/>
  <c r="X193" i="4"/>
  <c r="W193" i="4"/>
  <c r="P193" i="4"/>
  <c r="Z192" i="4"/>
  <c r="Y192" i="4"/>
  <c r="V192" i="4"/>
  <c r="AB192" i="4"/>
  <c r="AA192" i="4"/>
  <c r="X192" i="4"/>
  <c r="W192" i="4"/>
  <c r="O192" i="4"/>
  <c r="Q192" i="4" s="1"/>
  <c r="P192" i="4"/>
  <c r="Z191" i="4"/>
  <c r="V191" i="4"/>
  <c r="AB191" i="4"/>
  <c r="AA191" i="4"/>
  <c r="Y191" i="4"/>
  <c r="X191" i="4"/>
  <c r="W191" i="4"/>
  <c r="P191" i="4"/>
  <c r="Z190" i="4"/>
  <c r="Y190" i="4"/>
  <c r="V190" i="4"/>
  <c r="P190" i="4"/>
  <c r="AB190" i="4"/>
  <c r="AA190" i="4"/>
  <c r="X190" i="4"/>
  <c r="W190" i="4"/>
  <c r="O190" i="4"/>
  <c r="U190" i="4" s="1"/>
  <c r="AB189" i="4"/>
  <c r="P189" i="4"/>
  <c r="AA189" i="4"/>
  <c r="Z189" i="4"/>
  <c r="Y189" i="4"/>
  <c r="X189" i="4"/>
  <c r="W189" i="4"/>
  <c r="V189" i="4"/>
  <c r="O189" i="4"/>
  <c r="R189" i="4" s="1"/>
  <c r="AB188" i="4"/>
  <c r="AA188" i="4"/>
  <c r="X188" i="4"/>
  <c r="W188" i="4"/>
  <c r="V188" i="4"/>
  <c r="P188" i="4"/>
  <c r="Z188" i="4"/>
  <c r="Y188" i="4"/>
  <c r="X187" i="4"/>
  <c r="V187" i="4"/>
  <c r="U187" i="4"/>
  <c r="AB187" i="4"/>
  <c r="AA187" i="4"/>
  <c r="Z187" i="4"/>
  <c r="Y187" i="4"/>
  <c r="W187" i="4"/>
  <c r="T187" i="4"/>
  <c r="S187" i="4"/>
  <c r="R187" i="4"/>
  <c r="Q187" i="4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AD162" i="2"/>
  <c r="AC162" i="2"/>
  <c r="AB162" i="2"/>
  <c r="AA162" i="2"/>
  <c r="Z162" i="2"/>
  <c r="Y162" i="2"/>
  <c r="X162" i="2"/>
  <c r="W162" i="2"/>
  <c r="V162" i="2"/>
  <c r="T162" i="2"/>
  <c r="S162" i="2"/>
  <c r="R162" i="2"/>
  <c r="Q162" i="2"/>
  <c r="P162" i="2"/>
  <c r="AD161" i="2"/>
  <c r="AC161" i="2"/>
  <c r="AB161" i="2"/>
  <c r="AA161" i="2"/>
  <c r="Z161" i="2"/>
  <c r="Y161" i="2"/>
  <c r="X161" i="2"/>
  <c r="W161" i="2"/>
  <c r="V161" i="2"/>
  <c r="U161" i="2"/>
  <c r="S161" i="2"/>
  <c r="R161" i="2"/>
  <c r="Q161" i="2"/>
  <c r="P161" i="2"/>
  <c r="AD160" i="2"/>
  <c r="AC160" i="2"/>
  <c r="AB160" i="2"/>
  <c r="AA160" i="2"/>
  <c r="Z160" i="2"/>
  <c r="Y160" i="2"/>
  <c r="X160" i="2"/>
  <c r="W160" i="2"/>
  <c r="V160" i="2"/>
  <c r="U160" i="2"/>
  <c r="T160" i="2"/>
  <c r="R160" i="2"/>
  <c r="Q160" i="2"/>
  <c r="P160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Q159" i="2"/>
  <c r="P159" i="2"/>
  <c r="AB158" i="2"/>
  <c r="Y158" i="2"/>
  <c r="AC158" i="2"/>
  <c r="AA158" i="2"/>
  <c r="Z158" i="2"/>
  <c r="X158" i="2"/>
  <c r="W158" i="2"/>
  <c r="G158" i="2"/>
  <c r="V158" i="2" s="1"/>
  <c r="F158" i="2"/>
  <c r="U158" i="2" s="1"/>
  <c r="E158" i="2"/>
  <c r="T158" i="2" s="1"/>
  <c r="D158" i="2"/>
  <c r="S158" i="2" s="1"/>
  <c r="C158" i="2"/>
  <c r="R158" i="2" s="1"/>
  <c r="T190" i="4" l="1"/>
  <c r="AC213" i="4"/>
  <c r="F200" i="1"/>
  <c r="H200" i="1"/>
  <c r="AC226" i="4"/>
  <c r="AC206" i="4"/>
  <c r="AC227" i="4"/>
  <c r="AC222" i="4"/>
  <c r="AC220" i="4"/>
  <c r="AC228" i="4"/>
  <c r="AC224" i="4"/>
  <c r="AC223" i="4"/>
  <c r="AC225" i="4"/>
  <c r="AC214" i="4"/>
  <c r="AC212" i="4"/>
  <c r="AC210" i="4"/>
  <c r="AC211" i="4"/>
  <c r="AC208" i="4"/>
  <c r="Q204" i="4"/>
  <c r="V204" i="4"/>
  <c r="U204" i="4"/>
  <c r="T204" i="4"/>
  <c r="R204" i="4"/>
  <c r="S204" i="4"/>
  <c r="AC209" i="4"/>
  <c r="AC207" i="4"/>
  <c r="AC205" i="4"/>
  <c r="I200" i="1"/>
  <c r="J200" i="1"/>
  <c r="K200" i="1"/>
  <c r="E200" i="1"/>
  <c r="J201" i="1"/>
  <c r="L201" i="1"/>
  <c r="G200" i="1"/>
  <c r="T194" i="4"/>
  <c r="R190" i="4"/>
  <c r="U194" i="4"/>
  <c r="S189" i="4"/>
  <c r="T196" i="4"/>
  <c r="T189" i="4"/>
  <c r="S192" i="4"/>
  <c r="R192" i="4"/>
  <c r="U196" i="4"/>
  <c r="Q198" i="4"/>
  <c r="U189" i="4"/>
  <c r="T192" i="4"/>
  <c r="S198" i="4"/>
  <c r="R198" i="4"/>
  <c r="U192" i="4"/>
  <c r="Q194" i="4"/>
  <c r="T198" i="4"/>
  <c r="S194" i="4"/>
  <c r="Q189" i="4"/>
  <c r="S190" i="4"/>
  <c r="Q190" i="4"/>
  <c r="Q196" i="4"/>
  <c r="S196" i="4"/>
  <c r="O188" i="4"/>
  <c r="O191" i="4"/>
  <c r="O193" i="4"/>
  <c r="O195" i="4"/>
  <c r="O197" i="4"/>
  <c r="F187" i="1"/>
  <c r="N187" i="1" s="1"/>
  <c r="S186" i="1"/>
  <c r="R186" i="1"/>
  <c r="Q186" i="1"/>
  <c r="P186" i="1"/>
  <c r="O186" i="1"/>
  <c r="N186" i="1"/>
  <c r="M186" i="1"/>
  <c r="L186" i="1"/>
  <c r="K186" i="1"/>
  <c r="J186" i="1"/>
  <c r="I186" i="1"/>
  <c r="S185" i="1"/>
  <c r="S184" i="1"/>
  <c r="S183" i="1"/>
  <c r="S182" i="1"/>
  <c r="S181" i="1"/>
  <c r="S180" i="1"/>
  <c r="AC189" i="4" l="1"/>
  <c r="F186" i="1"/>
  <c r="G186" i="1"/>
  <c r="H186" i="1"/>
  <c r="E186" i="1"/>
  <c r="AC194" i="4"/>
  <c r="AC192" i="4"/>
  <c r="AC204" i="4"/>
  <c r="AC198" i="4"/>
  <c r="S188" i="4"/>
  <c r="U188" i="4"/>
  <c r="T188" i="4"/>
  <c r="R188" i="4"/>
  <c r="Q188" i="4"/>
  <c r="AC196" i="4"/>
  <c r="T195" i="4"/>
  <c r="U195" i="4"/>
  <c r="S195" i="4"/>
  <c r="R195" i="4"/>
  <c r="Q195" i="4"/>
  <c r="U197" i="4"/>
  <c r="S197" i="4"/>
  <c r="T197" i="4"/>
  <c r="R197" i="4"/>
  <c r="Q197" i="4"/>
  <c r="U193" i="4"/>
  <c r="S193" i="4"/>
  <c r="Q193" i="4"/>
  <c r="R193" i="4"/>
  <c r="T193" i="4"/>
  <c r="T191" i="4"/>
  <c r="U191" i="4"/>
  <c r="S191" i="4"/>
  <c r="R191" i="4"/>
  <c r="Q191" i="4"/>
  <c r="AC190" i="4"/>
  <c r="J187" i="1"/>
  <c r="L187" i="1"/>
  <c r="AC188" i="4" l="1"/>
  <c r="AC197" i="4"/>
  <c r="AC193" i="4"/>
  <c r="AC195" i="4"/>
  <c r="AC191" i="4"/>
  <c r="AB182" i="4" l="1"/>
  <c r="AA182" i="4"/>
  <c r="Z182" i="4"/>
  <c r="Y182" i="4"/>
  <c r="X182" i="4"/>
  <c r="W182" i="4"/>
  <c r="P182" i="4"/>
  <c r="Z181" i="4"/>
  <c r="AB181" i="4"/>
  <c r="AA181" i="4"/>
  <c r="Y181" i="4"/>
  <c r="X181" i="4"/>
  <c r="W181" i="4"/>
  <c r="P181" i="4"/>
  <c r="AB180" i="4"/>
  <c r="AA180" i="4"/>
  <c r="Z180" i="4"/>
  <c r="Y180" i="4"/>
  <c r="X180" i="4"/>
  <c r="W180" i="4"/>
  <c r="P180" i="4"/>
  <c r="Z179" i="4"/>
  <c r="AB179" i="4"/>
  <c r="AA179" i="4"/>
  <c r="Y179" i="4"/>
  <c r="X179" i="4"/>
  <c r="W179" i="4"/>
  <c r="P179" i="4"/>
  <c r="V178" i="4"/>
  <c r="AB178" i="4"/>
  <c r="AA178" i="4"/>
  <c r="Z178" i="4"/>
  <c r="Y178" i="4"/>
  <c r="X178" i="4"/>
  <c r="W178" i="4"/>
  <c r="P178" i="4"/>
  <c r="Z177" i="4"/>
  <c r="AB177" i="4"/>
  <c r="AA177" i="4"/>
  <c r="Y177" i="4"/>
  <c r="X177" i="4"/>
  <c r="W177" i="4"/>
  <c r="V177" i="4"/>
  <c r="P177" i="4"/>
  <c r="P176" i="4"/>
  <c r="AB176" i="4"/>
  <c r="AA176" i="4"/>
  <c r="Z176" i="4"/>
  <c r="Y176" i="4"/>
  <c r="X176" i="4"/>
  <c r="W176" i="4"/>
  <c r="AA175" i="4"/>
  <c r="Y175" i="4"/>
  <c r="P175" i="4"/>
  <c r="AB175" i="4"/>
  <c r="Z175" i="4"/>
  <c r="X175" i="4"/>
  <c r="W175" i="4"/>
  <c r="O175" i="4"/>
  <c r="V175" i="4" s="1"/>
  <c r="AB174" i="4"/>
  <c r="AA174" i="4"/>
  <c r="P174" i="4"/>
  <c r="Z174" i="4"/>
  <c r="Y174" i="4"/>
  <c r="X174" i="4"/>
  <c r="W174" i="4"/>
  <c r="X173" i="4"/>
  <c r="V173" i="4"/>
  <c r="U173" i="4"/>
  <c r="AB173" i="4"/>
  <c r="AA173" i="4"/>
  <c r="Z173" i="4"/>
  <c r="Y173" i="4"/>
  <c r="W173" i="4"/>
  <c r="T173" i="4"/>
  <c r="S173" i="4"/>
  <c r="R173" i="4"/>
  <c r="Q173" i="4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AD150" i="2"/>
  <c r="AC150" i="2"/>
  <c r="AB150" i="2"/>
  <c r="AA150" i="2"/>
  <c r="Z150" i="2"/>
  <c r="Y150" i="2"/>
  <c r="X150" i="2"/>
  <c r="W150" i="2"/>
  <c r="V150" i="2"/>
  <c r="T150" i="2"/>
  <c r="S150" i="2"/>
  <c r="R150" i="2"/>
  <c r="Q150" i="2"/>
  <c r="P150" i="2"/>
  <c r="AD149" i="2"/>
  <c r="AC149" i="2"/>
  <c r="AB149" i="2"/>
  <c r="AA149" i="2"/>
  <c r="Z149" i="2"/>
  <c r="Y149" i="2"/>
  <c r="X149" i="2"/>
  <c r="W149" i="2"/>
  <c r="V149" i="2"/>
  <c r="U149" i="2"/>
  <c r="S149" i="2"/>
  <c r="R149" i="2"/>
  <c r="Q149" i="2"/>
  <c r="P149" i="2"/>
  <c r="AD148" i="2"/>
  <c r="AC148" i="2"/>
  <c r="AB148" i="2"/>
  <c r="AA148" i="2"/>
  <c r="Z148" i="2"/>
  <c r="Y148" i="2"/>
  <c r="X148" i="2"/>
  <c r="W148" i="2"/>
  <c r="V148" i="2"/>
  <c r="U148" i="2"/>
  <c r="T148" i="2"/>
  <c r="R148" i="2"/>
  <c r="Q148" i="2"/>
  <c r="P148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Q147" i="2"/>
  <c r="P147" i="2"/>
  <c r="AC146" i="2"/>
  <c r="AB146" i="2"/>
  <c r="AA146" i="2"/>
  <c r="Z146" i="2"/>
  <c r="Y146" i="2"/>
  <c r="X146" i="2"/>
  <c r="H146" i="2"/>
  <c r="W146" i="2" s="1"/>
  <c r="G146" i="2"/>
  <c r="V146" i="2" s="1"/>
  <c r="F146" i="2"/>
  <c r="U146" i="2" s="1"/>
  <c r="E146" i="2"/>
  <c r="T146" i="2" s="1"/>
  <c r="D146" i="2"/>
  <c r="S146" i="2" s="1"/>
  <c r="C146" i="2"/>
  <c r="R146" i="2" s="1"/>
  <c r="R175" i="4" l="1"/>
  <c r="T175" i="4"/>
  <c r="Q175" i="4"/>
  <c r="U175" i="4"/>
  <c r="S175" i="4"/>
  <c r="O176" i="4"/>
  <c r="O178" i="4"/>
  <c r="O180" i="4"/>
  <c r="O182" i="4"/>
  <c r="O174" i="4"/>
  <c r="O177" i="4"/>
  <c r="O179" i="4"/>
  <c r="O181" i="4"/>
  <c r="F175" i="1"/>
  <c r="N175" i="1" s="1"/>
  <c r="S174" i="1"/>
  <c r="R174" i="1"/>
  <c r="Q174" i="1"/>
  <c r="P174" i="1"/>
  <c r="O174" i="1"/>
  <c r="N174" i="1"/>
  <c r="M174" i="1"/>
  <c r="L174" i="1"/>
  <c r="K174" i="1"/>
  <c r="J174" i="1"/>
  <c r="S173" i="1"/>
  <c r="S172" i="1"/>
  <c r="S171" i="1"/>
  <c r="S170" i="1"/>
  <c r="S169" i="1"/>
  <c r="S168" i="1"/>
  <c r="S167" i="1"/>
  <c r="S166" i="1"/>
  <c r="Z168" i="4"/>
  <c r="AB168" i="4"/>
  <c r="AA168" i="4"/>
  <c r="Y168" i="4"/>
  <c r="X168" i="4"/>
  <c r="W168" i="4"/>
  <c r="V168" i="4"/>
  <c r="P168" i="4"/>
  <c r="V167" i="4"/>
  <c r="AB167" i="4"/>
  <c r="AA167" i="4"/>
  <c r="Z167" i="4"/>
  <c r="Y167" i="4"/>
  <c r="X167" i="4"/>
  <c r="W167" i="4"/>
  <c r="P167" i="4"/>
  <c r="Z166" i="4"/>
  <c r="AB166" i="4"/>
  <c r="AA166" i="4"/>
  <c r="Y166" i="4"/>
  <c r="X166" i="4"/>
  <c r="W166" i="4"/>
  <c r="V166" i="4"/>
  <c r="U166" i="4"/>
  <c r="P166" i="4"/>
  <c r="V165" i="4"/>
  <c r="AB165" i="4"/>
  <c r="AA165" i="4"/>
  <c r="Z165" i="4"/>
  <c r="Y165" i="4"/>
  <c r="X165" i="4"/>
  <c r="W165" i="4"/>
  <c r="P165" i="4"/>
  <c r="Z164" i="4"/>
  <c r="AB164" i="4"/>
  <c r="AA164" i="4"/>
  <c r="Y164" i="4"/>
  <c r="X164" i="4"/>
  <c r="W164" i="4"/>
  <c r="V164" i="4"/>
  <c r="P164" i="4"/>
  <c r="V163" i="4"/>
  <c r="AB163" i="4"/>
  <c r="AA163" i="4"/>
  <c r="Z163" i="4"/>
  <c r="Y163" i="4"/>
  <c r="X163" i="4"/>
  <c r="W163" i="4"/>
  <c r="P163" i="4"/>
  <c r="Z162" i="4"/>
  <c r="AB162" i="4"/>
  <c r="AA162" i="4"/>
  <c r="Y162" i="4"/>
  <c r="X162" i="4"/>
  <c r="W162" i="4"/>
  <c r="V162" i="4"/>
  <c r="P162" i="4"/>
  <c r="Y161" i="4"/>
  <c r="V161" i="4"/>
  <c r="P161" i="4"/>
  <c r="AB161" i="4"/>
  <c r="AA161" i="4"/>
  <c r="Z161" i="4"/>
  <c r="X161" i="4"/>
  <c r="W161" i="4"/>
  <c r="O161" i="4"/>
  <c r="R161" i="4" s="1"/>
  <c r="AA160" i="4"/>
  <c r="Y160" i="4"/>
  <c r="P160" i="4"/>
  <c r="AB160" i="4"/>
  <c r="Z160" i="4"/>
  <c r="X160" i="4"/>
  <c r="W160" i="4"/>
  <c r="V160" i="4"/>
  <c r="O160" i="4"/>
  <c r="S160" i="4" s="1"/>
  <c r="AB159" i="4"/>
  <c r="AA159" i="4"/>
  <c r="P159" i="4"/>
  <c r="Z159" i="4"/>
  <c r="Y159" i="4"/>
  <c r="X159" i="4"/>
  <c r="W159" i="4"/>
  <c r="V159" i="4"/>
  <c r="X158" i="4"/>
  <c r="V158" i="4"/>
  <c r="AB158" i="4"/>
  <c r="AA158" i="4"/>
  <c r="Z158" i="4"/>
  <c r="Y158" i="4"/>
  <c r="W158" i="4"/>
  <c r="U158" i="4"/>
  <c r="T158" i="4"/>
  <c r="S158" i="4"/>
  <c r="R158" i="4"/>
  <c r="Q158" i="4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AD139" i="2"/>
  <c r="AC139" i="2"/>
  <c r="AB139" i="2"/>
  <c r="AA139" i="2"/>
  <c r="Z139" i="2"/>
  <c r="Y139" i="2"/>
  <c r="X139" i="2"/>
  <c r="W139" i="2"/>
  <c r="V139" i="2"/>
  <c r="T139" i="2"/>
  <c r="S139" i="2"/>
  <c r="R139" i="2"/>
  <c r="Q139" i="2"/>
  <c r="P139" i="2"/>
  <c r="AD138" i="2"/>
  <c r="AC138" i="2"/>
  <c r="AB138" i="2"/>
  <c r="AA138" i="2"/>
  <c r="Z138" i="2"/>
  <c r="Y138" i="2"/>
  <c r="X138" i="2"/>
  <c r="W138" i="2"/>
  <c r="V138" i="2"/>
  <c r="U138" i="2"/>
  <c r="S138" i="2"/>
  <c r="R138" i="2"/>
  <c r="Q138" i="2"/>
  <c r="P138" i="2"/>
  <c r="AD137" i="2"/>
  <c r="AC137" i="2"/>
  <c r="AB137" i="2"/>
  <c r="AA137" i="2"/>
  <c r="Z137" i="2"/>
  <c r="Y137" i="2"/>
  <c r="X137" i="2"/>
  <c r="W137" i="2"/>
  <c r="V137" i="2"/>
  <c r="U137" i="2"/>
  <c r="T137" i="2"/>
  <c r="R137" i="2"/>
  <c r="Q137" i="2"/>
  <c r="P137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Q136" i="2"/>
  <c r="P136" i="2"/>
  <c r="Y135" i="2"/>
  <c r="AC135" i="2"/>
  <c r="AB135" i="2"/>
  <c r="AA135" i="2"/>
  <c r="Z135" i="2"/>
  <c r="X135" i="2"/>
  <c r="W135" i="2"/>
  <c r="G135" i="2"/>
  <c r="V135" i="2" s="1"/>
  <c r="F135" i="2"/>
  <c r="U135" i="2" s="1"/>
  <c r="E135" i="2"/>
  <c r="T135" i="2" s="1"/>
  <c r="D135" i="2"/>
  <c r="S135" i="2" s="1"/>
  <c r="C135" i="2"/>
  <c r="R135" i="2" s="1"/>
  <c r="E174" i="1" l="1"/>
  <c r="F174" i="1"/>
  <c r="G174" i="1"/>
  <c r="H174" i="1"/>
  <c r="I174" i="1"/>
  <c r="AC175" i="4"/>
  <c r="R177" i="4"/>
  <c r="T177" i="4"/>
  <c r="U177" i="4"/>
  <c r="S177" i="4"/>
  <c r="Q177" i="4"/>
  <c r="V181" i="4"/>
  <c r="U181" i="4"/>
  <c r="R181" i="4"/>
  <c r="T181" i="4"/>
  <c r="S181" i="4"/>
  <c r="Q181" i="4"/>
  <c r="V174" i="4"/>
  <c r="T174" i="4"/>
  <c r="U174" i="4"/>
  <c r="S174" i="4"/>
  <c r="R174" i="4"/>
  <c r="Q174" i="4"/>
  <c r="R182" i="4"/>
  <c r="Q182" i="4"/>
  <c r="V182" i="4"/>
  <c r="S182" i="4"/>
  <c r="U182" i="4"/>
  <c r="T182" i="4"/>
  <c r="V180" i="4"/>
  <c r="T180" i="4"/>
  <c r="U180" i="4"/>
  <c r="S180" i="4"/>
  <c r="R180" i="4"/>
  <c r="Q180" i="4"/>
  <c r="U178" i="4"/>
  <c r="T178" i="4"/>
  <c r="S178" i="4"/>
  <c r="R178" i="4"/>
  <c r="Q178" i="4"/>
  <c r="Q179" i="4"/>
  <c r="R179" i="4"/>
  <c r="V179" i="4"/>
  <c r="U179" i="4"/>
  <c r="T179" i="4"/>
  <c r="S179" i="4"/>
  <c r="Q176" i="4"/>
  <c r="V176" i="4"/>
  <c r="U176" i="4"/>
  <c r="S176" i="4"/>
  <c r="T176" i="4"/>
  <c r="R176" i="4"/>
  <c r="J175" i="1"/>
  <c r="L175" i="1"/>
  <c r="S161" i="4"/>
  <c r="R160" i="4"/>
  <c r="T161" i="4"/>
  <c r="Q161" i="4"/>
  <c r="T160" i="4"/>
  <c r="Q160" i="4"/>
  <c r="U161" i="4"/>
  <c r="U160" i="4"/>
  <c r="O163" i="4"/>
  <c r="O165" i="4"/>
  <c r="O167" i="4"/>
  <c r="O159" i="4"/>
  <c r="O162" i="4"/>
  <c r="O164" i="4"/>
  <c r="O166" i="4"/>
  <c r="O168" i="4"/>
  <c r="F161" i="1"/>
  <c r="N161" i="1" s="1"/>
  <c r="S160" i="1"/>
  <c r="R160" i="1"/>
  <c r="Q160" i="1"/>
  <c r="P160" i="1"/>
  <c r="O160" i="1"/>
  <c r="N160" i="1"/>
  <c r="M160" i="1"/>
  <c r="L160" i="1"/>
  <c r="K160" i="1"/>
  <c r="S159" i="1"/>
  <c r="S158" i="1"/>
  <c r="S157" i="1"/>
  <c r="S156" i="1"/>
  <c r="S155" i="1"/>
  <c r="S154" i="1"/>
  <c r="S153" i="1"/>
  <c r="AA153" i="4"/>
  <c r="Z153" i="4"/>
  <c r="W153" i="4"/>
  <c r="AB153" i="4"/>
  <c r="Y153" i="4"/>
  <c r="X153" i="4"/>
  <c r="P153" i="4"/>
  <c r="AA152" i="4"/>
  <c r="W152" i="4"/>
  <c r="O152" i="4"/>
  <c r="U152" i="4" s="1"/>
  <c r="AB152" i="4"/>
  <c r="Z152" i="4"/>
  <c r="Y152" i="4"/>
  <c r="X152" i="4"/>
  <c r="P152" i="4"/>
  <c r="AA151" i="4"/>
  <c r="Z151" i="4"/>
  <c r="W151" i="4"/>
  <c r="AB151" i="4"/>
  <c r="Y151" i="4"/>
  <c r="X151" i="4"/>
  <c r="P151" i="4"/>
  <c r="AA150" i="4"/>
  <c r="W150" i="4"/>
  <c r="O150" i="4"/>
  <c r="U150" i="4" s="1"/>
  <c r="AB150" i="4"/>
  <c r="Z150" i="4"/>
  <c r="Y150" i="4"/>
  <c r="X150" i="4"/>
  <c r="P150" i="4"/>
  <c r="AA149" i="4"/>
  <c r="Z149" i="4"/>
  <c r="W149" i="4"/>
  <c r="AB149" i="4"/>
  <c r="Y149" i="4"/>
  <c r="X149" i="4"/>
  <c r="P149" i="4"/>
  <c r="AA148" i="4"/>
  <c r="W148" i="4"/>
  <c r="P148" i="4"/>
  <c r="O148" i="4"/>
  <c r="S148" i="4" s="1"/>
  <c r="AB148" i="4"/>
  <c r="Z148" i="4"/>
  <c r="Y148" i="4"/>
  <c r="X148" i="4"/>
  <c r="Z147" i="4"/>
  <c r="Y147" i="4"/>
  <c r="P147" i="4"/>
  <c r="AB147" i="4"/>
  <c r="AA147" i="4"/>
  <c r="X147" i="4"/>
  <c r="W147" i="4"/>
  <c r="O147" i="4"/>
  <c r="R147" i="4" s="1"/>
  <c r="AB146" i="4"/>
  <c r="P146" i="4"/>
  <c r="AA146" i="4"/>
  <c r="Z146" i="4"/>
  <c r="Y146" i="4"/>
  <c r="X146" i="4"/>
  <c r="W146" i="4"/>
  <c r="W145" i="4"/>
  <c r="V145" i="4"/>
  <c r="AB145" i="4"/>
  <c r="AA145" i="4"/>
  <c r="Z145" i="4"/>
  <c r="Y145" i="4"/>
  <c r="X145" i="4"/>
  <c r="U145" i="4"/>
  <c r="T145" i="4"/>
  <c r="S145" i="4"/>
  <c r="R145" i="4"/>
  <c r="Q145" i="4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AD127" i="2"/>
  <c r="AC127" i="2"/>
  <c r="AB127" i="2"/>
  <c r="AA127" i="2"/>
  <c r="Z127" i="2"/>
  <c r="Y127" i="2"/>
  <c r="X127" i="2"/>
  <c r="W127" i="2"/>
  <c r="V127" i="2"/>
  <c r="T127" i="2"/>
  <c r="S127" i="2"/>
  <c r="R127" i="2"/>
  <c r="Q127" i="2"/>
  <c r="P127" i="2"/>
  <c r="AD126" i="2"/>
  <c r="AC126" i="2"/>
  <c r="AB126" i="2"/>
  <c r="AA126" i="2"/>
  <c r="Z126" i="2"/>
  <c r="Y126" i="2"/>
  <c r="X126" i="2"/>
  <c r="W126" i="2"/>
  <c r="V126" i="2"/>
  <c r="U126" i="2"/>
  <c r="S126" i="2"/>
  <c r="R126" i="2"/>
  <c r="Q126" i="2"/>
  <c r="P126" i="2"/>
  <c r="AD125" i="2"/>
  <c r="AC125" i="2"/>
  <c r="AB125" i="2"/>
  <c r="AA125" i="2"/>
  <c r="Z125" i="2"/>
  <c r="Y125" i="2"/>
  <c r="X125" i="2"/>
  <c r="W125" i="2"/>
  <c r="V125" i="2"/>
  <c r="U125" i="2"/>
  <c r="T125" i="2"/>
  <c r="R125" i="2"/>
  <c r="Q125" i="2"/>
  <c r="P125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Q124" i="2"/>
  <c r="P124" i="2"/>
  <c r="AC123" i="2"/>
  <c r="AB123" i="2"/>
  <c r="AA123" i="2"/>
  <c r="Z123" i="2"/>
  <c r="Y123" i="2"/>
  <c r="X123" i="2"/>
  <c r="H123" i="2"/>
  <c r="W123" i="2" s="1"/>
  <c r="G123" i="2"/>
  <c r="V123" i="2" s="1"/>
  <c r="F123" i="2"/>
  <c r="U123" i="2" s="1"/>
  <c r="E123" i="2"/>
  <c r="T123" i="2" s="1"/>
  <c r="D123" i="2"/>
  <c r="S123" i="2" s="1"/>
  <c r="C123" i="2"/>
  <c r="R123" i="2" s="1"/>
  <c r="G160" i="1" l="1"/>
  <c r="Q152" i="4"/>
  <c r="T152" i="4"/>
  <c r="I160" i="1"/>
  <c r="J160" i="1"/>
  <c r="F160" i="1"/>
  <c r="H160" i="1"/>
  <c r="E160" i="1"/>
  <c r="AC180" i="4"/>
  <c r="AC177" i="4"/>
  <c r="Q150" i="4"/>
  <c r="T150" i="4"/>
  <c r="AC179" i="4"/>
  <c r="AC182" i="4"/>
  <c r="AC181" i="4"/>
  <c r="AC178" i="4"/>
  <c r="AC176" i="4"/>
  <c r="AC174" i="4"/>
  <c r="AC160" i="4"/>
  <c r="Q148" i="4"/>
  <c r="V152" i="4"/>
  <c r="T159" i="4"/>
  <c r="S159" i="4"/>
  <c r="U159" i="4"/>
  <c r="R159" i="4"/>
  <c r="Q159" i="4"/>
  <c r="R167" i="4"/>
  <c r="U167" i="4"/>
  <c r="S167" i="4"/>
  <c r="Q167" i="4"/>
  <c r="T167" i="4"/>
  <c r="R162" i="4"/>
  <c r="T162" i="4"/>
  <c r="S162" i="4"/>
  <c r="Q162" i="4"/>
  <c r="U162" i="4"/>
  <c r="T165" i="4"/>
  <c r="S165" i="4"/>
  <c r="R165" i="4"/>
  <c r="Q165" i="4"/>
  <c r="U165" i="4"/>
  <c r="AC161" i="4"/>
  <c r="R168" i="4"/>
  <c r="T168" i="4"/>
  <c r="S168" i="4"/>
  <c r="Q168" i="4"/>
  <c r="U168" i="4"/>
  <c r="R166" i="4"/>
  <c r="T166" i="4"/>
  <c r="S166" i="4"/>
  <c r="Q166" i="4"/>
  <c r="T163" i="4"/>
  <c r="S163" i="4"/>
  <c r="R163" i="4"/>
  <c r="Q163" i="4"/>
  <c r="U163" i="4"/>
  <c r="Q164" i="4"/>
  <c r="S164" i="4"/>
  <c r="U164" i="4"/>
  <c r="R164" i="4"/>
  <c r="T164" i="4"/>
  <c r="J161" i="1"/>
  <c r="L161" i="1"/>
  <c r="T148" i="4"/>
  <c r="V148" i="4"/>
  <c r="U148" i="4"/>
  <c r="S147" i="4"/>
  <c r="Q147" i="4"/>
  <c r="T147" i="4"/>
  <c r="R150" i="4"/>
  <c r="V150" i="4"/>
  <c r="V147" i="4"/>
  <c r="S150" i="4"/>
  <c r="R148" i="4"/>
  <c r="U147" i="4"/>
  <c r="R152" i="4"/>
  <c r="S152" i="4"/>
  <c r="O146" i="4"/>
  <c r="O149" i="4"/>
  <c r="O151" i="4"/>
  <c r="O153" i="4"/>
  <c r="F148" i="1"/>
  <c r="N148" i="1" s="1"/>
  <c r="S147" i="1"/>
  <c r="R147" i="1"/>
  <c r="Q147" i="1"/>
  <c r="P147" i="1"/>
  <c r="O147" i="1"/>
  <c r="N147" i="1"/>
  <c r="M147" i="1"/>
  <c r="L147" i="1"/>
  <c r="S146" i="1"/>
  <c r="S145" i="1"/>
  <c r="S144" i="1"/>
  <c r="S143" i="1"/>
  <c r="S142" i="1"/>
  <c r="S141" i="1"/>
  <c r="S140" i="1"/>
  <c r="S139" i="1"/>
  <c r="AC148" i="4" l="1"/>
  <c r="AC147" i="4"/>
  <c r="AC163" i="4"/>
  <c r="AC150" i="4"/>
  <c r="AC152" i="4"/>
  <c r="AC167" i="4"/>
  <c r="AC166" i="4"/>
  <c r="AC162" i="4"/>
  <c r="AC168" i="4"/>
  <c r="AC159" i="4"/>
  <c r="AC164" i="4"/>
  <c r="AC165" i="4"/>
  <c r="K147" i="1"/>
  <c r="U146" i="4"/>
  <c r="V146" i="4"/>
  <c r="T146" i="4"/>
  <c r="S146" i="4"/>
  <c r="R146" i="4"/>
  <c r="Q146" i="4"/>
  <c r="V153" i="4"/>
  <c r="T153" i="4"/>
  <c r="R153" i="4"/>
  <c r="U153" i="4"/>
  <c r="S153" i="4"/>
  <c r="Q153" i="4"/>
  <c r="T151" i="4"/>
  <c r="R151" i="4"/>
  <c r="S151" i="4"/>
  <c r="Q151" i="4"/>
  <c r="U151" i="4"/>
  <c r="V151" i="4"/>
  <c r="U149" i="4"/>
  <c r="V149" i="4"/>
  <c r="T149" i="4"/>
  <c r="R149" i="4"/>
  <c r="S149" i="4"/>
  <c r="Q149" i="4"/>
  <c r="I147" i="1"/>
  <c r="H147" i="1"/>
  <c r="J147" i="1"/>
  <c r="E147" i="1"/>
  <c r="J148" i="1"/>
  <c r="F147" i="1"/>
  <c r="L148" i="1"/>
  <c r="G147" i="1"/>
  <c r="AC146" i="4" l="1"/>
  <c r="AC149" i="4"/>
  <c r="AC151" i="4"/>
  <c r="AC153" i="4"/>
  <c r="AA140" i="4" l="1"/>
  <c r="Z140" i="4"/>
  <c r="AB140" i="4"/>
  <c r="Y140" i="4"/>
  <c r="P140" i="4"/>
  <c r="Y139" i="4"/>
  <c r="O139" i="4"/>
  <c r="W139" i="4" s="1"/>
  <c r="AB139" i="4"/>
  <c r="AA139" i="4"/>
  <c r="Z139" i="4"/>
  <c r="X139" i="4"/>
  <c r="P139" i="4"/>
  <c r="AA138" i="4"/>
  <c r="Z138" i="4"/>
  <c r="AB138" i="4"/>
  <c r="Y138" i="4"/>
  <c r="P138" i="4"/>
  <c r="Y137" i="4"/>
  <c r="O137" i="4"/>
  <c r="S137" i="4" s="1"/>
  <c r="AB137" i="4"/>
  <c r="AA137" i="4"/>
  <c r="Z137" i="4"/>
  <c r="P137" i="4"/>
  <c r="AA136" i="4"/>
  <c r="Z136" i="4"/>
  <c r="AB136" i="4"/>
  <c r="Y136" i="4"/>
  <c r="P136" i="4"/>
  <c r="Y135" i="4"/>
  <c r="P135" i="4"/>
  <c r="O135" i="4"/>
  <c r="V135" i="4" s="1"/>
  <c r="AB135" i="4"/>
  <c r="AA135" i="4"/>
  <c r="Z135" i="4"/>
  <c r="AB134" i="4"/>
  <c r="Z134" i="4"/>
  <c r="Y134" i="4"/>
  <c r="P134" i="4"/>
  <c r="AA134" i="4"/>
  <c r="O134" i="4"/>
  <c r="R134" i="4" s="1"/>
  <c r="AB133" i="4"/>
  <c r="P133" i="4"/>
  <c r="AA133" i="4"/>
  <c r="Z133" i="4"/>
  <c r="Y133" i="4"/>
  <c r="W132" i="4"/>
  <c r="V132" i="4"/>
  <c r="U132" i="4"/>
  <c r="AB132" i="4"/>
  <c r="AA132" i="4"/>
  <c r="Z132" i="4"/>
  <c r="Y132" i="4"/>
  <c r="X132" i="4"/>
  <c r="T132" i="4"/>
  <c r="S132" i="4"/>
  <c r="R132" i="4"/>
  <c r="Q132" i="4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AD117" i="2"/>
  <c r="AC117" i="2"/>
  <c r="AB117" i="2"/>
  <c r="AA117" i="2"/>
  <c r="Z117" i="2"/>
  <c r="X117" i="2"/>
  <c r="W117" i="2"/>
  <c r="V117" i="2"/>
  <c r="U117" i="2"/>
  <c r="T117" i="2"/>
  <c r="S117" i="2"/>
  <c r="R117" i="2"/>
  <c r="Q117" i="2"/>
  <c r="P117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AD113" i="2"/>
  <c r="AC113" i="2"/>
  <c r="AB113" i="2"/>
  <c r="AA113" i="2"/>
  <c r="Z113" i="2"/>
  <c r="Y113" i="2"/>
  <c r="X113" i="2"/>
  <c r="W113" i="2"/>
  <c r="V113" i="2"/>
  <c r="T113" i="2"/>
  <c r="S113" i="2"/>
  <c r="R113" i="2"/>
  <c r="Q113" i="2"/>
  <c r="P113" i="2"/>
  <c r="AD112" i="2"/>
  <c r="AC112" i="2"/>
  <c r="AB112" i="2"/>
  <c r="AA112" i="2"/>
  <c r="Z112" i="2"/>
  <c r="Y112" i="2"/>
  <c r="X112" i="2"/>
  <c r="W112" i="2"/>
  <c r="V112" i="2"/>
  <c r="U112" i="2"/>
  <c r="S112" i="2"/>
  <c r="R112" i="2"/>
  <c r="Q112" i="2"/>
  <c r="P112" i="2"/>
  <c r="AD111" i="2"/>
  <c r="AC111" i="2"/>
  <c r="AB111" i="2"/>
  <c r="AA111" i="2"/>
  <c r="Z111" i="2"/>
  <c r="Y111" i="2"/>
  <c r="X111" i="2"/>
  <c r="W111" i="2"/>
  <c r="V111" i="2"/>
  <c r="U111" i="2"/>
  <c r="T111" i="2"/>
  <c r="R111" i="2"/>
  <c r="Q111" i="2"/>
  <c r="P111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Q110" i="2"/>
  <c r="P110" i="2"/>
  <c r="AC109" i="2"/>
  <c r="AB109" i="2"/>
  <c r="AA109" i="2"/>
  <c r="Z109" i="2"/>
  <c r="J109" i="2"/>
  <c r="Y109" i="2" s="1"/>
  <c r="I109" i="2"/>
  <c r="X109" i="2" s="1"/>
  <c r="H109" i="2"/>
  <c r="W109" i="2" s="1"/>
  <c r="G109" i="2"/>
  <c r="V109" i="2" s="1"/>
  <c r="F109" i="2"/>
  <c r="U109" i="2" s="1"/>
  <c r="E109" i="2"/>
  <c r="T109" i="2" s="1"/>
  <c r="D109" i="2"/>
  <c r="S109" i="2" s="1"/>
  <c r="C109" i="2"/>
  <c r="R109" i="2" s="1"/>
  <c r="F134" i="1"/>
  <c r="N134" i="1" s="1"/>
  <c r="S133" i="1"/>
  <c r="R133" i="1"/>
  <c r="Q133" i="1"/>
  <c r="P133" i="1"/>
  <c r="O133" i="1"/>
  <c r="N133" i="1"/>
  <c r="M133" i="1"/>
  <c r="S132" i="1"/>
  <c r="S131" i="1"/>
  <c r="S130" i="1"/>
  <c r="S129" i="1"/>
  <c r="S128" i="1"/>
  <c r="S127" i="1"/>
  <c r="S126" i="1"/>
  <c r="S125" i="1"/>
  <c r="S124" i="1"/>
  <c r="E133" i="1" l="1"/>
  <c r="F133" i="1"/>
  <c r="H133" i="1"/>
  <c r="G133" i="1"/>
  <c r="I133" i="1"/>
  <c r="L133" i="1"/>
  <c r="J133" i="1"/>
  <c r="K133" i="1"/>
  <c r="R135" i="4"/>
  <c r="U134" i="4"/>
  <c r="X135" i="4"/>
  <c r="T134" i="4"/>
  <c r="R139" i="4"/>
  <c r="S139" i="4"/>
  <c r="T139" i="4"/>
  <c r="U139" i="4"/>
  <c r="V134" i="4"/>
  <c r="S135" i="4"/>
  <c r="W135" i="4"/>
  <c r="T135" i="4"/>
  <c r="Q137" i="4"/>
  <c r="W134" i="4"/>
  <c r="T137" i="4"/>
  <c r="V137" i="4"/>
  <c r="X134" i="4"/>
  <c r="U137" i="4"/>
  <c r="W137" i="4"/>
  <c r="X137" i="4"/>
  <c r="Q139" i="4"/>
  <c r="R137" i="4"/>
  <c r="V139" i="4"/>
  <c r="Q134" i="4"/>
  <c r="Q135" i="4"/>
  <c r="S134" i="4"/>
  <c r="U135" i="4"/>
  <c r="O133" i="4"/>
  <c r="O136" i="4"/>
  <c r="O138" i="4"/>
  <c r="O140" i="4"/>
  <c r="J134" i="1"/>
  <c r="L134" i="1"/>
  <c r="AC139" i="4" l="1"/>
  <c r="AC135" i="4"/>
  <c r="U138" i="4"/>
  <c r="T138" i="4"/>
  <c r="S138" i="4"/>
  <c r="Q138" i="4"/>
  <c r="R138" i="4"/>
  <c r="W138" i="4"/>
  <c r="V138" i="4"/>
  <c r="X138" i="4"/>
  <c r="AC134" i="4"/>
  <c r="R140" i="4"/>
  <c r="S140" i="4"/>
  <c r="X140" i="4"/>
  <c r="Q140" i="4"/>
  <c r="W140" i="4"/>
  <c r="V140" i="4"/>
  <c r="U140" i="4"/>
  <c r="T140" i="4"/>
  <c r="X136" i="4"/>
  <c r="W136" i="4"/>
  <c r="V136" i="4"/>
  <c r="U136" i="4"/>
  <c r="T136" i="4"/>
  <c r="S136" i="4"/>
  <c r="Q136" i="4"/>
  <c r="R136" i="4"/>
  <c r="X133" i="4"/>
  <c r="W133" i="4"/>
  <c r="V133" i="4"/>
  <c r="U133" i="4"/>
  <c r="S133" i="4"/>
  <c r="Q133" i="4"/>
  <c r="T133" i="4"/>
  <c r="R133" i="4"/>
  <c r="AC137" i="4"/>
  <c r="AA127" i="4"/>
  <c r="AB127" i="4"/>
  <c r="Z127" i="4"/>
  <c r="Y127" i="4"/>
  <c r="X127" i="4"/>
  <c r="W127" i="4"/>
  <c r="P127" i="4"/>
  <c r="Y126" i="4"/>
  <c r="W126" i="4"/>
  <c r="O126" i="4"/>
  <c r="V126" i="4" s="1"/>
  <c r="AB126" i="4"/>
  <c r="AA126" i="4"/>
  <c r="Z126" i="4"/>
  <c r="X126" i="4"/>
  <c r="P126" i="4"/>
  <c r="AA125" i="4"/>
  <c r="AB125" i="4"/>
  <c r="Z125" i="4"/>
  <c r="Y125" i="4"/>
  <c r="X125" i="4"/>
  <c r="W125" i="4"/>
  <c r="P125" i="4"/>
  <c r="Y124" i="4"/>
  <c r="W124" i="4"/>
  <c r="O124" i="4"/>
  <c r="U124" i="4" s="1"/>
  <c r="AB124" i="4"/>
  <c r="AA124" i="4"/>
  <c r="Z124" i="4"/>
  <c r="X124" i="4"/>
  <c r="P124" i="4"/>
  <c r="AA123" i="4"/>
  <c r="AB123" i="4"/>
  <c r="Z123" i="4"/>
  <c r="Y123" i="4"/>
  <c r="X123" i="4"/>
  <c r="W123" i="4"/>
  <c r="P123" i="4"/>
  <c r="Y122" i="4"/>
  <c r="W122" i="4"/>
  <c r="O122" i="4"/>
  <c r="Q122" i="4" s="1"/>
  <c r="AB122" i="4"/>
  <c r="AA122" i="4"/>
  <c r="Z122" i="4"/>
  <c r="X122" i="4"/>
  <c r="V122" i="4"/>
  <c r="P122" i="4"/>
  <c r="AA121" i="4"/>
  <c r="AB121" i="4"/>
  <c r="Z121" i="4"/>
  <c r="Y121" i="4"/>
  <c r="X121" i="4"/>
  <c r="W121" i="4"/>
  <c r="P121" i="4"/>
  <c r="Y120" i="4"/>
  <c r="W120" i="4"/>
  <c r="P120" i="4"/>
  <c r="O120" i="4"/>
  <c r="V120" i="4" s="1"/>
  <c r="AB120" i="4"/>
  <c r="AA120" i="4"/>
  <c r="Z120" i="4"/>
  <c r="X120" i="4"/>
  <c r="AA119" i="4"/>
  <c r="Z119" i="4"/>
  <c r="P119" i="4"/>
  <c r="AB119" i="4"/>
  <c r="Y119" i="4"/>
  <c r="X119" i="4"/>
  <c r="W119" i="4"/>
  <c r="O119" i="4"/>
  <c r="R119" i="4" s="1"/>
  <c r="Z118" i="4"/>
  <c r="W118" i="4"/>
  <c r="P118" i="4"/>
  <c r="AB118" i="4"/>
  <c r="AA118" i="4"/>
  <c r="Y118" i="4"/>
  <c r="X118" i="4"/>
  <c r="Z117" i="4"/>
  <c r="W117" i="4"/>
  <c r="R117" i="4"/>
  <c r="AB117" i="4"/>
  <c r="AA117" i="4"/>
  <c r="Y117" i="4"/>
  <c r="X117" i="4"/>
  <c r="V117" i="4"/>
  <c r="U117" i="4"/>
  <c r="T117" i="4"/>
  <c r="S117" i="4"/>
  <c r="Q117" i="4"/>
  <c r="Q126" i="4" l="1"/>
  <c r="R126" i="4"/>
  <c r="R122" i="4"/>
  <c r="AC136" i="4"/>
  <c r="U122" i="4"/>
  <c r="T122" i="4"/>
  <c r="R120" i="4"/>
  <c r="S126" i="4"/>
  <c r="S122" i="4"/>
  <c r="S120" i="4"/>
  <c r="U126" i="4"/>
  <c r="T120" i="4"/>
  <c r="AC133" i="4"/>
  <c r="AC138" i="4"/>
  <c r="AC140" i="4"/>
  <c r="U120" i="4"/>
  <c r="Q120" i="4"/>
  <c r="Q124" i="4"/>
  <c r="S124" i="4"/>
  <c r="S119" i="4"/>
  <c r="V124" i="4"/>
  <c r="U119" i="4"/>
  <c r="T126" i="4"/>
  <c r="V119" i="4"/>
  <c r="T119" i="4"/>
  <c r="R124" i="4"/>
  <c r="T124" i="4"/>
  <c r="Q119" i="4"/>
  <c r="O118" i="4"/>
  <c r="O121" i="4"/>
  <c r="O123" i="4"/>
  <c r="O125" i="4"/>
  <c r="O127" i="4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AD101" i="2"/>
  <c r="AC101" i="2"/>
  <c r="AB101" i="2"/>
  <c r="AA101" i="2"/>
  <c r="Z101" i="2"/>
  <c r="Y101" i="2"/>
  <c r="X101" i="2"/>
  <c r="W101" i="2"/>
  <c r="V101" i="2"/>
  <c r="T101" i="2"/>
  <c r="S101" i="2"/>
  <c r="R101" i="2"/>
  <c r="Q101" i="2"/>
  <c r="P101" i="2"/>
  <c r="AD100" i="2"/>
  <c r="AC100" i="2"/>
  <c r="AB100" i="2"/>
  <c r="AA100" i="2"/>
  <c r="Z100" i="2"/>
  <c r="Y100" i="2"/>
  <c r="X100" i="2"/>
  <c r="W100" i="2"/>
  <c r="V100" i="2"/>
  <c r="U100" i="2"/>
  <c r="S100" i="2"/>
  <c r="R100" i="2"/>
  <c r="Q100" i="2"/>
  <c r="P100" i="2"/>
  <c r="AD99" i="2"/>
  <c r="AC99" i="2"/>
  <c r="AB99" i="2"/>
  <c r="AA99" i="2"/>
  <c r="Z99" i="2"/>
  <c r="Y99" i="2"/>
  <c r="X99" i="2"/>
  <c r="W99" i="2"/>
  <c r="V99" i="2"/>
  <c r="U99" i="2"/>
  <c r="T99" i="2"/>
  <c r="R99" i="2"/>
  <c r="Q99" i="2"/>
  <c r="P99" i="2"/>
  <c r="AD98" i="2"/>
  <c r="AC98" i="2"/>
  <c r="AB98" i="2"/>
  <c r="AA98" i="2"/>
  <c r="Z98" i="2"/>
  <c r="Y98" i="2"/>
  <c r="X98" i="2"/>
  <c r="W98" i="2"/>
  <c r="V98" i="2"/>
  <c r="U98" i="2"/>
  <c r="T98" i="2"/>
  <c r="S98" i="2"/>
  <c r="Q98" i="2"/>
  <c r="P98" i="2"/>
  <c r="AC97" i="2"/>
  <c r="AB97" i="2"/>
  <c r="AA97" i="2"/>
  <c r="Z97" i="2"/>
  <c r="Y97" i="2"/>
  <c r="X97" i="2"/>
  <c r="H97" i="2"/>
  <c r="W97" i="2" s="1"/>
  <c r="G97" i="2"/>
  <c r="V97" i="2" s="1"/>
  <c r="F97" i="2"/>
  <c r="U97" i="2" s="1"/>
  <c r="E97" i="2"/>
  <c r="T97" i="2" s="1"/>
  <c r="D97" i="2"/>
  <c r="S97" i="2" s="1"/>
  <c r="C97" i="2"/>
  <c r="R97" i="2" s="1"/>
  <c r="AC122" i="4" l="1"/>
  <c r="AC126" i="4"/>
  <c r="AC120" i="4"/>
  <c r="AC124" i="4"/>
  <c r="AC119" i="4"/>
  <c r="V121" i="4"/>
  <c r="U121" i="4"/>
  <c r="T121" i="4"/>
  <c r="S121" i="4"/>
  <c r="R121" i="4"/>
  <c r="Q121" i="4"/>
  <c r="V118" i="4"/>
  <c r="T118" i="4"/>
  <c r="U118" i="4"/>
  <c r="S118" i="4"/>
  <c r="R118" i="4"/>
  <c r="Q118" i="4"/>
  <c r="U123" i="4"/>
  <c r="R123" i="4"/>
  <c r="S123" i="4"/>
  <c r="Q123" i="4"/>
  <c r="T123" i="4"/>
  <c r="V123" i="4"/>
  <c r="V125" i="4"/>
  <c r="U125" i="4"/>
  <c r="T125" i="4"/>
  <c r="S125" i="4"/>
  <c r="R125" i="4"/>
  <c r="Q125" i="4"/>
  <c r="U127" i="4"/>
  <c r="S127" i="4"/>
  <c r="T127" i="4"/>
  <c r="R127" i="4"/>
  <c r="Q127" i="4"/>
  <c r="V127" i="4"/>
  <c r="F119" i="1"/>
  <c r="N119" i="1" s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S117" i="1"/>
  <c r="S116" i="1"/>
  <c r="S115" i="1"/>
  <c r="S114" i="1"/>
  <c r="S113" i="1"/>
  <c r="S112" i="1"/>
  <c r="S111" i="1"/>
  <c r="S110" i="1"/>
  <c r="Z112" i="4"/>
  <c r="AB112" i="4"/>
  <c r="AA112" i="4"/>
  <c r="Y112" i="4"/>
  <c r="X112" i="4"/>
  <c r="P112" i="4"/>
  <c r="AB111" i="4"/>
  <c r="AA111" i="4"/>
  <c r="Z111" i="4"/>
  <c r="Y111" i="4"/>
  <c r="X111" i="4"/>
  <c r="P111" i="4"/>
  <c r="Z110" i="4"/>
  <c r="AB110" i="4"/>
  <c r="AA110" i="4"/>
  <c r="Y110" i="4"/>
  <c r="X110" i="4"/>
  <c r="P110" i="4"/>
  <c r="V109" i="4"/>
  <c r="AB109" i="4"/>
  <c r="AA109" i="4"/>
  <c r="Z109" i="4"/>
  <c r="Y109" i="4"/>
  <c r="X109" i="4"/>
  <c r="P109" i="4"/>
  <c r="Z108" i="4"/>
  <c r="AB108" i="4"/>
  <c r="AA108" i="4"/>
  <c r="Y108" i="4"/>
  <c r="X108" i="4"/>
  <c r="U108" i="4"/>
  <c r="P108" i="4"/>
  <c r="AB107" i="4"/>
  <c r="AA107" i="4"/>
  <c r="Z107" i="4"/>
  <c r="Y107" i="4"/>
  <c r="X107" i="4"/>
  <c r="P107" i="4"/>
  <c r="Z106" i="4"/>
  <c r="AB106" i="4"/>
  <c r="AA106" i="4"/>
  <c r="Y106" i="4"/>
  <c r="X106" i="4"/>
  <c r="P106" i="4"/>
  <c r="AB105" i="4"/>
  <c r="AA105" i="4"/>
  <c r="Z105" i="4"/>
  <c r="Y105" i="4"/>
  <c r="X105" i="4"/>
  <c r="P105" i="4"/>
  <c r="Z104" i="4"/>
  <c r="AB104" i="4"/>
  <c r="AA104" i="4"/>
  <c r="Y104" i="4"/>
  <c r="X104" i="4"/>
  <c r="P104" i="4"/>
  <c r="P103" i="4"/>
  <c r="AB103" i="4"/>
  <c r="AA103" i="4"/>
  <c r="Z103" i="4"/>
  <c r="Y103" i="4"/>
  <c r="X103" i="4"/>
  <c r="P102" i="4"/>
  <c r="AB102" i="4"/>
  <c r="AA102" i="4"/>
  <c r="Z102" i="4"/>
  <c r="Y102" i="4"/>
  <c r="X102" i="4"/>
  <c r="O102" i="4"/>
  <c r="W102" i="4" s="1"/>
  <c r="AB101" i="4"/>
  <c r="Y101" i="4"/>
  <c r="P101" i="4"/>
  <c r="AA101" i="4"/>
  <c r="Z101" i="4"/>
  <c r="X101" i="4"/>
  <c r="O101" i="4"/>
  <c r="W101" i="4" s="1"/>
  <c r="AA100" i="4"/>
  <c r="X100" i="4"/>
  <c r="V100" i="4"/>
  <c r="S100" i="4"/>
  <c r="AB100" i="4"/>
  <c r="Z100" i="4"/>
  <c r="Y100" i="4"/>
  <c r="W100" i="4"/>
  <c r="U100" i="4"/>
  <c r="T100" i="4"/>
  <c r="R100" i="4"/>
  <c r="Q100" i="4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AD88" i="2"/>
  <c r="AC88" i="2"/>
  <c r="AB88" i="2"/>
  <c r="AA88" i="2"/>
  <c r="Z88" i="2"/>
  <c r="Y88" i="2"/>
  <c r="X88" i="2"/>
  <c r="W88" i="2"/>
  <c r="V88" i="2"/>
  <c r="T88" i="2"/>
  <c r="S88" i="2"/>
  <c r="R88" i="2"/>
  <c r="Q88" i="2"/>
  <c r="P88" i="2"/>
  <c r="AD87" i="2"/>
  <c r="AC87" i="2"/>
  <c r="AB87" i="2"/>
  <c r="AA87" i="2"/>
  <c r="Z87" i="2"/>
  <c r="Y87" i="2"/>
  <c r="X87" i="2"/>
  <c r="W87" i="2"/>
  <c r="V87" i="2"/>
  <c r="U87" i="2"/>
  <c r="S87" i="2"/>
  <c r="R87" i="2"/>
  <c r="Q87" i="2"/>
  <c r="P87" i="2"/>
  <c r="AD86" i="2"/>
  <c r="AC86" i="2"/>
  <c r="AB86" i="2"/>
  <c r="AA86" i="2"/>
  <c r="Z86" i="2"/>
  <c r="Y86" i="2"/>
  <c r="X86" i="2"/>
  <c r="W86" i="2"/>
  <c r="V86" i="2"/>
  <c r="U86" i="2"/>
  <c r="T86" i="2"/>
  <c r="R86" i="2"/>
  <c r="Q86" i="2"/>
  <c r="P86" i="2"/>
  <c r="AD85" i="2"/>
  <c r="AC85" i="2"/>
  <c r="AB85" i="2"/>
  <c r="AA85" i="2"/>
  <c r="Z85" i="2"/>
  <c r="Y85" i="2"/>
  <c r="X85" i="2"/>
  <c r="W85" i="2"/>
  <c r="V85" i="2"/>
  <c r="U85" i="2"/>
  <c r="T85" i="2"/>
  <c r="S85" i="2"/>
  <c r="Q85" i="2"/>
  <c r="P85" i="2"/>
  <c r="Y84" i="2"/>
  <c r="AC84" i="2"/>
  <c r="AB84" i="2"/>
  <c r="AA84" i="2"/>
  <c r="Z84" i="2"/>
  <c r="I84" i="2"/>
  <c r="X84" i="2" s="1"/>
  <c r="H84" i="2"/>
  <c r="W84" i="2" s="1"/>
  <c r="G84" i="2"/>
  <c r="V84" i="2" s="1"/>
  <c r="F84" i="2"/>
  <c r="U84" i="2" s="1"/>
  <c r="E84" i="2"/>
  <c r="T84" i="2" s="1"/>
  <c r="D84" i="2"/>
  <c r="S84" i="2" s="1"/>
  <c r="C84" i="2"/>
  <c r="R84" i="2" s="1"/>
  <c r="E118" i="1" l="1"/>
  <c r="F118" i="1"/>
  <c r="AC125" i="4"/>
  <c r="AC123" i="4"/>
  <c r="AC121" i="4"/>
  <c r="AC127" i="4"/>
  <c r="AC118" i="4"/>
  <c r="J119" i="1"/>
  <c r="L119" i="1"/>
  <c r="R102" i="4"/>
  <c r="S102" i="4"/>
  <c r="R101" i="4"/>
  <c r="Q101" i="4"/>
  <c r="T102" i="4"/>
  <c r="S101" i="4"/>
  <c r="T101" i="4"/>
  <c r="U102" i="4"/>
  <c r="U101" i="4"/>
  <c r="V101" i="4"/>
  <c r="V102" i="4"/>
  <c r="Q102" i="4"/>
  <c r="O103" i="4"/>
  <c r="O105" i="4"/>
  <c r="O107" i="4"/>
  <c r="O109" i="4"/>
  <c r="O111" i="4"/>
  <c r="O104" i="4"/>
  <c r="O106" i="4"/>
  <c r="O108" i="4"/>
  <c r="O110" i="4"/>
  <c r="O112" i="4"/>
  <c r="F105" i="1"/>
  <c r="N105" i="1" s="1"/>
  <c r="S104" i="1"/>
  <c r="R104" i="1"/>
  <c r="Q104" i="1"/>
  <c r="P104" i="1"/>
  <c r="O104" i="1"/>
  <c r="N104" i="1"/>
  <c r="M104" i="1"/>
  <c r="S103" i="1"/>
  <c r="S102" i="1"/>
  <c r="S101" i="1"/>
  <c r="S100" i="1"/>
  <c r="S99" i="1"/>
  <c r="S98" i="1"/>
  <c r="S97" i="1"/>
  <c r="S96" i="1"/>
  <c r="S95" i="1"/>
  <c r="L104" i="1" l="1"/>
  <c r="J104" i="1"/>
  <c r="K104" i="1"/>
  <c r="E104" i="1"/>
  <c r="G104" i="1"/>
  <c r="I104" i="1"/>
  <c r="F104" i="1"/>
  <c r="H104" i="1"/>
  <c r="R109" i="4"/>
  <c r="Q109" i="4"/>
  <c r="S109" i="4"/>
  <c r="W109" i="4"/>
  <c r="U109" i="4"/>
  <c r="T109" i="4"/>
  <c r="V107" i="4"/>
  <c r="T107" i="4"/>
  <c r="S107" i="4"/>
  <c r="R107" i="4"/>
  <c r="U107" i="4"/>
  <c r="Q107" i="4"/>
  <c r="W107" i="4"/>
  <c r="W105" i="4"/>
  <c r="U105" i="4"/>
  <c r="V105" i="4"/>
  <c r="T105" i="4"/>
  <c r="S105" i="4"/>
  <c r="R105" i="4"/>
  <c r="Q105" i="4"/>
  <c r="Q103" i="4"/>
  <c r="W103" i="4"/>
  <c r="V103" i="4"/>
  <c r="U103" i="4"/>
  <c r="R103" i="4"/>
  <c r="T103" i="4"/>
  <c r="S103" i="4"/>
  <c r="R112" i="4"/>
  <c r="T112" i="4"/>
  <c r="S112" i="4"/>
  <c r="Q112" i="4"/>
  <c r="W112" i="4"/>
  <c r="U112" i="4"/>
  <c r="V112" i="4"/>
  <c r="AC101" i="4"/>
  <c r="V110" i="4"/>
  <c r="U110" i="4"/>
  <c r="R110" i="4"/>
  <c r="T110" i="4"/>
  <c r="S110" i="4"/>
  <c r="Q110" i="4"/>
  <c r="W110" i="4"/>
  <c r="W108" i="4"/>
  <c r="V108" i="4"/>
  <c r="R108" i="4"/>
  <c r="T108" i="4"/>
  <c r="S108" i="4"/>
  <c r="Q108" i="4"/>
  <c r="R104" i="4"/>
  <c r="T104" i="4"/>
  <c r="S104" i="4"/>
  <c r="Q104" i="4"/>
  <c r="U104" i="4"/>
  <c r="W104" i="4"/>
  <c r="V104" i="4"/>
  <c r="Q106" i="4"/>
  <c r="W106" i="4"/>
  <c r="V106" i="4"/>
  <c r="S106" i="4"/>
  <c r="U106" i="4"/>
  <c r="R106" i="4"/>
  <c r="T106" i="4"/>
  <c r="W111" i="4"/>
  <c r="U111" i="4"/>
  <c r="V111" i="4"/>
  <c r="T111" i="4"/>
  <c r="Q111" i="4"/>
  <c r="S111" i="4"/>
  <c r="R111" i="4"/>
  <c r="AC102" i="4"/>
  <c r="J105" i="1"/>
  <c r="L105" i="1"/>
  <c r="AC108" i="4" l="1"/>
  <c r="AC106" i="4"/>
  <c r="AC104" i="4"/>
  <c r="AC105" i="4"/>
  <c r="AC107" i="4"/>
  <c r="AC111" i="4"/>
  <c r="AC112" i="4"/>
  <c r="AC103" i="4"/>
  <c r="AC109" i="4"/>
  <c r="AC110" i="4"/>
  <c r="AA95" i="4" l="1"/>
  <c r="Z95" i="4"/>
  <c r="AB95" i="4"/>
  <c r="Y95" i="4"/>
  <c r="X95" i="4"/>
  <c r="W95" i="4"/>
  <c r="P95" i="4"/>
  <c r="Y94" i="4"/>
  <c r="W94" i="4"/>
  <c r="O94" i="4"/>
  <c r="Q94" i="4" s="1"/>
  <c r="AB94" i="4"/>
  <c r="AA94" i="4"/>
  <c r="Z94" i="4"/>
  <c r="X94" i="4"/>
  <c r="S94" i="4"/>
  <c r="P94" i="4"/>
  <c r="AA93" i="4"/>
  <c r="Z93" i="4"/>
  <c r="AB93" i="4"/>
  <c r="Y93" i="4"/>
  <c r="X93" i="4"/>
  <c r="W93" i="4"/>
  <c r="P93" i="4"/>
  <c r="Y92" i="4"/>
  <c r="W92" i="4"/>
  <c r="O92" i="4"/>
  <c r="U92" i="4" s="1"/>
  <c r="AB92" i="4"/>
  <c r="AA92" i="4"/>
  <c r="Z92" i="4"/>
  <c r="X92" i="4"/>
  <c r="P92" i="4"/>
  <c r="AA91" i="4"/>
  <c r="Z91" i="4"/>
  <c r="AB91" i="4"/>
  <c r="Y91" i="4"/>
  <c r="X91" i="4"/>
  <c r="W91" i="4"/>
  <c r="P91" i="4"/>
  <c r="Y90" i="4"/>
  <c r="W90" i="4"/>
  <c r="O90" i="4"/>
  <c r="U90" i="4" s="1"/>
  <c r="AB90" i="4"/>
  <c r="AA90" i="4"/>
  <c r="Z90" i="4"/>
  <c r="X90" i="4"/>
  <c r="P90" i="4"/>
  <c r="AA89" i="4"/>
  <c r="Z89" i="4"/>
  <c r="AB89" i="4"/>
  <c r="Y89" i="4"/>
  <c r="X89" i="4"/>
  <c r="W89" i="4"/>
  <c r="P89" i="4"/>
  <c r="Y88" i="4"/>
  <c r="W88" i="4"/>
  <c r="P88" i="4"/>
  <c r="O88" i="4"/>
  <c r="Q88" i="4" s="1"/>
  <c r="AB88" i="4"/>
  <c r="AA88" i="4"/>
  <c r="Z88" i="4"/>
  <c r="X88" i="4"/>
  <c r="AB87" i="4"/>
  <c r="AA87" i="4"/>
  <c r="Z87" i="4"/>
  <c r="Y87" i="4"/>
  <c r="P87" i="4"/>
  <c r="X87" i="4"/>
  <c r="W87" i="4"/>
  <c r="O87" i="4"/>
  <c r="S87" i="4" s="1"/>
  <c r="AB86" i="4"/>
  <c r="W86" i="4"/>
  <c r="P86" i="4"/>
  <c r="O86" i="4"/>
  <c r="Q86" i="4" s="1"/>
  <c r="AA86" i="4"/>
  <c r="Z86" i="4"/>
  <c r="Y86" i="4"/>
  <c r="X86" i="4"/>
  <c r="Y85" i="4"/>
  <c r="X85" i="4"/>
  <c r="W85" i="4"/>
  <c r="V85" i="4"/>
  <c r="Q85" i="4"/>
  <c r="AB85" i="4"/>
  <c r="AA85" i="4"/>
  <c r="Z85" i="4"/>
  <c r="U85" i="4"/>
  <c r="T85" i="4"/>
  <c r="S85" i="4"/>
  <c r="R85" i="4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AD76" i="2"/>
  <c r="AC76" i="2"/>
  <c r="AB76" i="2"/>
  <c r="AA76" i="2"/>
  <c r="Z76" i="2"/>
  <c r="Y76" i="2"/>
  <c r="X76" i="2"/>
  <c r="W76" i="2"/>
  <c r="V76" i="2"/>
  <c r="T76" i="2"/>
  <c r="S76" i="2"/>
  <c r="R76" i="2"/>
  <c r="Q76" i="2"/>
  <c r="P76" i="2"/>
  <c r="AD75" i="2"/>
  <c r="AC75" i="2"/>
  <c r="AB75" i="2"/>
  <c r="AA75" i="2"/>
  <c r="Z75" i="2"/>
  <c r="Y75" i="2"/>
  <c r="X75" i="2"/>
  <c r="W75" i="2"/>
  <c r="V75" i="2"/>
  <c r="U75" i="2"/>
  <c r="S75" i="2"/>
  <c r="R75" i="2"/>
  <c r="Q75" i="2"/>
  <c r="P75" i="2"/>
  <c r="AD74" i="2"/>
  <c r="AC74" i="2"/>
  <c r="AB74" i="2"/>
  <c r="AA74" i="2"/>
  <c r="Z74" i="2"/>
  <c r="Y74" i="2"/>
  <c r="X74" i="2"/>
  <c r="W74" i="2"/>
  <c r="V74" i="2"/>
  <c r="U74" i="2"/>
  <c r="T74" i="2"/>
  <c r="R74" i="2"/>
  <c r="Q74" i="2"/>
  <c r="P74" i="2"/>
  <c r="AD73" i="2"/>
  <c r="AC73" i="2"/>
  <c r="AB73" i="2"/>
  <c r="AA73" i="2"/>
  <c r="Z73" i="2"/>
  <c r="Y73" i="2"/>
  <c r="X73" i="2"/>
  <c r="W73" i="2"/>
  <c r="V73" i="2"/>
  <c r="U73" i="2"/>
  <c r="T73" i="2"/>
  <c r="S73" i="2"/>
  <c r="Q73" i="2"/>
  <c r="P73" i="2"/>
  <c r="AC72" i="2"/>
  <c r="AB72" i="2"/>
  <c r="AA72" i="2"/>
  <c r="Z72" i="2"/>
  <c r="Y72" i="2"/>
  <c r="X72" i="2"/>
  <c r="H72" i="2"/>
  <c r="W72" i="2" s="1"/>
  <c r="G72" i="2"/>
  <c r="V72" i="2" s="1"/>
  <c r="F72" i="2"/>
  <c r="U72" i="2" s="1"/>
  <c r="E72" i="2"/>
  <c r="T72" i="2" s="1"/>
  <c r="D72" i="2"/>
  <c r="S72" i="2" s="1"/>
  <c r="C72" i="2"/>
  <c r="R72" i="2" s="1"/>
  <c r="R94" i="4" l="1"/>
  <c r="S88" i="4"/>
  <c r="R87" i="4"/>
  <c r="T88" i="4"/>
  <c r="V88" i="4"/>
  <c r="T87" i="4"/>
  <c r="U88" i="4"/>
  <c r="V94" i="4"/>
  <c r="AC94" i="4" s="1"/>
  <c r="U87" i="4"/>
  <c r="T94" i="4"/>
  <c r="V87" i="4"/>
  <c r="U94" i="4"/>
  <c r="R88" i="4"/>
  <c r="R92" i="4"/>
  <c r="R86" i="4"/>
  <c r="S90" i="4"/>
  <c r="Q90" i="4"/>
  <c r="S86" i="4"/>
  <c r="T86" i="4"/>
  <c r="T90" i="4"/>
  <c r="V90" i="4"/>
  <c r="R90" i="4"/>
  <c r="V86" i="4"/>
  <c r="U86" i="4"/>
  <c r="Q87" i="4"/>
  <c r="S92" i="4"/>
  <c r="Q92" i="4"/>
  <c r="T92" i="4"/>
  <c r="V92" i="4"/>
  <c r="O89" i="4"/>
  <c r="O91" i="4"/>
  <c r="O93" i="4"/>
  <c r="O95" i="4"/>
  <c r="F90" i="1"/>
  <c r="N90" i="1" s="1"/>
  <c r="S89" i="1"/>
  <c r="R89" i="1"/>
  <c r="Q89" i="1"/>
  <c r="P89" i="1"/>
  <c r="O89" i="1"/>
  <c r="N89" i="1"/>
  <c r="M89" i="1"/>
  <c r="L89" i="1"/>
  <c r="K89" i="1"/>
  <c r="F89" i="1"/>
  <c r="S88" i="1"/>
  <c r="S87" i="1"/>
  <c r="S86" i="1"/>
  <c r="S85" i="1"/>
  <c r="S84" i="1"/>
  <c r="S83" i="1"/>
  <c r="S82" i="1"/>
  <c r="S81" i="1"/>
  <c r="O80" i="4"/>
  <c r="R80" i="4" s="1"/>
  <c r="AB80" i="4"/>
  <c r="AA80" i="4"/>
  <c r="Z80" i="4"/>
  <c r="Y80" i="4"/>
  <c r="P80" i="4"/>
  <c r="AA79" i="4"/>
  <c r="Z79" i="4"/>
  <c r="AB79" i="4"/>
  <c r="Y79" i="4"/>
  <c r="P79" i="4"/>
  <c r="O78" i="4"/>
  <c r="W78" i="4" s="1"/>
  <c r="AB78" i="4"/>
  <c r="AA78" i="4"/>
  <c r="Z78" i="4"/>
  <c r="Y78" i="4"/>
  <c r="P78" i="4"/>
  <c r="AA77" i="4"/>
  <c r="Z77" i="4"/>
  <c r="AB77" i="4"/>
  <c r="Y77" i="4"/>
  <c r="P77" i="4"/>
  <c r="O76" i="4"/>
  <c r="W76" i="4" s="1"/>
  <c r="AB76" i="4"/>
  <c r="AA76" i="4"/>
  <c r="Z76" i="4"/>
  <c r="Y76" i="4"/>
  <c r="P76" i="4"/>
  <c r="AA75" i="4"/>
  <c r="Z75" i="4"/>
  <c r="AB75" i="4"/>
  <c r="Y75" i="4"/>
  <c r="W75" i="4"/>
  <c r="P75" i="4"/>
  <c r="P74" i="4"/>
  <c r="O74" i="4"/>
  <c r="W74" i="4" s="1"/>
  <c r="AB74" i="4"/>
  <c r="AA74" i="4"/>
  <c r="Z74" i="4"/>
  <c r="Y74" i="4"/>
  <c r="AA73" i="4"/>
  <c r="Z73" i="4"/>
  <c r="Y73" i="4"/>
  <c r="P73" i="4"/>
  <c r="AB73" i="4"/>
  <c r="O73" i="4"/>
  <c r="Q73" i="4" s="1"/>
  <c r="AB72" i="4"/>
  <c r="P72" i="4"/>
  <c r="AA72" i="4"/>
  <c r="Z72" i="4"/>
  <c r="Y72" i="4"/>
  <c r="X71" i="4"/>
  <c r="W71" i="4"/>
  <c r="V71" i="4"/>
  <c r="AB71" i="4"/>
  <c r="AA71" i="4"/>
  <c r="Z71" i="4"/>
  <c r="Y71" i="4"/>
  <c r="U71" i="4"/>
  <c r="T71" i="4"/>
  <c r="S71" i="4"/>
  <c r="R71" i="4"/>
  <c r="Q71" i="4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AD66" i="2"/>
  <c r="AC66" i="2"/>
  <c r="AB66" i="2"/>
  <c r="AA66" i="2"/>
  <c r="Z66" i="2"/>
  <c r="X66" i="2"/>
  <c r="W66" i="2"/>
  <c r="V66" i="2"/>
  <c r="U66" i="2"/>
  <c r="T66" i="2"/>
  <c r="S66" i="2"/>
  <c r="R66" i="2"/>
  <c r="Q66" i="2"/>
  <c r="P66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AD62" i="2"/>
  <c r="AC62" i="2"/>
  <c r="AB62" i="2"/>
  <c r="AA62" i="2"/>
  <c r="Z62" i="2"/>
  <c r="Y62" i="2"/>
  <c r="X62" i="2"/>
  <c r="W62" i="2"/>
  <c r="V62" i="2"/>
  <c r="T62" i="2"/>
  <c r="S62" i="2"/>
  <c r="R62" i="2"/>
  <c r="Q62" i="2"/>
  <c r="P62" i="2"/>
  <c r="AD61" i="2"/>
  <c r="AC61" i="2"/>
  <c r="AB61" i="2"/>
  <c r="AA61" i="2"/>
  <c r="Z61" i="2"/>
  <c r="Y61" i="2"/>
  <c r="X61" i="2"/>
  <c r="W61" i="2"/>
  <c r="V61" i="2"/>
  <c r="U61" i="2"/>
  <c r="S61" i="2"/>
  <c r="R61" i="2"/>
  <c r="Q61" i="2"/>
  <c r="P61" i="2"/>
  <c r="AD60" i="2"/>
  <c r="AC60" i="2"/>
  <c r="AB60" i="2"/>
  <c r="AA60" i="2"/>
  <c r="Z60" i="2"/>
  <c r="Y60" i="2"/>
  <c r="X60" i="2"/>
  <c r="W60" i="2"/>
  <c r="V60" i="2"/>
  <c r="U60" i="2"/>
  <c r="T60" i="2"/>
  <c r="R60" i="2"/>
  <c r="Q60" i="2"/>
  <c r="P60" i="2"/>
  <c r="AD59" i="2"/>
  <c r="AC59" i="2"/>
  <c r="AB59" i="2"/>
  <c r="AA59" i="2"/>
  <c r="Z59" i="2"/>
  <c r="Y59" i="2"/>
  <c r="X59" i="2"/>
  <c r="W59" i="2"/>
  <c r="V59" i="2"/>
  <c r="U59" i="2"/>
  <c r="T59" i="2"/>
  <c r="S59" i="2"/>
  <c r="Q59" i="2"/>
  <c r="P59" i="2"/>
  <c r="AC58" i="2"/>
  <c r="AB58" i="2"/>
  <c r="AA58" i="2"/>
  <c r="Z58" i="2"/>
  <c r="J58" i="2"/>
  <c r="Y58" i="2" s="1"/>
  <c r="I58" i="2"/>
  <c r="X58" i="2" s="1"/>
  <c r="H58" i="2"/>
  <c r="W58" i="2" s="1"/>
  <c r="G58" i="2"/>
  <c r="V58" i="2" s="1"/>
  <c r="F58" i="2"/>
  <c r="U58" i="2" s="1"/>
  <c r="E58" i="2"/>
  <c r="T58" i="2" s="1"/>
  <c r="D58" i="2"/>
  <c r="S58" i="2" s="1"/>
  <c r="C58" i="2"/>
  <c r="R58" i="2" s="1"/>
  <c r="R74" i="4" l="1"/>
  <c r="S78" i="4"/>
  <c r="X78" i="4"/>
  <c r="AC88" i="4"/>
  <c r="X76" i="4"/>
  <c r="T74" i="4"/>
  <c r="V74" i="4"/>
  <c r="Q76" i="4"/>
  <c r="AC87" i="4"/>
  <c r="E89" i="1"/>
  <c r="G89" i="1"/>
  <c r="H89" i="1"/>
  <c r="I89" i="1"/>
  <c r="J89" i="1"/>
  <c r="AC86" i="4"/>
  <c r="R73" i="4"/>
  <c r="R93" i="4"/>
  <c r="V93" i="4"/>
  <c r="U93" i="4"/>
  <c r="T93" i="4"/>
  <c r="S93" i="4"/>
  <c r="Q93" i="4"/>
  <c r="U91" i="4"/>
  <c r="T91" i="4"/>
  <c r="S91" i="4"/>
  <c r="Q91" i="4"/>
  <c r="R91" i="4"/>
  <c r="V91" i="4"/>
  <c r="V89" i="4"/>
  <c r="U89" i="4"/>
  <c r="T89" i="4"/>
  <c r="S89" i="4"/>
  <c r="Q89" i="4"/>
  <c r="R89" i="4"/>
  <c r="AC90" i="4"/>
  <c r="V95" i="4"/>
  <c r="U95" i="4"/>
  <c r="T95" i="4"/>
  <c r="S95" i="4"/>
  <c r="Q95" i="4"/>
  <c r="R95" i="4"/>
  <c r="AC92" i="4"/>
  <c r="J90" i="1"/>
  <c r="L90" i="1"/>
  <c r="S73" i="4"/>
  <c r="U74" i="4"/>
  <c r="S76" i="4"/>
  <c r="T73" i="4"/>
  <c r="U73" i="4"/>
  <c r="W73" i="4"/>
  <c r="Q74" i="4"/>
  <c r="S74" i="4"/>
  <c r="V73" i="4"/>
  <c r="X74" i="4"/>
  <c r="R76" i="4"/>
  <c r="T80" i="4"/>
  <c r="V80" i="4"/>
  <c r="S80" i="4"/>
  <c r="U80" i="4"/>
  <c r="W80" i="4"/>
  <c r="X73" i="4"/>
  <c r="T76" i="4"/>
  <c r="V76" i="4"/>
  <c r="Q78" i="4"/>
  <c r="X80" i="4"/>
  <c r="U76" i="4"/>
  <c r="R78" i="4"/>
  <c r="T78" i="4"/>
  <c r="V78" i="4"/>
  <c r="Q80" i="4"/>
  <c r="U78" i="4"/>
  <c r="O72" i="4"/>
  <c r="O75" i="4"/>
  <c r="O77" i="4"/>
  <c r="O79" i="4"/>
  <c r="F76" i="1"/>
  <c r="J76" i="1" s="1"/>
  <c r="S75" i="1"/>
  <c r="R75" i="1"/>
  <c r="Q75" i="1"/>
  <c r="P75" i="1"/>
  <c r="O75" i="1"/>
  <c r="N75" i="1"/>
  <c r="M75" i="1"/>
  <c r="K75" i="1"/>
  <c r="S74" i="1"/>
  <c r="S73" i="1"/>
  <c r="S72" i="1"/>
  <c r="S71" i="1"/>
  <c r="S70" i="1"/>
  <c r="S69" i="1"/>
  <c r="S68" i="1"/>
  <c r="S67" i="1"/>
  <c r="S66" i="1"/>
  <c r="AA66" i="4"/>
  <c r="AB66" i="4"/>
  <c r="Z66" i="4"/>
  <c r="Y66" i="4"/>
  <c r="P66" i="4"/>
  <c r="Y65" i="4"/>
  <c r="O65" i="4"/>
  <c r="R65" i="4" s="1"/>
  <c r="AB65" i="4"/>
  <c r="AA65" i="4"/>
  <c r="Z65" i="4"/>
  <c r="P65" i="4"/>
  <c r="AA64" i="4"/>
  <c r="AB64" i="4"/>
  <c r="Z64" i="4"/>
  <c r="Y64" i="4"/>
  <c r="P64" i="4"/>
  <c r="O63" i="4"/>
  <c r="W63" i="4" s="1"/>
  <c r="AB63" i="4"/>
  <c r="AA63" i="4"/>
  <c r="Z63" i="4"/>
  <c r="Y63" i="4"/>
  <c r="P63" i="4"/>
  <c r="AA62" i="4"/>
  <c r="AB62" i="4"/>
  <c r="Z62" i="4"/>
  <c r="Y62" i="4"/>
  <c r="P62" i="4"/>
  <c r="O61" i="4"/>
  <c r="W61" i="4" s="1"/>
  <c r="AB61" i="4"/>
  <c r="AA61" i="4"/>
  <c r="Z61" i="4"/>
  <c r="Y61" i="4"/>
  <c r="P61" i="4"/>
  <c r="AA60" i="4"/>
  <c r="AB60" i="4"/>
  <c r="Z60" i="4"/>
  <c r="Y60" i="4"/>
  <c r="P60" i="4"/>
  <c r="P59" i="4"/>
  <c r="O59" i="4"/>
  <c r="W59" i="4" s="1"/>
  <c r="AB59" i="4"/>
  <c r="AA59" i="4"/>
  <c r="Z59" i="4"/>
  <c r="Y59" i="4"/>
  <c r="Z58" i="4"/>
  <c r="P58" i="4"/>
  <c r="AB58" i="4"/>
  <c r="AA58" i="4"/>
  <c r="Y58" i="4"/>
  <c r="O58" i="4"/>
  <c r="X58" i="4" s="1"/>
  <c r="P57" i="4"/>
  <c r="AB57" i="4"/>
  <c r="AA57" i="4"/>
  <c r="Z57" i="4"/>
  <c r="Y57" i="4"/>
  <c r="Z56" i="4"/>
  <c r="W56" i="4"/>
  <c r="R56" i="4"/>
  <c r="AB56" i="4"/>
  <c r="AA56" i="4"/>
  <c r="Y56" i="4"/>
  <c r="X56" i="4"/>
  <c r="V56" i="4"/>
  <c r="U56" i="4"/>
  <c r="T56" i="4"/>
  <c r="S56" i="4"/>
  <c r="Q56" i="4"/>
  <c r="C44" i="2"/>
  <c r="R44" i="2" s="1"/>
  <c r="D44" i="2"/>
  <c r="S44" i="2" s="1"/>
  <c r="E44" i="2"/>
  <c r="F44" i="2"/>
  <c r="U44" i="2" s="1"/>
  <c r="G44" i="2"/>
  <c r="H44" i="2"/>
  <c r="W44" i="2" s="1"/>
  <c r="I44" i="2"/>
  <c r="X44" i="2" s="1"/>
  <c r="J44" i="2"/>
  <c r="Y44" i="2" s="1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AD52" i="2"/>
  <c r="AC52" i="2"/>
  <c r="AB52" i="2"/>
  <c r="AA52" i="2"/>
  <c r="Z52" i="2"/>
  <c r="X52" i="2"/>
  <c r="W52" i="2"/>
  <c r="V52" i="2"/>
  <c r="U52" i="2"/>
  <c r="T52" i="2"/>
  <c r="S52" i="2"/>
  <c r="R52" i="2"/>
  <c r="Q52" i="2"/>
  <c r="P52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AD48" i="2"/>
  <c r="AC48" i="2"/>
  <c r="AB48" i="2"/>
  <c r="AA48" i="2"/>
  <c r="Z48" i="2"/>
  <c r="Y48" i="2"/>
  <c r="X48" i="2"/>
  <c r="W48" i="2"/>
  <c r="V48" i="2"/>
  <c r="T48" i="2"/>
  <c r="S48" i="2"/>
  <c r="R48" i="2"/>
  <c r="Q48" i="2"/>
  <c r="P48" i="2"/>
  <c r="AD47" i="2"/>
  <c r="AC47" i="2"/>
  <c r="AB47" i="2"/>
  <c r="AA47" i="2"/>
  <c r="Z47" i="2"/>
  <c r="Y47" i="2"/>
  <c r="X47" i="2"/>
  <c r="W47" i="2"/>
  <c r="V47" i="2"/>
  <c r="U47" i="2"/>
  <c r="S47" i="2"/>
  <c r="R47" i="2"/>
  <c r="Q47" i="2"/>
  <c r="P47" i="2"/>
  <c r="AD46" i="2"/>
  <c r="AC46" i="2"/>
  <c r="AB46" i="2"/>
  <c r="AA46" i="2"/>
  <c r="Z46" i="2"/>
  <c r="Y46" i="2"/>
  <c r="X46" i="2"/>
  <c r="W46" i="2"/>
  <c r="V46" i="2"/>
  <c r="U46" i="2"/>
  <c r="T46" i="2"/>
  <c r="R46" i="2"/>
  <c r="Q46" i="2"/>
  <c r="P46" i="2"/>
  <c r="AD45" i="2"/>
  <c r="AC45" i="2"/>
  <c r="AB45" i="2"/>
  <c r="AA45" i="2"/>
  <c r="Z45" i="2"/>
  <c r="Y45" i="2"/>
  <c r="X45" i="2"/>
  <c r="W45" i="2"/>
  <c r="V45" i="2"/>
  <c r="U45" i="2"/>
  <c r="T45" i="2"/>
  <c r="S45" i="2"/>
  <c r="Q45" i="2"/>
  <c r="P45" i="2"/>
  <c r="Z44" i="2"/>
  <c r="AC44" i="2"/>
  <c r="AB44" i="2"/>
  <c r="AA44" i="2"/>
  <c r="V44" i="2"/>
  <c r="T44" i="2"/>
  <c r="H75" i="1" l="1"/>
  <c r="Q61" i="4"/>
  <c r="L75" i="1"/>
  <c r="F75" i="1"/>
  <c r="G75" i="1"/>
  <c r="S61" i="4"/>
  <c r="Q59" i="4"/>
  <c r="T61" i="4"/>
  <c r="T59" i="4"/>
  <c r="U61" i="4"/>
  <c r="AC73" i="4"/>
  <c r="AC74" i="4"/>
  <c r="S58" i="4"/>
  <c r="U59" i="4"/>
  <c r="AC95" i="4"/>
  <c r="AC93" i="4"/>
  <c r="AC91" i="4"/>
  <c r="AC89" i="4"/>
  <c r="J75" i="1"/>
  <c r="R61" i="4"/>
  <c r="T63" i="4"/>
  <c r="V61" i="4"/>
  <c r="AC76" i="4"/>
  <c r="X79" i="4"/>
  <c r="W79" i="4"/>
  <c r="V79" i="4"/>
  <c r="U79" i="4"/>
  <c r="S79" i="4"/>
  <c r="T79" i="4"/>
  <c r="R79" i="4"/>
  <c r="Q79" i="4"/>
  <c r="AC80" i="4"/>
  <c r="S77" i="4"/>
  <c r="T77" i="4"/>
  <c r="R77" i="4"/>
  <c r="Q77" i="4"/>
  <c r="X77" i="4"/>
  <c r="W77" i="4"/>
  <c r="U77" i="4"/>
  <c r="V77" i="4"/>
  <c r="V75" i="4"/>
  <c r="X75" i="4"/>
  <c r="U75" i="4"/>
  <c r="S75" i="4"/>
  <c r="T75" i="4"/>
  <c r="R75" i="4"/>
  <c r="Q75" i="4"/>
  <c r="X72" i="4"/>
  <c r="W72" i="4"/>
  <c r="U72" i="4"/>
  <c r="V72" i="4"/>
  <c r="T72" i="4"/>
  <c r="S72" i="4"/>
  <c r="R72" i="4"/>
  <c r="Q72" i="4"/>
  <c r="AC78" i="4"/>
  <c r="L76" i="1"/>
  <c r="N76" i="1"/>
  <c r="I75" i="1"/>
  <c r="E75" i="1"/>
  <c r="V59" i="4"/>
  <c r="X59" i="4"/>
  <c r="R59" i="4"/>
  <c r="X61" i="4"/>
  <c r="Q65" i="4"/>
  <c r="S59" i="4"/>
  <c r="T58" i="4"/>
  <c r="X63" i="4"/>
  <c r="T65" i="4"/>
  <c r="W65" i="4"/>
  <c r="U58" i="4"/>
  <c r="R58" i="4"/>
  <c r="U65" i="4"/>
  <c r="V63" i="4"/>
  <c r="V58" i="4"/>
  <c r="Q63" i="4"/>
  <c r="V65" i="4"/>
  <c r="S65" i="4"/>
  <c r="W58" i="4"/>
  <c r="R63" i="4"/>
  <c r="X65" i="4"/>
  <c r="S63" i="4"/>
  <c r="U63" i="4"/>
  <c r="Q58" i="4"/>
  <c r="O57" i="4"/>
  <c r="O60" i="4"/>
  <c r="O62" i="4"/>
  <c r="O64" i="4"/>
  <c r="O66" i="4"/>
  <c r="F61" i="1"/>
  <c r="N61" i="1" s="1"/>
  <c r="S60" i="1"/>
  <c r="R60" i="1"/>
  <c r="Q60" i="1"/>
  <c r="P60" i="1"/>
  <c r="O60" i="1"/>
  <c r="N60" i="1"/>
  <c r="M60" i="1"/>
  <c r="S59" i="1"/>
  <c r="S58" i="1"/>
  <c r="S57" i="1"/>
  <c r="S56" i="1"/>
  <c r="S55" i="1"/>
  <c r="S54" i="1"/>
  <c r="S53" i="1"/>
  <c r="S52" i="1"/>
  <c r="S51" i="1"/>
  <c r="S50" i="1"/>
  <c r="AA51" i="4"/>
  <c r="Z51" i="4"/>
  <c r="Y51" i="4"/>
  <c r="O51" i="4"/>
  <c r="W51" i="4" s="1"/>
  <c r="AB51" i="4"/>
  <c r="X51" i="4"/>
  <c r="P51" i="4"/>
  <c r="AA50" i="4"/>
  <c r="Z50" i="4"/>
  <c r="AB50" i="4"/>
  <c r="Y50" i="4"/>
  <c r="X50" i="4"/>
  <c r="P50" i="4"/>
  <c r="AA49" i="4"/>
  <c r="Z49" i="4"/>
  <c r="Y49" i="4"/>
  <c r="O49" i="4"/>
  <c r="R49" i="4" s="1"/>
  <c r="AB49" i="4"/>
  <c r="X49" i="4"/>
  <c r="P49" i="4"/>
  <c r="AA48" i="4"/>
  <c r="Z48" i="4"/>
  <c r="AB48" i="4"/>
  <c r="Y48" i="4"/>
  <c r="X48" i="4"/>
  <c r="P48" i="4"/>
  <c r="AA47" i="4"/>
  <c r="Z47" i="4"/>
  <c r="Y47" i="4"/>
  <c r="O47" i="4"/>
  <c r="W47" i="4" s="1"/>
  <c r="AB47" i="4"/>
  <c r="X47" i="4"/>
  <c r="P47" i="4"/>
  <c r="AA46" i="4"/>
  <c r="Z46" i="4"/>
  <c r="AB46" i="4"/>
  <c r="Y46" i="4"/>
  <c r="X46" i="4"/>
  <c r="P46" i="4"/>
  <c r="AA45" i="4"/>
  <c r="Z45" i="4"/>
  <c r="Y45" i="4"/>
  <c r="O45" i="4"/>
  <c r="W45" i="4" s="1"/>
  <c r="AB45" i="4"/>
  <c r="X45" i="4"/>
  <c r="P45" i="4"/>
  <c r="AA44" i="4"/>
  <c r="Z44" i="4"/>
  <c r="AB44" i="4"/>
  <c r="Y44" i="4"/>
  <c r="X44" i="4"/>
  <c r="P44" i="4"/>
  <c r="AA43" i="4"/>
  <c r="Z43" i="4"/>
  <c r="Y43" i="4"/>
  <c r="O43" i="4"/>
  <c r="S43" i="4" s="1"/>
  <c r="AB43" i="4"/>
  <c r="X43" i="4"/>
  <c r="P43" i="4"/>
  <c r="AA42" i="4"/>
  <c r="Z42" i="4"/>
  <c r="AB42" i="4"/>
  <c r="Y42" i="4"/>
  <c r="X42" i="4"/>
  <c r="P42" i="4"/>
  <c r="AA41" i="4"/>
  <c r="Z41" i="4"/>
  <c r="Y41" i="4"/>
  <c r="P41" i="4"/>
  <c r="O41" i="4"/>
  <c r="W41" i="4" s="1"/>
  <c r="AB41" i="4"/>
  <c r="X41" i="4"/>
  <c r="Z40" i="4"/>
  <c r="P40" i="4"/>
  <c r="AB40" i="4"/>
  <c r="AA40" i="4"/>
  <c r="Y40" i="4"/>
  <c r="X40" i="4"/>
  <c r="O40" i="4"/>
  <c r="T40" i="4" s="1"/>
  <c r="AB39" i="4"/>
  <c r="Y39" i="4"/>
  <c r="X39" i="4"/>
  <c r="P39" i="4"/>
  <c r="O39" i="4"/>
  <c r="T39" i="4" s="1"/>
  <c r="AA39" i="4"/>
  <c r="Z39" i="4"/>
  <c r="Y38" i="4"/>
  <c r="X38" i="4"/>
  <c r="W38" i="4"/>
  <c r="V38" i="4"/>
  <c r="Q38" i="4"/>
  <c r="AB38" i="4"/>
  <c r="AA38" i="4"/>
  <c r="Z38" i="4"/>
  <c r="U38" i="4"/>
  <c r="T38" i="4"/>
  <c r="S38" i="4"/>
  <c r="R38" i="4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AD35" i="2"/>
  <c r="AC35" i="2"/>
  <c r="AB35" i="2"/>
  <c r="AA35" i="2"/>
  <c r="Z35" i="2"/>
  <c r="Y35" i="2"/>
  <c r="X35" i="2"/>
  <c r="W35" i="2"/>
  <c r="V35" i="2"/>
  <c r="T35" i="2"/>
  <c r="S35" i="2"/>
  <c r="R35" i="2"/>
  <c r="Q35" i="2"/>
  <c r="P35" i="2"/>
  <c r="AD34" i="2"/>
  <c r="AC34" i="2"/>
  <c r="AB34" i="2"/>
  <c r="AA34" i="2"/>
  <c r="Z34" i="2"/>
  <c r="Y34" i="2"/>
  <c r="X34" i="2"/>
  <c r="W34" i="2"/>
  <c r="V34" i="2"/>
  <c r="U34" i="2"/>
  <c r="S34" i="2"/>
  <c r="R34" i="2"/>
  <c r="Q34" i="2"/>
  <c r="P34" i="2"/>
  <c r="AD33" i="2"/>
  <c r="AC33" i="2"/>
  <c r="AB33" i="2"/>
  <c r="AA33" i="2"/>
  <c r="Z33" i="2"/>
  <c r="Y33" i="2"/>
  <c r="X33" i="2"/>
  <c r="W33" i="2"/>
  <c r="V33" i="2"/>
  <c r="U33" i="2"/>
  <c r="T33" i="2"/>
  <c r="R33" i="2"/>
  <c r="Q33" i="2"/>
  <c r="P33" i="2"/>
  <c r="AD32" i="2"/>
  <c r="AC32" i="2"/>
  <c r="AB32" i="2"/>
  <c r="AA32" i="2"/>
  <c r="Z32" i="2"/>
  <c r="Y32" i="2"/>
  <c r="X32" i="2"/>
  <c r="W32" i="2"/>
  <c r="V32" i="2"/>
  <c r="U32" i="2"/>
  <c r="T32" i="2"/>
  <c r="S32" i="2"/>
  <c r="Q32" i="2"/>
  <c r="P32" i="2"/>
  <c r="AC31" i="2"/>
  <c r="AB31" i="2"/>
  <c r="AA31" i="2"/>
  <c r="Z31" i="2"/>
  <c r="Y31" i="2"/>
  <c r="I31" i="2"/>
  <c r="X31" i="2" s="1"/>
  <c r="H31" i="2"/>
  <c r="W31" i="2" s="1"/>
  <c r="G31" i="2"/>
  <c r="V31" i="2" s="1"/>
  <c r="F31" i="2"/>
  <c r="U31" i="2" s="1"/>
  <c r="E31" i="2"/>
  <c r="T31" i="2" s="1"/>
  <c r="D31" i="2"/>
  <c r="S31" i="2" s="1"/>
  <c r="C31" i="2"/>
  <c r="R31" i="2" s="1"/>
  <c r="U47" i="4" l="1"/>
  <c r="AC61" i="4"/>
  <c r="L60" i="1"/>
  <c r="V47" i="4"/>
  <c r="AC65" i="4"/>
  <c r="E60" i="1"/>
  <c r="G60" i="1"/>
  <c r="K60" i="1"/>
  <c r="AC59" i="4"/>
  <c r="AC72" i="4"/>
  <c r="AC75" i="4"/>
  <c r="AC79" i="4"/>
  <c r="AC77" i="4"/>
  <c r="H60" i="1"/>
  <c r="U39" i="4"/>
  <c r="R39" i="4"/>
  <c r="V39" i="4"/>
  <c r="S39" i="4"/>
  <c r="T47" i="4"/>
  <c r="U66" i="4"/>
  <c r="T66" i="4"/>
  <c r="R66" i="4"/>
  <c r="Q66" i="4"/>
  <c r="V66" i="4"/>
  <c r="X66" i="4"/>
  <c r="S66" i="4"/>
  <c r="W66" i="4"/>
  <c r="AC63" i="4"/>
  <c r="X64" i="4"/>
  <c r="V64" i="4"/>
  <c r="W64" i="4"/>
  <c r="U64" i="4"/>
  <c r="S64" i="4"/>
  <c r="T64" i="4"/>
  <c r="R64" i="4"/>
  <c r="Q64" i="4"/>
  <c r="R62" i="4"/>
  <c r="X62" i="4"/>
  <c r="T62" i="4"/>
  <c r="W62" i="4"/>
  <c r="V62" i="4"/>
  <c r="S62" i="4"/>
  <c r="Q62" i="4"/>
  <c r="U62" i="4"/>
  <c r="V60" i="4"/>
  <c r="S60" i="4"/>
  <c r="T60" i="4"/>
  <c r="U60" i="4"/>
  <c r="R60" i="4"/>
  <c r="Q60" i="4"/>
  <c r="W60" i="4"/>
  <c r="X60" i="4"/>
  <c r="W57" i="4"/>
  <c r="U57" i="4"/>
  <c r="T57" i="4"/>
  <c r="S57" i="4"/>
  <c r="R57" i="4"/>
  <c r="X57" i="4"/>
  <c r="Q57" i="4"/>
  <c r="V57" i="4"/>
  <c r="AC58" i="4"/>
  <c r="F60" i="1"/>
  <c r="I60" i="1"/>
  <c r="J60" i="1"/>
  <c r="J61" i="1"/>
  <c r="L61" i="1"/>
  <c r="V43" i="4"/>
  <c r="Q40" i="4"/>
  <c r="T43" i="4"/>
  <c r="S40" i="4"/>
  <c r="Q49" i="4"/>
  <c r="U40" i="4"/>
  <c r="Q45" i="4"/>
  <c r="Q47" i="4"/>
  <c r="S49" i="4"/>
  <c r="W39" i="4"/>
  <c r="V40" i="4"/>
  <c r="R40" i="4"/>
  <c r="U43" i="4"/>
  <c r="W43" i="4"/>
  <c r="R45" i="4"/>
  <c r="T49" i="4"/>
  <c r="V49" i="4"/>
  <c r="Q51" i="4"/>
  <c r="W40" i="4"/>
  <c r="Q41" i="4"/>
  <c r="S45" i="4"/>
  <c r="U49" i="4"/>
  <c r="W49" i="4"/>
  <c r="R51" i="4"/>
  <c r="R41" i="4"/>
  <c r="T45" i="4"/>
  <c r="V45" i="4"/>
  <c r="S51" i="4"/>
  <c r="T41" i="4"/>
  <c r="S41" i="4"/>
  <c r="U45" i="4"/>
  <c r="R47" i="4"/>
  <c r="T51" i="4"/>
  <c r="V51" i="4"/>
  <c r="Q39" i="4"/>
  <c r="U41" i="4"/>
  <c r="V41" i="4"/>
  <c r="Q43" i="4"/>
  <c r="S47" i="4"/>
  <c r="U51" i="4"/>
  <c r="R43" i="4"/>
  <c r="O42" i="4"/>
  <c r="O44" i="4"/>
  <c r="O46" i="4"/>
  <c r="O48" i="4"/>
  <c r="O50" i="4"/>
  <c r="F45" i="1"/>
  <c r="J45" i="1" s="1"/>
  <c r="S44" i="1"/>
  <c r="R44" i="1"/>
  <c r="Q44" i="1"/>
  <c r="P44" i="1"/>
  <c r="O44" i="1"/>
  <c r="N44" i="1"/>
  <c r="M44" i="1"/>
  <c r="L44" i="1"/>
  <c r="K44" i="1"/>
  <c r="S43" i="1"/>
  <c r="S42" i="1"/>
  <c r="S41" i="1"/>
  <c r="S40" i="1"/>
  <c r="S39" i="1"/>
  <c r="S38" i="1"/>
  <c r="S37" i="1"/>
  <c r="S36" i="1"/>
  <c r="S35" i="1"/>
  <c r="E44" i="1" l="1"/>
  <c r="G44" i="1"/>
  <c r="H44" i="1"/>
  <c r="I44" i="1"/>
  <c r="F44" i="1"/>
  <c r="J44" i="1"/>
  <c r="AC43" i="4"/>
  <c r="AC40" i="4"/>
  <c r="AC39" i="4"/>
  <c r="AC64" i="4"/>
  <c r="AC45" i="4"/>
  <c r="AC62" i="4"/>
  <c r="AC60" i="4"/>
  <c r="AC66" i="4"/>
  <c r="AC57" i="4"/>
  <c r="AC47" i="4"/>
  <c r="AC49" i="4"/>
  <c r="W44" i="4"/>
  <c r="T44" i="4"/>
  <c r="V44" i="4"/>
  <c r="Q44" i="4"/>
  <c r="U44" i="4"/>
  <c r="S44" i="4"/>
  <c r="R44" i="4"/>
  <c r="W48" i="4"/>
  <c r="T48" i="4"/>
  <c r="V48" i="4"/>
  <c r="Q48" i="4"/>
  <c r="U48" i="4"/>
  <c r="S48" i="4"/>
  <c r="R48" i="4"/>
  <c r="S46" i="4"/>
  <c r="R46" i="4"/>
  <c r="U46" i="4"/>
  <c r="W46" i="4"/>
  <c r="T46" i="4"/>
  <c r="V46" i="4"/>
  <c r="Q46" i="4"/>
  <c r="W42" i="4"/>
  <c r="T42" i="4"/>
  <c r="V42" i="4"/>
  <c r="Q42" i="4"/>
  <c r="U42" i="4"/>
  <c r="R42" i="4"/>
  <c r="S42" i="4"/>
  <c r="AC41" i="4"/>
  <c r="AC51" i="4"/>
  <c r="V50" i="4"/>
  <c r="Q50" i="4"/>
  <c r="W50" i="4"/>
  <c r="U50" i="4"/>
  <c r="T50" i="4"/>
  <c r="S50" i="4"/>
  <c r="R50" i="4"/>
  <c r="L45" i="1"/>
  <c r="N45" i="1"/>
  <c r="AC42" i="4" l="1"/>
  <c r="AC50" i="4"/>
  <c r="AC46" i="4"/>
  <c r="AC48" i="4"/>
  <c r="AC44" i="4"/>
  <c r="AA33" i="4" l="1"/>
  <c r="Y33" i="4"/>
  <c r="AB33" i="4"/>
  <c r="Z33" i="4"/>
  <c r="X33" i="4"/>
  <c r="O33" i="4"/>
  <c r="U33" i="4" s="1"/>
  <c r="P33" i="4"/>
  <c r="Z32" i="4"/>
  <c r="O32" i="4"/>
  <c r="R32" i="4" s="1"/>
  <c r="AB32" i="4"/>
  <c r="AA32" i="4"/>
  <c r="Y32" i="4"/>
  <c r="X32" i="4"/>
  <c r="P32" i="4"/>
  <c r="AA31" i="4"/>
  <c r="Y31" i="4"/>
  <c r="AB31" i="4"/>
  <c r="Z31" i="4"/>
  <c r="X31" i="4"/>
  <c r="O31" i="4"/>
  <c r="W31" i="4" s="1"/>
  <c r="P31" i="4"/>
  <c r="Z30" i="4"/>
  <c r="O30" i="4"/>
  <c r="W30" i="4" s="1"/>
  <c r="AB30" i="4"/>
  <c r="AA30" i="4"/>
  <c r="Y30" i="4"/>
  <c r="X30" i="4"/>
  <c r="P30" i="4"/>
  <c r="AA29" i="4"/>
  <c r="Y29" i="4"/>
  <c r="AB29" i="4"/>
  <c r="Z29" i="4"/>
  <c r="X29" i="4"/>
  <c r="O29" i="4"/>
  <c r="U29" i="4" s="1"/>
  <c r="P29" i="4"/>
  <c r="Z28" i="4"/>
  <c r="O28" i="4"/>
  <c r="R28" i="4" s="1"/>
  <c r="AB28" i="4"/>
  <c r="AA28" i="4"/>
  <c r="Y28" i="4"/>
  <c r="X28" i="4"/>
  <c r="P28" i="4"/>
  <c r="AA27" i="4"/>
  <c r="Y27" i="4"/>
  <c r="AB27" i="4"/>
  <c r="Z27" i="4"/>
  <c r="X27" i="4"/>
  <c r="O27" i="4"/>
  <c r="Q27" i="4" s="1"/>
  <c r="P27" i="4"/>
  <c r="Z26" i="4"/>
  <c r="O26" i="4"/>
  <c r="W26" i="4" s="1"/>
  <c r="AB26" i="4"/>
  <c r="AA26" i="4"/>
  <c r="Y26" i="4"/>
  <c r="X26" i="4"/>
  <c r="P26" i="4"/>
  <c r="AA25" i="4"/>
  <c r="Z25" i="4"/>
  <c r="Y25" i="4"/>
  <c r="P25" i="4"/>
  <c r="AB25" i="4"/>
  <c r="X25" i="4"/>
  <c r="O25" i="4"/>
  <c r="V25" i="4" s="1"/>
  <c r="AB24" i="4"/>
  <c r="AA24" i="4"/>
  <c r="Y24" i="4"/>
  <c r="P24" i="4"/>
  <c r="Z24" i="4"/>
  <c r="X24" i="4"/>
  <c r="O24" i="4"/>
  <c r="V24" i="4" s="1"/>
  <c r="AB23" i="4"/>
  <c r="AA23" i="4"/>
  <c r="Y23" i="4"/>
  <c r="P23" i="4"/>
  <c r="O23" i="4"/>
  <c r="T23" i="4" s="1"/>
  <c r="Z23" i="4"/>
  <c r="X23" i="4"/>
  <c r="AA22" i="4"/>
  <c r="Y22" i="4"/>
  <c r="X22" i="4"/>
  <c r="V22" i="4"/>
  <c r="S22" i="4"/>
  <c r="Q22" i="4"/>
  <c r="AB22" i="4"/>
  <c r="Z22" i="4"/>
  <c r="W22" i="4"/>
  <c r="U22" i="4"/>
  <c r="T22" i="4"/>
  <c r="R22" i="4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AD22" i="2"/>
  <c r="AC22" i="2"/>
  <c r="AB22" i="2"/>
  <c r="AA22" i="2"/>
  <c r="Z22" i="2"/>
  <c r="Y22" i="2"/>
  <c r="X22" i="2"/>
  <c r="W22" i="2"/>
  <c r="V22" i="2"/>
  <c r="T22" i="2"/>
  <c r="S22" i="2"/>
  <c r="R22" i="2"/>
  <c r="Q22" i="2"/>
  <c r="P22" i="2"/>
  <c r="AD21" i="2"/>
  <c r="AC21" i="2"/>
  <c r="AB21" i="2"/>
  <c r="AA21" i="2"/>
  <c r="Z21" i="2"/>
  <c r="Y21" i="2"/>
  <c r="X21" i="2"/>
  <c r="W21" i="2"/>
  <c r="V21" i="2"/>
  <c r="U21" i="2"/>
  <c r="S21" i="2"/>
  <c r="R21" i="2"/>
  <c r="Q21" i="2"/>
  <c r="P21" i="2"/>
  <c r="AD20" i="2"/>
  <c r="AC20" i="2"/>
  <c r="AB20" i="2"/>
  <c r="AA20" i="2"/>
  <c r="Z20" i="2"/>
  <c r="Y20" i="2"/>
  <c r="X20" i="2"/>
  <c r="W20" i="2"/>
  <c r="V20" i="2"/>
  <c r="U20" i="2"/>
  <c r="T20" i="2"/>
  <c r="R20" i="2"/>
  <c r="Q20" i="2"/>
  <c r="P20" i="2"/>
  <c r="AD19" i="2"/>
  <c r="AC19" i="2"/>
  <c r="AB19" i="2"/>
  <c r="AA19" i="2"/>
  <c r="Z19" i="2"/>
  <c r="Y19" i="2"/>
  <c r="X19" i="2"/>
  <c r="W19" i="2"/>
  <c r="V19" i="2"/>
  <c r="U19" i="2"/>
  <c r="T19" i="2"/>
  <c r="S19" i="2"/>
  <c r="Q19" i="2"/>
  <c r="P19" i="2"/>
  <c r="AC18" i="2"/>
  <c r="AB18" i="2"/>
  <c r="AA18" i="2"/>
  <c r="Z18" i="2"/>
  <c r="Y18" i="2"/>
  <c r="I18" i="2"/>
  <c r="X18" i="2" s="1"/>
  <c r="H18" i="2"/>
  <c r="W18" i="2" s="1"/>
  <c r="G18" i="2"/>
  <c r="V18" i="2" s="1"/>
  <c r="F18" i="2"/>
  <c r="U18" i="2" s="1"/>
  <c r="E18" i="2"/>
  <c r="T18" i="2" s="1"/>
  <c r="D18" i="2"/>
  <c r="S18" i="2" s="1"/>
  <c r="C18" i="2"/>
  <c r="R18" i="2" s="1"/>
  <c r="T24" i="4" l="1"/>
  <c r="T26" i="4"/>
  <c r="W24" i="4"/>
  <c r="Q26" i="4"/>
  <c r="V26" i="4"/>
  <c r="U23" i="4"/>
  <c r="V33" i="4"/>
  <c r="W25" i="4"/>
  <c r="R33" i="4"/>
  <c r="S23" i="4"/>
  <c r="T29" i="4"/>
  <c r="Q30" i="4"/>
  <c r="T33" i="4"/>
  <c r="V23" i="4"/>
  <c r="W29" i="4"/>
  <c r="W33" i="4"/>
  <c r="R24" i="4"/>
  <c r="V29" i="4"/>
  <c r="S26" i="4"/>
  <c r="U28" i="4"/>
  <c r="W23" i="4"/>
  <c r="R27" i="4"/>
  <c r="S27" i="4"/>
  <c r="V28" i="4"/>
  <c r="W28" i="4"/>
  <c r="R31" i="4"/>
  <c r="S31" i="4"/>
  <c r="V32" i="4"/>
  <c r="W32" i="4"/>
  <c r="T32" i="4"/>
  <c r="Q25" i="4"/>
  <c r="T27" i="4"/>
  <c r="V27" i="4"/>
  <c r="T31" i="4"/>
  <c r="V31" i="4"/>
  <c r="T28" i="4"/>
  <c r="Q31" i="4"/>
  <c r="R25" i="4"/>
  <c r="R26" i="4"/>
  <c r="U27" i="4"/>
  <c r="S30" i="4"/>
  <c r="R30" i="4"/>
  <c r="U31" i="4"/>
  <c r="Q32" i="4"/>
  <c r="U32" i="4"/>
  <c r="Q24" i="4"/>
  <c r="T25" i="4"/>
  <c r="S25" i="4"/>
  <c r="U26" i="4"/>
  <c r="W27" i="4"/>
  <c r="Q29" i="4"/>
  <c r="T30" i="4"/>
  <c r="U30" i="4"/>
  <c r="Q33" i="4"/>
  <c r="Q23" i="4"/>
  <c r="S24" i="4"/>
  <c r="U25" i="4"/>
  <c r="R29" i="4"/>
  <c r="S29" i="4"/>
  <c r="V30" i="4"/>
  <c r="S33" i="4"/>
  <c r="Q28" i="4"/>
  <c r="R23" i="4"/>
  <c r="U24" i="4"/>
  <c r="S28" i="4"/>
  <c r="S32" i="4"/>
  <c r="F30" i="1"/>
  <c r="N30" i="1" s="1"/>
  <c r="S29" i="1"/>
  <c r="R29" i="1"/>
  <c r="Q29" i="1"/>
  <c r="P29" i="1"/>
  <c r="O29" i="1"/>
  <c r="N29" i="1"/>
  <c r="M29" i="1"/>
  <c r="L29" i="1"/>
  <c r="S28" i="1"/>
  <c r="S27" i="1"/>
  <c r="S26" i="1"/>
  <c r="S25" i="1"/>
  <c r="S24" i="1"/>
  <c r="S23" i="1"/>
  <c r="S22" i="1"/>
  <c r="S21" i="1"/>
  <c r="P17" i="4"/>
  <c r="P16" i="4"/>
  <c r="P15" i="4"/>
  <c r="P14" i="4"/>
  <c r="P13" i="4"/>
  <c r="P12" i="4"/>
  <c r="P11" i="4"/>
  <c r="P10" i="4"/>
  <c r="P9" i="4"/>
  <c r="P8" i="4"/>
  <c r="P7" i="4"/>
  <c r="O7" i="4"/>
  <c r="X7" i="4" s="1"/>
  <c r="AB7" i="4"/>
  <c r="AA7" i="4"/>
  <c r="Z7" i="4"/>
  <c r="Y7" i="4"/>
  <c r="AA6" i="4"/>
  <c r="P6" i="4"/>
  <c r="AB6" i="4"/>
  <c r="Z6" i="4"/>
  <c r="Y6" i="4"/>
  <c r="O6" i="4"/>
  <c r="V6" i="4" s="1"/>
  <c r="AA5" i="4"/>
  <c r="Z5" i="4"/>
  <c r="P5" i="4"/>
  <c r="W4" i="4"/>
  <c r="V4" i="4"/>
  <c r="AB4" i="4"/>
  <c r="AA4" i="4"/>
  <c r="Z4" i="4"/>
  <c r="Y4" i="4"/>
  <c r="X4" i="4"/>
  <c r="U4" i="4"/>
  <c r="T4" i="4"/>
  <c r="S4" i="4"/>
  <c r="R4" i="4"/>
  <c r="Q4" i="4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AD12" i="2"/>
  <c r="AC12" i="2"/>
  <c r="AB12" i="2"/>
  <c r="AA12" i="2"/>
  <c r="Z12" i="2"/>
  <c r="X12" i="2"/>
  <c r="W12" i="2"/>
  <c r="V12" i="2"/>
  <c r="U12" i="2"/>
  <c r="T12" i="2"/>
  <c r="S12" i="2"/>
  <c r="R12" i="2"/>
  <c r="Q12" i="2"/>
  <c r="P12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AD8" i="2"/>
  <c r="AC8" i="2"/>
  <c r="AB8" i="2"/>
  <c r="AA8" i="2"/>
  <c r="Z8" i="2"/>
  <c r="Y8" i="2"/>
  <c r="X8" i="2"/>
  <c r="W8" i="2"/>
  <c r="V8" i="2"/>
  <c r="T8" i="2"/>
  <c r="S8" i="2"/>
  <c r="R8" i="2"/>
  <c r="Q8" i="2"/>
  <c r="P8" i="2"/>
  <c r="AD7" i="2"/>
  <c r="AC7" i="2"/>
  <c r="AB7" i="2"/>
  <c r="AA7" i="2"/>
  <c r="Z7" i="2"/>
  <c r="Y7" i="2"/>
  <c r="X7" i="2"/>
  <c r="W7" i="2"/>
  <c r="V7" i="2"/>
  <c r="U7" i="2"/>
  <c r="S7" i="2"/>
  <c r="R7" i="2"/>
  <c r="Q7" i="2"/>
  <c r="P7" i="2"/>
  <c r="AD6" i="2"/>
  <c r="AC6" i="2"/>
  <c r="AB6" i="2"/>
  <c r="AA6" i="2"/>
  <c r="Z6" i="2"/>
  <c r="Y6" i="2"/>
  <c r="X6" i="2"/>
  <c r="W6" i="2"/>
  <c r="V6" i="2"/>
  <c r="U6" i="2"/>
  <c r="T6" i="2"/>
  <c r="R6" i="2"/>
  <c r="Q6" i="2"/>
  <c r="P6" i="2"/>
  <c r="AD5" i="2"/>
  <c r="AC5" i="2"/>
  <c r="AB5" i="2"/>
  <c r="AA5" i="2"/>
  <c r="Z5" i="2"/>
  <c r="Y5" i="2"/>
  <c r="X5" i="2"/>
  <c r="W5" i="2"/>
  <c r="V5" i="2"/>
  <c r="U5" i="2"/>
  <c r="T5" i="2"/>
  <c r="S5" i="2"/>
  <c r="Q5" i="2"/>
  <c r="P5" i="2"/>
  <c r="AC4" i="2"/>
  <c r="AB4" i="2"/>
  <c r="AA4" i="2"/>
  <c r="Z4" i="2"/>
  <c r="J4" i="2"/>
  <c r="Y4" i="2" s="1"/>
  <c r="I4" i="2"/>
  <c r="X4" i="2" s="1"/>
  <c r="H4" i="2"/>
  <c r="W4" i="2" s="1"/>
  <c r="G4" i="2"/>
  <c r="V4" i="2" s="1"/>
  <c r="F4" i="2"/>
  <c r="U4" i="2" s="1"/>
  <c r="E4" i="2"/>
  <c r="T4" i="2" s="1"/>
  <c r="D4" i="2"/>
  <c r="S4" i="2" s="1"/>
  <c r="C4" i="2"/>
  <c r="R4" i="2" s="1"/>
  <c r="J29" i="1" l="1"/>
  <c r="AC31" i="4"/>
  <c r="H29" i="1"/>
  <c r="E29" i="1"/>
  <c r="F29" i="1"/>
  <c r="AC28" i="4"/>
  <c r="AC27" i="4"/>
  <c r="AC32" i="4"/>
  <c r="AC29" i="4"/>
  <c r="AC30" i="4"/>
  <c r="AC25" i="4"/>
  <c r="AC26" i="4"/>
  <c r="AC33" i="4"/>
  <c r="AC24" i="4"/>
  <c r="AC23" i="4"/>
  <c r="G29" i="1"/>
  <c r="I29" i="1"/>
  <c r="K29" i="1"/>
  <c r="J30" i="1"/>
  <c r="L30" i="1"/>
  <c r="T6" i="4"/>
  <c r="Q7" i="4"/>
  <c r="W6" i="4"/>
  <c r="R7" i="4"/>
  <c r="X6" i="4"/>
  <c r="S7" i="4"/>
  <c r="T7" i="4"/>
  <c r="R6" i="4"/>
  <c r="U7" i="4"/>
  <c r="W7" i="4"/>
  <c r="V7" i="4"/>
  <c r="U6" i="4"/>
  <c r="S6" i="4"/>
  <c r="AB5" i="4"/>
  <c r="Q6" i="4"/>
  <c r="AB9" i="4"/>
  <c r="AB11" i="4"/>
  <c r="AB13" i="4"/>
  <c r="X14" i="4"/>
  <c r="AB15" i="4"/>
  <c r="AB17" i="4"/>
  <c r="Y8" i="4"/>
  <c r="Y10" i="4"/>
  <c r="Y12" i="4"/>
  <c r="Y14" i="4"/>
  <c r="Y16" i="4"/>
  <c r="Z8" i="4"/>
  <c r="Z10" i="4"/>
  <c r="Z12" i="4"/>
  <c r="Z14" i="4"/>
  <c r="Z16" i="4"/>
  <c r="AA8" i="4"/>
  <c r="AA10" i="4"/>
  <c r="AA12" i="4"/>
  <c r="AA14" i="4"/>
  <c r="AA16" i="4"/>
  <c r="AB8" i="4"/>
  <c r="AB10" i="4"/>
  <c r="X11" i="4"/>
  <c r="AB12" i="4"/>
  <c r="AB14" i="4"/>
  <c r="AB16" i="4"/>
  <c r="O5" i="4"/>
  <c r="U5" i="4" s="1"/>
  <c r="Y5" i="4"/>
  <c r="Y9" i="4"/>
  <c r="Y11" i="4"/>
  <c r="Y13" i="4"/>
  <c r="Y15" i="4"/>
  <c r="Y17" i="4"/>
  <c r="Z9" i="4"/>
  <c r="Z11" i="4"/>
  <c r="Z13" i="4"/>
  <c r="Z15" i="4"/>
  <c r="Z17" i="4"/>
  <c r="AA9" i="4"/>
  <c r="AA11" i="4"/>
  <c r="AA13" i="4"/>
  <c r="AA15" i="4"/>
  <c r="AA17" i="4"/>
  <c r="F16" i="1"/>
  <c r="J15" i="1" s="1"/>
  <c r="S15" i="1"/>
  <c r="R15" i="1"/>
  <c r="Q15" i="1"/>
  <c r="P15" i="1"/>
  <c r="O15" i="1"/>
  <c r="N15" i="1"/>
  <c r="S14" i="1"/>
  <c r="S13" i="1"/>
  <c r="S12" i="1"/>
  <c r="S11" i="1"/>
  <c r="S10" i="1"/>
  <c r="S9" i="1"/>
  <c r="S8" i="1"/>
  <c r="S7" i="1"/>
  <c r="S6" i="1"/>
  <c r="S5" i="1"/>
  <c r="I15" i="1" l="1"/>
  <c r="AC7" i="4"/>
  <c r="K15" i="1"/>
  <c r="Q5" i="4"/>
  <c r="X5" i="4"/>
  <c r="V5" i="4"/>
  <c r="W5" i="4"/>
  <c r="S5" i="4"/>
  <c r="R5" i="4"/>
  <c r="T5" i="4"/>
  <c r="AC6" i="4"/>
  <c r="O10" i="4"/>
  <c r="Q10" i="4" s="1"/>
  <c r="O14" i="4"/>
  <c r="Q14" i="4" s="1"/>
  <c r="O17" i="4"/>
  <c r="Q17" i="4" s="1"/>
  <c r="O8" i="4"/>
  <c r="Q8" i="4" s="1"/>
  <c r="O11" i="4"/>
  <c r="Q11" i="4" s="1"/>
  <c r="O12" i="4"/>
  <c r="Q12" i="4" s="1"/>
  <c r="O13" i="4"/>
  <c r="Q13" i="4" s="1"/>
  <c r="O15" i="4"/>
  <c r="Q15" i="4" s="1"/>
  <c r="O9" i="4"/>
  <c r="Q9" i="4" s="1"/>
  <c r="O16" i="4"/>
  <c r="Q16" i="4" s="1"/>
  <c r="L15" i="1"/>
  <c r="E15" i="1"/>
  <c r="G15" i="1"/>
  <c r="F15" i="1"/>
  <c r="H15" i="1"/>
  <c r="M15" i="1"/>
  <c r="J16" i="1"/>
  <c r="L16" i="1"/>
  <c r="N16" i="1"/>
  <c r="AC5" i="4" l="1"/>
  <c r="R16" i="4"/>
  <c r="T16" i="4"/>
  <c r="V16" i="4"/>
  <c r="S16" i="4"/>
  <c r="X16" i="4"/>
  <c r="U16" i="4"/>
  <c r="W16" i="4"/>
  <c r="V15" i="4"/>
  <c r="U15" i="4"/>
  <c r="S15" i="4"/>
  <c r="T15" i="4"/>
  <c r="R15" i="4"/>
  <c r="W15" i="4"/>
  <c r="X15" i="4"/>
  <c r="X10" i="4"/>
  <c r="R10" i="4"/>
  <c r="T10" i="4"/>
  <c r="V10" i="4"/>
  <c r="S10" i="4"/>
  <c r="U10" i="4"/>
  <c r="W10" i="4"/>
  <c r="V9" i="4"/>
  <c r="R9" i="4"/>
  <c r="X9" i="4"/>
  <c r="W9" i="4"/>
  <c r="S9" i="4"/>
  <c r="U9" i="4"/>
  <c r="T9" i="4"/>
  <c r="V13" i="4"/>
  <c r="W13" i="4"/>
  <c r="U13" i="4"/>
  <c r="S13" i="4"/>
  <c r="X13" i="4"/>
  <c r="T13" i="4"/>
  <c r="R13" i="4"/>
  <c r="V17" i="4"/>
  <c r="R17" i="4"/>
  <c r="S17" i="4"/>
  <c r="T17" i="4"/>
  <c r="U17" i="4"/>
  <c r="X17" i="4"/>
  <c r="W17" i="4"/>
  <c r="W12" i="4"/>
  <c r="U12" i="4"/>
  <c r="X12" i="4"/>
  <c r="R12" i="4"/>
  <c r="T12" i="4"/>
  <c r="V12" i="4"/>
  <c r="S12" i="4"/>
  <c r="V11" i="4"/>
  <c r="S11" i="4"/>
  <c r="U11" i="4"/>
  <c r="T11" i="4"/>
  <c r="R11" i="4"/>
  <c r="W11" i="4"/>
  <c r="T14" i="4"/>
  <c r="V14" i="4"/>
  <c r="U14" i="4"/>
  <c r="W14" i="4"/>
  <c r="S14" i="4"/>
  <c r="R14" i="4"/>
  <c r="R8" i="4"/>
  <c r="S8" i="4"/>
  <c r="W8" i="4"/>
  <c r="X8" i="4"/>
  <c r="U8" i="4"/>
  <c r="T8" i="4"/>
  <c r="V8" i="4"/>
  <c r="AC9" i="4" l="1"/>
  <c r="AC14" i="4"/>
  <c r="AC17" i="4"/>
  <c r="AC8" i="4"/>
  <c r="AC11" i="4"/>
  <c r="AC13" i="4"/>
  <c r="AC12" i="4"/>
  <c r="AC16" i="4"/>
  <c r="AC10" i="4"/>
  <c r="AC15" i="4"/>
  <c r="K68" i="3" l="1"/>
  <c r="H68" i="3"/>
  <c r="G68" i="3"/>
  <c r="D68" i="3"/>
  <c r="I68" i="3" s="1"/>
  <c r="K64" i="3" l="1"/>
  <c r="H64" i="3"/>
  <c r="G64" i="3"/>
  <c r="D64" i="3"/>
  <c r="I64" i="3" l="1"/>
  <c r="K60" i="3" l="1"/>
  <c r="H60" i="3"/>
  <c r="G60" i="3"/>
  <c r="D60" i="3"/>
  <c r="I60" i="3" s="1"/>
  <c r="K56" i="3" l="1"/>
  <c r="H56" i="3"/>
  <c r="G56" i="3"/>
  <c r="D56" i="3"/>
  <c r="I56" i="3" s="1"/>
  <c r="K52" i="3" l="1"/>
  <c r="H52" i="3"/>
  <c r="G52" i="3"/>
  <c r="D52" i="3"/>
  <c r="I52" i="3" l="1"/>
  <c r="K48" i="3" l="1"/>
  <c r="H48" i="3"/>
  <c r="G48" i="3"/>
  <c r="D48" i="3"/>
  <c r="I48" i="3" l="1"/>
  <c r="K44" i="3" l="1"/>
  <c r="H44" i="3"/>
  <c r="G44" i="3"/>
  <c r="D44" i="3"/>
  <c r="I44" i="3" s="1"/>
  <c r="K40" i="3" l="1"/>
  <c r="H40" i="3"/>
  <c r="G40" i="3"/>
  <c r="D40" i="3"/>
  <c r="I40" i="3" l="1"/>
  <c r="K36" i="3"/>
  <c r="H36" i="3"/>
  <c r="G36" i="3"/>
  <c r="D36" i="3"/>
  <c r="I36" i="3" l="1"/>
  <c r="K32" i="3" l="1"/>
  <c r="H32" i="3"/>
  <c r="G32" i="3"/>
  <c r="D32" i="3"/>
  <c r="I32" i="3" s="1"/>
  <c r="G28" i="3" l="1"/>
  <c r="D28" i="3"/>
  <c r="G24" i="3" l="1"/>
  <c r="D24" i="3"/>
  <c r="K28" i="3" l="1"/>
  <c r="H28" i="3"/>
  <c r="I28" i="3"/>
  <c r="K24" i="3" l="1"/>
  <c r="I24" i="3"/>
  <c r="H24" i="3"/>
  <c r="K20" i="3" l="1"/>
  <c r="H20" i="3"/>
  <c r="G20" i="3"/>
  <c r="D20" i="3"/>
  <c r="I20" i="3" l="1"/>
  <c r="K16" i="3"/>
  <c r="H16" i="3"/>
  <c r="G16" i="3"/>
  <c r="D16" i="3"/>
  <c r="I16" i="3" s="1"/>
  <c r="G8" i="3" l="1"/>
  <c r="D8" i="3"/>
  <c r="K12" i="3" l="1"/>
  <c r="H12" i="3"/>
  <c r="G12" i="3"/>
  <c r="D12" i="3"/>
  <c r="I12" i="3" l="1"/>
  <c r="K8" i="3"/>
  <c r="H8" i="3"/>
  <c r="I8" i="3" l="1"/>
  <c r="H4" i="3"/>
  <c r="K4" i="3" l="1"/>
  <c r="G4" i="3"/>
  <c r="D4" i="3"/>
  <c r="I4" i="3" l="1"/>
</calcChain>
</file>

<file path=xl/sharedStrings.xml><?xml version="1.0" encoding="utf-8"?>
<sst xmlns="http://schemas.openxmlformats.org/spreadsheetml/2006/main" count="2793" uniqueCount="444">
  <si>
    <t>Party</t>
  </si>
  <si>
    <t>Candidate</t>
  </si>
  <si>
    <t>1st Prefs</t>
  </si>
  <si>
    <t>Stage 2</t>
  </si>
  <si>
    <t>Stage 3</t>
  </si>
  <si>
    <t>Stage 4</t>
  </si>
  <si>
    <t>Stage 5</t>
  </si>
  <si>
    <t>Stage 6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</si>
  <si>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</si>
  <si>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</si>
  <si>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</si>
  <si>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</si>
  <si>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</si>
  <si>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</si>
  <si>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</si>
  <si>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</si>
  <si>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</si>
  <si>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SNP</t>
  </si>
  <si>
    <t>Labour</t>
  </si>
  <si>
    <t>Conservative</t>
  </si>
  <si>
    <t>Lib Dem</t>
  </si>
  <si>
    <t>Green</t>
  </si>
  <si>
    <t>Didn't Transfer</t>
  </si>
  <si>
    <t>Stage Selector</t>
  </si>
  <si>
    <t>Quota</t>
  </si>
  <si>
    <t>Valid</t>
  </si>
  <si>
    <t>Spoiled</t>
  </si>
  <si>
    <t>Turnout</t>
  </si>
  <si>
    <t>Valid %</t>
  </si>
  <si>
    <t>Spoiled %</t>
  </si>
  <si>
    <t>Total Electorate</t>
  </si>
  <si>
    <t>Votes</t>
  </si>
  <si>
    <t>Share</t>
  </si>
  <si>
    <t>Lead</t>
  </si>
  <si>
    <t>Second</t>
  </si>
  <si>
    <t>Margin #</t>
  </si>
  <si>
    <t>Margin %</t>
  </si>
  <si>
    <t>Electorate Data</t>
  </si>
  <si>
    <t>Transfers</t>
  </si>
  <si>
    <t>Family</t>
  </si>
  <si>
    <t>Pentland Hills (Ward 2)</t>
  </si>
  <si>
    <t>Graeme Downie</t>
  </si>
  <si>
    <t>Sam Steele</t>
  </si>
  <si>
    <t>Conner Young</t>
  </si>
  <si>
    <t>Katie Strang</t>
  </si>
  <si>
    <t>Jacqueline McKenna</t>
  </si>
  <si>
    <t>Jo Cockburn</t>
  </si>
  <si>
    <t>Craig McCutcheon</t>
  </si>
  <si>
    <t>Danny Smith</t>
  </si>
  <si>
    <t>Alba</t>
  </si>
  <si>
    <t>William Gavin</t>
  </si>
  <si>
    <t>Independent</t>
  </si>
  <si>
    <t>Martin Keatings</t>
  </si>
  <si>
    <t>West Fife and Coastal Villages (Ward 1)</t>
  </si>
  <si>
    <t>2nd Pref Per Party (Votes)</t>
  </si>
  <si>
    <t>2nd Pref Per Party (Proportion)</t>
  </si>
  <si>
    <t>Only Pref</t>
  </si>
  <si>
    <t>Total</t>
  </si>
  <si>
    <t xml:space="preserve"> Prefs Used</t>
  </si>
  <si>
    <t>Pref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</si>
  <si>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</si>
  <si>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</si>
  <si>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</si>
  <si>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</si>
  <si>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</si>
  <si>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</si>
  <si>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</si>
  <si>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</si>
  <si>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</si>
  <si>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</si>
  <si>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</si>
  <si>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</si>
  <si>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</si>
  <si>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Percent</t>
  </si>
  <si>
    <t>Polling District with Postal Allocation (Votes)</t>
  </si>
  <si>
    <t>Polling District with Postal Allocation (Votes %)</t>
  </si>
  <si>
    <t>District</t>
  </si>
  <si>
    <t>Whole Ward</t>
  </si>
  <si>
    <t>In Person Total</t>
  </si>
  <si>
    <t>Postal Total</t>
  </si>
  <si>
    <t>Note that due to how estimated postal allocations are made to districts, total votes per party for the ward may be 1 or 2 votes different to their actual total. This should not have a meaningful impact on the data.</t>
  </si>
  <si>
    <t>001AAA</t>
  </si>
  <si>
    <t>002AAB &amp; 003AAC</t>
  </si>
  <si>
    <t>004AAD</t>
  </si>
  <si>
    <t>005AAE</t>
  </si>
  <si>
    <t>006AAF</t>
  </si>
  <si>
    <t>007AAG^</t>
  </si>
  <si>
    <t>008AAH &amp; 009AAI^</t>
  </si>
  <si>
    <t>010AAJ</t>
  </si>
  <si>
    <t>011AAK</t>
  </si>
  <si>
    <t>012AAL</t>
  </si>
  <si>
    <t>Gordon Pryde</t>
  </si>
  <si>
    <t>Auxi Barrera</t>
  </si>
  <si>
    <t>Gavin Ellis</t>
  </si>
  <si>
    <t>Craig McIvor</t>
  </si>
  <si>
    <t>Caroline McIlwraith</t>
  </si>
  <si>
    <t>Mags Hall</t>
  </si>
  <si>
    <t>Karen Smith</t>
  </si>
  <si>
    <t>TUSC</t>
  </si>
  <si>
    <t>Dunfermline North (Ward 2)</t>
  </si>
  <si>
    <t>Dave Edler</t>
  </si>
  <si>
    <t>020BAA</t>
  </si>
  <si>
    <t>021BAB</t>
  </si>
  <si>
    <t>022BAC</t>
  </si>
  <si>
    <t>023BAD</t>
  </si>
  <si>
    <t>024BAE</t>
  </si>
  <si>
    <t>025BAF</t>
  </si>
  <si>
    <t>026BAG</t>
  </si>
  <si>
    <t>027BAH, 028BAI &amp; 029BAJ</t>
  </si>
  <si>
    <t>Aude Boubaker-Calder</t>
  </si>
  <si>
    <t>Derek Glen</t>
  </si>
  <si>
    <t>Jean Muir</t>
  </si>
  <si>
    <t>Jim Leishman</t>
  </si>
  <si>
    <t>Garry Haldane</t>
  </si>
  <si>
    <t>Malcolm Macaulay</t>
  </si>
  <si>
    <t>Lewis Campbell</t>
  </si>
  <si>
    <t>Leanna Tervit</t>
  </si>
  <si>
    <t>Gary Pratt</t>
  </si>
  <si>
    <t>Dunfermline Central (Ward 3)</t>
  </si>
  <si>
    <t>040CAA</t>
  </si>
  <si>
    <t>041CAB</t>
  </si>
  <si>
    <t>042CAC</t>
  </si>
  <si>
    <t>043CAD</t>
  </si>
  <si>
    <t>044CAE</t>
  </si>
  <si>
    <t>045CAF</t>
  </si>
  <si>
    <t>046CAG</t>
  </si>
  <si>
    <t>047CAH</t>
  </si>
  <si>
    <t>048CAI</t>
  </si>
  <si>
    <t>049CAJ</t>
  </si>
  <si>
    <t>James Calder</t>
  </si>
  <si>
    <t>Cara Hilton</t>
  </si>
  <si>
    <t>Lynn Ballantyne-Wardlaw</t>
  </si>
  <si>
    <t>Naz Anis-Miah</t>
  </si>
  <si>
    <t>David Ross</t>
  </si>
  <si>
    <t>Martin Willcocks</t>
  </si>
  <si>
    <t>Ross Paterson</t>
  </si>
  <si>
    <t>Tomm Freeman</t>
  </si>
  <si>
    <t>Paul Lynch</t>
  </si>
  <si>
    <t>Rob Thompson</t>
  </si>
  <si>
    <t>Dunfermline South (Ward 4)</t>
  </si>
  <si>
    <t>056DAA</t>
  </si>
  <si>
    <t>057DAB</t>
  </si>
  <si>
    <t>058DAC</t>
  </si>
  <si>
    <t>059DAD</t>
  </si>
  <si>
    <t>060DAE</t>
  </si>
  <si>
    <t>061DAF</t>
  </si>
  <si>
    <t>062DAG</t>
  </si>
  <si>
    <t>Andrew Verrecchia</t>
  </si>
  <si>
    <t>Brian Goodall</t>
  </si>
  <si>
    <t>Andy Jackson</t>
  </si>
  <si>
    <t>Grant Thomson</t>
  </si>
  <si>
    <t>Teresa Little</t>
  </si>
  <si>
    <t>Fiona McOwan</t>
  </si>
  <si>
    <t>Stephen Lynas</t>
  </si>
  <si>
    <t>Alastair MacIntyre</t>
  </si>
  <si>
    <t>Libertarian</t>
  </si>
  <si>
    <t>George Morton</t>
  </si>
  <si>
    <t>Rosyth (Ward 5)</t>
  </si>
  <si>
    <t>070EEA &amp; 071EAB</t>
  </si>
  <si>
    <t>027EAC</t>
  </si>
  <si>
    <t>073EAD</t>
  </si>
  <si>
    <t>074EAE</t>
  </si>
  <si>
    <t>075EAF</t>
  </si>
  <si>
    <t>076EAG</t>
  </si>
  <si>
    <t>David Barratt</t>
  </si>
  <si>
    <t>Patrick Browne</t>
  </si>
  <si>
    <t>Dave Dempsey</t>
  </si>
  <si>
    <t>Dave Coleman</t>
  </si>
  <si>
    <t>Sarah Neal</t>
  </si>
  <si>
    <t>Ryan Blackadder</t>
  </si>
  <si>
    <t>Callum Hawthorne</t>
  </si>
  <si>
    <t>Sarah Davis</t>
  </si>
  <si>
    <t>Inverkeithing and Dalgety Bay (Ward 6)</t>
  </si>
  <si>
    <t>078FAA</t>
  </si>
  <si>
    <t>079FAB</t>
  </si>
  <si>
    <t>080FAC</t>
  </si>
  <si>
    <t>082FAE</t>
  </si>
  <si>
    <t>083FAF</t>
  </si>
  <si>
    <t>084FAG</t>
  </si>
  <si>
    <t>085FAH &amp; 081FAD</t>
  </si>
  <si>
    <t>Alex Campbell</t>
  </si>
  <si>
    <t>Alie Bain</t>
  </si>
  <si>
    <t>Darren Watt</t>
  </si>
  <si>
    <t>Bailey-Lee Robb</t>
  </si>
  <si>
    <t>Gary Guichan</t>
  </si>
  <si>
    <t>Alyssa Lee</t>
  </si>
  <si>
    <t>Peter Venturi</t>
  </si>
  <si>
    <t>Jacqueline Bijster</t>
  </si>
  <si>
    <t>Helen Greig</t>
  </si>
  <si>
    <t>Cowdenbeath (Ward 7)</t>
  </si>
  <si>
    <t>105GAA</t>
  </si>
  <si>
    <t>106GAB</t>
  </si>
  <si>
    <t>107GAC</t>
  </si>
  <si>
    <t>108GAD</t>
  </si>
  <si>
    <t>109GAE</t>
  </si>
  <si>
    <t>110GAF</t>
  </si>
  <si>
    <t>111GAG^</t>
  </si>
  <si>
    <t>112GAH^</t>
  </si>
  <si>
    <t>113GAI</t>
  </si>
  <si>
    <t>Mary Bain-Lockhart</t>
  </si>
  <si>
    <t>Rosemary Liewald</t>
  </si>
  <si>
    <t>Lea McLelland</t>
  </si>
  <si>
    <t>Linda Erskine</t>
  </si>
  <si>
    <t>Margaret Fairgrieve</t>
  </si>
  <si>
    <t>Danny Oswald</t>
  </si>
  <si>
    <t>Russell McPhate</t>
  </si>
  <si>
    <t>Anil Alexander</t>
  </si>
  <si>
    <t>Lochgelly, Cardenden and Benarty (Ward 8)</t>
  </si>
  <si>
    <t>120HAA^</t>
  </si>
  <si>
    <t>121HAB^</t>
  </si>
  <si>
    <t>122HAC</t>
  </si>
  <si>
    <t>123HAD</t>
  </si>
  <si>
    <t>124HAE</t>
  </si>
  <si>
    <t>125HAF</t>
  </si>
  <si>
    <t>126HAG</t>
  </si>
  <si>
    <t>Lesley Backhouse</t>
  </si>
  <si>
    <t>Julie MacDougall</t>
  </si>
  <si>
    <t>Kathlee Leslie</t>
  </si>
  <si>
    <t>Olaf Stando</t>
  </si>
  <si>
    <t>Claire Luxford</t>
  </si>
  <si>
    <t>Anne O'Brien</t>
  </si>
  <si>
    <t>Colin Fraser</t>
  </si>
  <si>
    <t>Garry Downie</t>
  </si>
  <si>
    <t>ISP</t>
  </si>
  <si>
    <t>Andrew Bentley-Steed</t>
  </si>
  <si>
    <t>Burntisland, Kinghorn and Western Kirkcaldy (Ward 9)</t>
  </si>
  <si>
    <t>201iAA</t>
  </si>
  <si>
    <t>202IAB</t>
  </si>
  <si>
    <t>204IAD</t>
  </si>
  <si>
    <t>204IAE, 207IAG &amp; 203IAC</t>
  </si>
  <si>
    <t>206IAF</t>
  </si>
  <si>
    <t>Carol Lindsay</t>
  </si>
  <si>
    <t>James Leslie</t>
  </si>
  <si>
    <t>Sally Walsh</t>
  </si>
  <si>
    <t>Ryan Smart</t>
  </si>
  <si>
    <t>Michael Collie</t>
  </si>
  <si>
    <t>Craig Dempsey</t>
  </si>
  <si>
    <t>UKIP</t>
  </si>
  <si>
    <t>Gerald Haddrell</t>
  </si>
  <si>
    <t>Kirkcaldy North (Ward 10)</t>
  </si>
  <si>
    <t>210JAA</t>
  </si>
  <si>
    <t>211JAB</t>
  </si>
  <si>
    <t>212JAC^</t>
  </si>
  <si>
    <t>213JAD</t>
  </si>
  <si>
    <t>214JAE^</t>
  </si>
  <si>
    <t>Blair Allan</t>
  </si>
  <si>
    <t>Alistair Cameron</t>
  </si>
  <si>
    <t>Judy Hamilton</t>
  </si>
  <si>
    <t>Zoe Hisbent</t>
  </si>
  <si>
    <t>Graham Duncan</t>
  </si>
  <si>
    <t>Tao MacLeod</t>
  </si>
  <si>
    <t>Karen Utting</t>
  </si>
  <si>
    <t>Kirkcaldy Central (Ward 11)</t>
  </si>
  <si>
    <t>220KAA</t>
  </si>
  <si>
    <t>221KAB</t>
  </si>
  <si>
    <t>222KAC^</t>
  </si>
  <si>
    <t>223KAD</t>
  </si>
  <si>
    <t>224KAE^</t>
  </si>
  <si>
    <t>225KAF*</t>
  </si>
  <si>
    <t>226KAG*</t>
  </si>
  <si>
    <t>Ian Cameron</t>
  </si>
  <si>
    <t>Rod Cavanagh</t>
  </si>
  <si>
    <t>Nicola Patrick</t>
  </si>
  <si>
    <t>Richard Watt</t>
  </si>
  <si>
    <t>George MacDonald</t>
  </si>
  <si>
    <t>David Hansen</t>
  </si>
  <si>
    <t>Wink Thompson</t>
  </si>
  <si>
    <t>Sovereignty</t>
  </si>
  <si>
    <t>Walter Neilson</t>
  </si>
  <si>
    <t>Kirkcaldy East (Ward 12)</t>
  </si>
  <si>
    <t>230LAA</t>
  </si>
  <si>
    <t>231LAB &amp; 232 LAC</t>
  </si>
  <si>
    <t>233LAD</t>
  </si>
  <si>
    <t>234LAE</t>
  </si>
  <si>
    <t>235LAF</t>
  </si>
  <si>
    <t>236LAG &amp; 237 LAH</t>
  </si>
  <si>
    <t>Julie Ford</t>
  </si>
  <si>
    <t>Altany Craik</t>
  </si>
  <si>
    <t>Craig Walker</t>
  </si>
  <si>
    <t>David Croll</t>
  </si>
  <si>
    <t>Keith Smith</t>
  </si>
  <si>
    <t>Ian Robertson</t>
  </si>
  <si>
    <t>Glenrothes West and Kinglassie (Ward 13)</t>
  </si>
  <si>
    <t>245MAA</t>
  </si>
  <si>
    <t>246MAB</t>
  </si>
  <si>
    <t>247MAC^</t>
  </si>
  <si>
    <t>248MAD &amp; 250MAF</t>
  </si>
  <si>
    <t>249MAE^</t>
  </si>
  <si>
    <t>251MAG</t>
  </si>
  <si>
    <t>252MAH</t>
  </si>
  <si>
    <t>253MAI</t>
  </si>
  <si>
    <t>John Beare</t>
  </si>
  <si>
    <t>Peter Gulline</t>
  </si>
  <si>
    <t>Lynn Mowatt</t>
  </si>
  <si>
    <t>Jan Wincot</t>
  </si>
  <si>
    <t>Afifa Khanam</t>
  </si>
  <si>
    <t>Frances Bennie</t>
  </si>
  <si>
    <t>Bryce Goodall</t>
  </si>
  <si>
    <t>George Carratt</t>
  </si>
  <si>
    <t>Glenrothes North, Leslie and Markinch (Ward 14)</t>
  </si>
  <si>
    <t>255NAA &amp; 263NAI</t>
  </si>
  <si>
    <t>256NAB</t>
  </si>
  <si>
    <t>257NAC^</t>
  </si>
  <si>
    <t>258NAD^</t>
  </si>
  <si>
    <t>259NAE*</t>
  </si>
  <si>
    <t>260NAF*</t>
  </si>
  <si>
    <t>261NAG</t>
  </si>
  <si>
    <t>262NAH</t>
  </si>
  <si>
    <t>Ross Vettraino</t>
  </si>
  <si>
    <t>Derek Noble</t>
  </si>
  <si>
    <t>Daniel Wilson</t>
  </si>
  <si>
    <t>Heather Gulline</t>
  </si>
  <si>
    <t>Jane Kerr</t>
  </si>
  <si>
    <t>Morven Ovenstone-Jones</t>
  </si>
  <si>
    <t>Jim Bryce</t>
  </si>
  <si>
    <t>Steve Saunders</t>
  </si>
  <si>
    <t>Glenrothes Central and Thornton (Ward 15)</t>
  </si>
  <si>
    <t>265OAA &amp; A66OAB</t>
  </si>
  <si>
    <t>267OAC</t>
  </si>
  <si>
    <t>268OAD</t>
  </si>
  <si>
    <t>269OAE</t>
  </si>
  <si>
    <t>270OAF</t>
  </si>
  <si>
    <t>271OAG</t>
  </si>
  <si>
    <t>David MacDiarmid</t>
  </si>
  <si>
    <t>Donald Lothian</t>
  </si>
  <si>
    <t>Gary Holt</t>
  </si>
  <si>
    <t>Andy Heer</t>
  </si>
  <si>
    <t>Malcolm Jack</t>
  </si>
  <si>
    <t>Jackie Anderson</t>
  </si>
  <si>
    <t>Alan Brown</t>
  </si>
  <si>
    <t>Howe of Fife and Tay Coast (Ward 16)</t>
  </si>
  <si>
    <t>301PAA</t>
  </si>
  <si>
    <t>302PAB</t>
  </si>
  <si>
    <t>303PAC &amp; 304PAD</t>
  </si>
  <si>
    <t>305PAE^</t>
  </si>
  <si>
    <t>306PAF</t>
  </si>
  <si>
    <t>307PAG</t>
  </si>
  <si>
    <t>308PAH</t>
  </si>
  <si>
    <t>309PAI</t>
  </si>
  <si>
    <t>310PAJ &amp; 313PAM</t>
  </si>
  <si>
    <t>311PAK, 312PAL &amp; 214PAN</t>
  </si>
  <si>
    <t>Louise Kennedy-Dalby</t>
  </si>
  <si>
    <t>Jonny Tepp</t>
  </si>
  <si>
    <t>Allan Knox</t>
  </si>
  <si>
    <t>Keith Barton</t>
  </si>
  <si>
    <t>Colin Palmer</t>
  </si>
  <si>
    <t>Philip Thompson</t>
  </si>
  <si>
    <t>Sean Elder</t>
  </si>
  <si>
    <t>Steven Simpson</t>
  </si>
  <si>
    <t>Tay Bridgehead (Ward 17)</t>
  </si>
  <si>
    <t>320QAA</t>
  </si>
  <si>
    <t>321QAB</t>
  </si>
  <si>
    <t>322QAC</t>
  </si>
  <si>
    <t>323QAD</t>
  </si>
  <si>
    <t>324QAE</t>
  </si>
  <si>
    <t>325QAF</t>
  </si>
  <si>
    <t>326QAG</t>
  </si>
  <si>
    <t>Jane Liston</t>
  </si>
  <si>
    <t>Al Clark</t>
  </si>
  <si>
    <t>Ann Verner</t>
  </si>
  <si>
    <t>Robin Lawson</t>
  </si>
  <si>
    <t>Rosalind Garton</t>
  </si>
  <si>
    <t>Fergus Cook</t>
  </si>
  <si>
    <t>St Andrews (Ward 18)</t>
  </si>
  <si>
    <t>330RAA</t>
  </si>
  <si>
    <t>331RAB</t>
  </si>
  <si>
    <t>332RAC</t>
  </si>
  <si>
    <t>333RAD</t>
  </si>
  <si>
    <t>334RAE</t>
  </si>
  <si>
    <t>Fiona Corps</t>
  </si>
  <si>
    <t>Alycia Hayes</t>
  </si>
  <si>
    <t>Debbie MacCallum</t>
  </si>
  <si>
    <t>Sean Dillon</t>
  </si>
  <si>
    <t>Linda Holt</t>
  </si>
  <si>
    <t>David Stutchfield</t>
  </si>
  <si>
    <t>Stuart Irwin</t>
  </si>
  <si>
    <t>John Docherty</t>
  </si>
  <si>
    <t>East Neuk and Landward (Ward 19)</t>
  </si>
  <si>
    <t>Independent (LH)</t>
  </si>
  <si>
    <t>Independent (JD)</t>
  </si>
  <si>
    <t>340SAA</t>
  </si>
  <si>
    <t>341SAB &amp; 343SAD</t>
  </si>
  <si>
    <t>342SAC &amp; 346SAG</t>
  </si>
  <si>
    <t>344SAE</t>
  </si>
  <si>
    <t>345SAF</t>
  </si>
  <si>
    <t>347SAH &amp; 350SAK</t>
  </si>
  <si>
    <t>348SAI</t>
  </si>
  <si>
    <t>349SAJ</t>
  </si>
  <si>
    <t>351SAL &amp; 352SAM</t>
  </si>
  <si>
    <t>Margaret Kennedy</t>
  </si>
  <si>
    <t>Stefan Hoggan-Radu</t>
  </si>
  <si>
    <t>John Caffrey</t>
  </si>
  <si>
    <t>Tony Miklinski</t>
  </si>
  <si>
    <t>Robert Hugh-Jones</t>
  </si>
  <si>
    <t>Wendy Haynes</t>
  </si>
  <si>
    <t>Sylvia Brown</t>
  </si>
  <si>
    <t>Donald Adey</t>
  </si>
  <si>
    <t>Gordon Pay</t>
  </si>
  <si>
    <t>Cupar (Ward 20)</t>
  </si>
  <si>
    <t>Independent (DA)</t>
  </si>
  <si>
    <t>Independent (GP)</t>
  </si>
  <si>
    <t>356TAA &amp; 359TAD</t>
  </si>
  <si>
    <t>357TAB</t>
  </si>
  <si>
    <t>358TAC</t>
  </si>
  <si>
    <t>360TAE</t>
  </si>
  <si>
    <t>361TAF</t>
  </si>
  <si>
    <t>362TAG</t>
  </si>
  <si>
    <t>363TAH &amp; 364TAI</t>
  </si>
  <si>
    <t>David Alexander</t>
  </si>
  <si>
    <t>Colin Davidson</t>
  </si>
  <si>
    <t>Eugene Clark</t>
  </si>
  <si>
    <t>Alistair Suttie</t>
  </si>
  <si>
    <t>Graham Ritchie</t>
  </si>
  <si>
    <t>Jacob Winton</t>
  </si>
  <si>
    <t>Iain Morrice</t>
  </si>
  <si>
    <t>Davina Saunders</t>
  </si>
  <si>
    <t>Leven, Kennoway and Largo (Ward 21)</t>
  </si>
  <si>
    <t>368UAA &amp; 270UAC</t>
  </si>
  <si>
    <t>369UAB</t>
  </si>
  <si>
    <t>371UAD &amp; 373UAF</t>
  </si>
  <si>
    <t>372UAE</t>
  </si>
  <si>
    <t>374UAG</t>
  </si>
  <si>
    <t>375UAH</t>
  </si>
  <si>
    <t>376UAI^</t>
  </si>
  <si>
    <t>377UAJ^</t>
  </si>
  <si>
    <t>Ken Caldwell</t>
  </si>
  <si>
    <t>David Graham</t>
  </si>
  <si>
    <t>John O'Brien</t>
  </si>
  <si>
    <t>Thomas Adams</t>
  </si>
  <si>
    <t>Brian Mills</t>
  </si>
  <si>
    <t>Celyn Ashworth</t>
  </si>
  <si>
    <t>Jeroen Van Leeuwen</t>
  </si>
  <si>
    <t>Susan Blair</t>
  </si>
  <si>
    <t>Buckhaven, Methil and Wemyss Villages (Ward 22)</t>
  </si>
  <si>
    <t>383VAA</t>
  </si>
  <si>
    <t>384VAB</t>
  </si>
  <si>
    <t>385VAC</t>
  </si>
  <si>
    <t>386VAD</t>
  </si>
  <si>
    <t>V87VAE</t>
  </si>
  <si>
    <t>389VAG</t>
  </si>
  <si>
    <t>390VAH &amp; V91VAI</t>
  </si>
  <si>
    <t>392VAJ &amp; 393VAK</t>
  </si>
  <si>
    <t>394VAL</t>
  </si>
  <si>
    <t>388VAF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</si>
</sst>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8" x14ac:knownFonts="1">
    <font>
      <sz val="11"/>
      <color theme="1"/>
      <name val="Aileron Heavy"/>
      <family val="2"/>
      <scheme val="minor"/>
    </font>
    <font>
      <sz val="11"/>
      <color theme="1"/>
      <name val="Aileron Heavy"/>
      <family val="2"/>
      <scheme val="minor"/>
    </font>
    <font>
      <b/>
      <sz val="14"/>
      <color theme="1"/>
      <name val="Aileron Heavy"/>
      <family val="3"/>
    </font>
    <font>
      <sz val="11"/>
      <color theme="1"/>
      <name val="Aileron"/>
      <family val="3"/>
    </font>
    <font>
      <sz val="14"/>
      <color theme="1"/>
      <name val="Aileron Heavy"/>
      <family val="3"/>
    </font>
    <font>
      <sz val="14"/>
      <color theme="1"/>
      <name val="Aileron Heavy"/>
      <family val="2"/>
      <scheme val="minor"/>
    </font>
    <font>
      <b/>
      <sz val="14"/>
      <color theme="1"/>
      <name val="Aileron"/>
      <family val="3"/>
    </font>
    <font>
      <sz val="14"/>
      <color theme="0"/>
      <name val="Aileron"/>
      <family val="3"/>
    </font>
    <font>
      <sz val="14"/>
      <color theme="0"/>
      <name val="Aileron Heavy"/>
      <family val="3"/>
    </font>
    <font>
      <b/>
      <sz val="14"/>
      <color theme="1"/>
      <name val="Aileron Heavy"/>
      <family val="2"/>
      <scheme val="minor"/>
    </font>
    <font>
      <sz val="14"/>
      <color theme="1"/>
      <name val="Aileron Heavy"/>
      <family val="3"/>
      <scheme val="major"/>
    </font>
    <font>
      <sz val="12"/>
      <color theme="1"/>
      <name val="Aileron Heavy"/>
      <family val="3"/>
      <scheme val="major"/>
    </font>
    <font>
      <sz val="12"/>
      <color theme="0"/>
      <name val="Aileron Heavy"/>
      <family val="3"/>
      <scheme val="major"/>
    </font>
    <font>
      <sz val="12"/>
      <name val="Aileron Heavy"/>
      <family val="3"/>
      <scheme val="major"/>
    </font>
    <font>
      <b/>
      <sz val="11"/>
      <color theme="1"/>
      <name val="Aileron Heavy"/>
      <family val="3"/>
    </font>
    <font>
      <sz val="12"/>
      <color theme="1"/>
      <name val="Aileron Heavy"/>
      <family val="2"/>
      <scheme val="minor"/>
    </font>
    <font>
      <sz val="12"/>
      <color theme="1"/>
      <name val="Aileron Heavy"/>
      <family val="3"/>
    </font>
    <font>
      <sz val="12"/>
      <color rgb="FFCC0000"/>
      <name val="Aileron Heavy"/>
      <family val="3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21" xfId="0" applyBorder="1"/>
    <xf numFmtId="0" fontId="0" fillId="0" borderId="9" xfId="0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2" xfId="0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0" fontId="0" fillId="0" borderId="20" xfId="0" applyBorder="1"/>
    <xf numFmtId="1" fontId="0" fillId="0" borderId="22" xfId="1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165" fontId="7" fillId="2" borderId="14" xfId="0" applyNumberFormat="1" applyFont="1" applyFill="1" applyBorder="1" applyAlignment="1">
      <alignment horizontal="center" vertical="center"/>
    </xf>
    <xf numFmtId="165" fontId="7" fillId="2" borderId="25" xfId="0" applyNumberFormat="1" applyFont="1" applyFill="1" applyBorder="1" applyAlignment="1">
      <alignment horizontal="center" vertical="center"/>
    </xf>
    <xf numFmtId="164" fontId="8" fillId="2" borderId="15" xfId="1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4" xfId="0" applyFont="1" applyFill="1" applyBorder="1"/>
    <xf numFmtId="164" fontId="4" fillId="3" borderId="4" xfId="1" applyNumberFormat="1" applyFont="1" applyFill="1" applyBorder="1"/>
    <xf numFmtId="1" fontId="4" fillId="3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4" fillId="3" borderId="16" xfId="0" applyFont="1" applyFill="1" applyBorder="1"/>
    <xf numFmtId="0" fontId="9" fillId="0" borderId="0" xfId="0" applyFont="1"/>
    <xf numFmtId="165" fontId="6" fillId="0" borderId="23" xfId="0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1" fontId="4" fillId="3" borderId="4" xfId="0" applyNumberFormat="1" applyFont="1" applyFill="1" applyBorder="1"/>
    <xf numFmtId="0" fontId="11" fillId="0" borderId="21" xfId="0" applyFont="1" applyBorder="1"/>
    <xf numFmtId="0" fontId="11" fillId="0" borderId="27" xfId="0" applyFont="1" applyBorder="1"/>
    <xf numFmtId="0" fontId="12" fillId="4" borderId="26" xfId="0" applyFont="1" applyFill="1" applyBorder="1"/>
    <xf numFmtId="0" fontId="13" fillId="3" borderId="30" xfId="0" applyFont="1" applyFill="1" applyBorder="1"/>
    <xf numFmtId="0" fontId="11" fillId="0" borderId="31" xfId="0" applyFont="1" applyBorder="1"/>
    <xf numFmtId="0" fontId="11" fillId="0" borderId="2" xfId="0" applyFont="1" applyBorder="1"/>
    <xf numFmtId="0" fontId="12" fillId="4" borderId="12" xfId="0" applyFont="1" applyFill="1" applyBorder="1"/>
    <xf numFmtId="0" fontId="11" fillId="0" borderId="7" xfId="0" applyFont="1" applyBorder="1"/>
    <xf numFmtId="1" fontId="14" fillId="5" borderId="8" xfId="1" applyNumberFormat="1" applyFont="1" applyFill="1" applyBorder="1"/>
    <xf numFmtId="1" fontId="14" fillId="0" borderId="8" xfId="1" applyNumberFormat="1" applyFont="1" applyFill="1" applyBorder="1"/>
    <xf numFmtId="1" fontId="11" fillId="0" borderId="8" xfId="1" applyNumberFormat="1" applyFont="1" applyFill="1" applyBorder="1"/>
    <xf numFmtId="1" fontId="11" fillId="0" borderId="32" xfId="1" applyNumberFormat="1" applyFont="1" applyFill="1" applyBorder="1"/>
    <xf numFmtId="164" fontId="14" fillId="5" borderId="8" xfId="1" applyNumberFormat="1" applyFont="1" applyFill="1" applyBorder="1"/>
    <xf numFmtId="164" fontId="14" fillId="0" borderId="28" xfId="1" applyNumberFormat="1" applyFont="1" applyFill="1" applyBorder="1"/>
    <xf numFmtId="164" fontId="14" fillId="0" borderId="33" xfId="1" applyNumberFormat="1" applyFont="1" applyFill="1" applyBorder="1"/>
    <xf numFmtId="0" fontId="11" fillId="0" borderId="34" xfId="0" applyFont="1" applyBorder="1"/>
    <xf numFmtId="1" fontId="14" fillId="0" borderId="28" xfId="1" applyNumberFormat="1" applyFont="1" applyFill="1" applyBorder="1"/>
    <xf numFmtId="1" fontId="14" fillId="5" borderId="28" xfId="1" applyNumberFormat="1" applyFont="1" applyFill="1" applyBorder="1"/>
    <xf numFmtId="1" fontId="11" fillId="0" borderId="28" xfId="1" applyNumberFormat="1" applyFont="1" applyFill="1" applyBorder="1"/>
    <xf numFmtId="1" fontId="11" fillId="0" borderId="33" xfId="1" applyNumberFormat="1" applyFont="1" applyFill="1" applyBorder="1"/>
    <xf numFmtId="164" fontId="14" fillId="5" borderId="28" xfId="1" applyNumberFormat="1" applyFont="1" applyFill="1" applyBorder="1"/>
    <xf numFmtId="1" fontId="14" fillId="0" borderId="28" xfId="0" applyNumberFormat="1" applyFont="1" applyBorder="1"/>
    <xf numFmtId="1" fontId="14" fillId="0" borderId="33" xfId="0" applyNumberFormat="1" applyFont="1" applyBorder="1"/>
    <xf numFmtId="0" fontId="11" fillId="0" borderId="35" xfId="0" applyFont="1" applyBorder="1"/>
    <xf numFmtId="0" fontId="15" fillId="3" borderId="21" xfId="0" applyFont="1" applyFill="1" applyBorder="1"/>
    <xf numFmtId="0" fontId="15" fillId="0" borderId="27" xfId="0" applyFont="1" applyBorder="1"/>
    <xf numFmtId="0" fontId="15" fillId="0" borderId="30" xfId="0" applyFont="1" applyBorder="1"/>
    <xf numFmtId="0" fontId="15" fillId="3" borderId="31" xfId="0" applyFont="1" applyFill="1" applyBorder="1"/>
    <xf numFmtId="0" fontId="15" fillId="3" borderId="9" xfId="0" applyFont="1" applyFill="1" applyBorder="1"/>
    <xf numFmtId="0" fontId="15" fillId="0" borderId="10" xfId="0" applyFont="1" applyBorder="1"/>
    <xf numFmtId="0" fontId="15" fillId="0" borderId="17" xfId="0" applyFont="1" applyBorder="1"/>
    <xf numFmtId="0" fontId="15" fillId="3" borderId="37" xfId="0" applyFont="1" applyFill="1" applyBorder="1"/>
    <xf numFmtId="164" fontId="15" fillId="0" borderId="10" xfId="1" applyNumberFormat="1" applyFont="1" applyBorder="1" applyAlignment="1"/>
    <xf numFmtId="164" fontId="15" fillId="0" borderId="10" xfId="1" applyNumberFormat="1" applyFont="1" applyBorder="1"/>
    <xf numFmtId="164" fontId="15" fillId="0" borderId="17" xfId="1" applyNumberFormat="1" applyFont="1" applyBorder="1"/>
    <xf numFmtId="0" fontId="11" fillId="0" borderId="6" xfId="0" applyFont="1" applyBorder="1"/>
    <xf numFmtId="0" fontId="11" fillId="0" borderId="4" xfId="0" applyFont="1" applyBorder="1"/>
    <xf numFmtId="0" fontId="11" fillId="0" borderId="38" xfId="0" applyFont="1" applyBorder="1"/>
    <xf numFmtId="0" fontId="11" fillId="0" borderId="3" xfId="0" applyFont="1" applyBorder="1"/>
    <xf numFmtId="0" fontId="11" fillId="0" borderId="5" xfId="0" applyFont="1" applyBorder="1"/>
    <xf numFmtId="0" fontId="16" fillId="0" borderId="21" xfId="0" applyFont="1" applyBorder="1"/>
    <xf numFmtId="0" fontId="16" fillId="0" borderId="2" xfId="0" applyFont="1" applyBorder="1"/>
    <xf numFmtId="0" fontId="16" fillId="0" borderId="30" xfId="0" applyFont="1" applyBorder="1"/>
    <xf numFmtId="0" fontId="16" fillId="0" borderId="7" xfId="0" applyFont="1" applyBorder="1"/>
    <xf numFmtId="164" fontId="16" fillId="0" borderId="8" xfId="1" applyNumberFormat="1" applyFont="1" applyBorder="1"/>
    <xf numFmtId="164" fontId="16" fillId="0" borderId="32" xfId="1" applyNumberFormat="1" applyFont="1" applyBorder="1"/>
    <xf numFmtId="0" fontId="16" fillId="0" borderId="34" xfId="0" applyFont="1" applyBorder="1"/>
    <xf numFmtId="0" fontId="16" fillId="0" borderId="28" xfId="0" applyFont="1" applyBorder="1"/>
    <xf numFmtId="0" fontId="16" fillId="0" borderId="33" xfId="0" applyFont="1" applyBorder="1"/>
    <xf numFmtId="164" fontId="16" fillId="0" borderId="28" xfId="1" applyNumberFormat="1" applyFont="1" applyBorder="1"/>
    <xf numFmtId="164" fontId="16" fillId="0" borderId="33" xfId="1" applyNumberFormat="1" applyFont="1" applyBorder="1"/>
    <xf numFmtId="0" fontId="16" fillId="0" borderId="7" xfId="0" applyFont="1" applyBorder="1" applyAlignment="1">
      <alignment wrapText="1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4316"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</dxfs>
  <tableStyles count="0" defaultTableStyle="TableStyleMedium2" defaultPivotStyle="PivotStyleLight16"/>
  <colors>
    <mruColors>
      <color rgb="FFFDF391"/>
      <color rgb="FFFAA713"/>
      <color rgb="FF0088DD"/>
      <color rgb="FFCCECFF"/>
      <color rgb="FFDD1F19"/>
      <color rgb="FF43B020"/>
      <color rgb="FFDEDEDE"/>
      <color rgb="FFB884CB"/>
      <color rgb="FF0045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allot Box Scotland">
  <a:themeElements>
    <a:clrScheme name="Custom 24">
      <a:dk1>
        <a:sysClr val="windowText" lastClr="000000"/>
      </a:dk1>
      <a:lt1>
        <a:sysClr val="window" lastClr="FFFFFF"/>
      </a:lt1>
      <a:dk2>
        <a:srgbClr val="683B7D"/>
      </a:dk2>
      <a:lt2>
        <a:srgbClr val="DEDEDE"/>
      </a:lt2>
      <a:accent1>
        <a:srgbClr val="FEF988"/>
      </a:accent1>
      <a:accent2>
        <a:srgbClr val="0088DD"/>
      </a:accent2>
      <a:accent3>
        <a:srgbClr val="DD1F19"/>
      </a:accent3>
      <a:accent4>
        <a:srgbClr val="43B020"/>
      </a:accent4>
      <a:accent5>
        <a:srgbClr val="FAA713"/>
      </a:accent5>
      <a:accent6>
        <a:srgbClr val="12C6CF"/>
      </a:accent6>
      <a:hlink>
        <a:srgbClr val="0000FF"/>
      </a:hlink>
      <a:folHlink>
        <a:srgbClr val="800080"/>
      </a:folHlink>
    </a:clrScheme>
    <a:fontScheme name="Custom 2">
      <a:majorFont>
        <a:latin typeface="Aileron Heavy"/>
        <a:ea typeface=""/>
        <a:cs typeface=""/>
      </a:majorFont>
      <a:minorFont>
        <a:latin typeface="Aileron Heav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5D8C-C6BE-472A-B698-B1585D3641CC}">
  <dimension ref="B1:S311"/>
  <sheetViews>
    <sheetView tabSelected="1" zoomScale="80" zoomScaleNormal="80" workbookViewId="0">
      <selection activeCell="E8" sqref="E8"/>
    </sheetView>
  </sheetViews>
  <sheetFormatPr defaultRowHeight="17.399999999999999" x14ac:dyDescent="0.3"/>
  <cols>
    <col min="1" max="1" width="8.6640625" style="29"/>
    <col min="2" max="2" width="19.25" style="29" bestFit="1" customWidth="1"/>
    <col min="3" max="3" width="24.6640625" style="29" bestFit="1" customWidth="1"/>
    <col min="4" max="8" width="8.4140625" style="29" bestFit="1" customWidth="1"/>
    <col min="9" max="9" width="8.5" style="29" bestFit="1" customWidth="1"/>
    <col min="10" max="16" width="9.75" style="29" bestFit="1" customWidth="1"/>
    <col min="17" max="17" width="8.6640625" style="29"/>
    <col min="18" max="18" width="8.6640625" style="29" customWidth="1"/>
    <col min="19" max="16384" width="8.6640625" style="29"/>
  </cols>
  <sheetData>
    <row r="1" spans="2:19" ht="18" thickBot="1" x14ac:dyDescent="0.35"/>
    <row r="2" spans="2:19" ht="18" thickBot="1" x14ac:dyDescent="0.35">
      <c r="B2" s="85" t="s">
        <v>53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7"/>
    </row>
    <row r="3" spans="2:19" ht="18" thickBot="1" x14ac:dyDescent="0.35">
      <c r="B3" s="85" t="s">
        <v>38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7"/>
    </row>
    <row r="4" spans="2:19" ht="18" thickBot="1" x14ac:dyDescent="0.35">
      <c r="B4" s="12" t="s">
        <v>0</v>
      </c>
      <c r="C4" s="14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3" t="s">
        <v>13</v>
      </c>
      <c r="P4" s="13" t="s">
        <v>14</v>
      </c>
      <c r="Q4" s="13" t="s">
        <v>15</v>
      </c>
      <c r="R4" s="14" t="s">
        <v>16</v>
      </c>
      <c r="S4" s="15"/>
    </row>
    <row r="5" spans="2:19" x14ac:dyDescent="0.3">
      <c r="B5" s="24" t="s">
        <v>18</v>
      </c>
      <c r="C5" s="25" t="s">
        <v>41</v>
      </c>
      <c r="D5" s="26">
        <v>1482</v>
      </c>
      <c r="E5" s="26">
        <v>1487</v>
      </c>
      <c r="F5" s="26">
        <v>1492</v>
      </c>
      <c r="G5" s="26">
        <v>1491</v>
      </c>
      <c r="H5" s="26">
        <v>1491</v>
      </c>
      <c r="I5" s="26">
        <v>1491</v>
      </c>
      <c r="J5" s="26">
        <v>1491</v>
      </c>
      <c r="K5" s="26">
        <v>1491</v>
      </c>
      <c r="L5" s="26">
        <v>1491</v>
      </c>
      <c r="M5" s="26">
        <v>1491</v>
      </c>
      <c r="N5" s="26"/>
      <c r="O5" s="26"/>
      <c r="P5" s="26"/>
      <c r="Q5" s="26"/>
      <c r="R5" s="30"/>
      <c r="S5" s="31">
        <f>IF(S16=1,D5,IF(S16=2,E5,IF(S16=3,F5,IF(S16=4,G5,IF(S16=5,H5,IF(S16=6,I5,IF(S16=7,J5,IF(S16=8,K5,IF(S16=9,L5,IF(S16=10,M5,IF(S16=11,N5,IF(S16=12,O5,IF(S16=13,P5,IF(S16=14,Q5,IF(S16=15,R5,0)))))))))))))))/SUM(D5:D14)</f>
        <v>0.24853261780982727</v>
      </c>
    </row>
    <row r="6" spans="2:19" x14ac:dyDescent="0.3">
      <c r="B6" s="24" t="s">
        <v>17</v>
      </c>
      <c r="C6" s="25" t="s">
        <v>42</v>
      </c>
      <c r="D6" s="26">
        <v>1301</v>
      </c>
      <c r="E6" s="26">
        <v>1307</v>
      </c>
      <c r="F6" s="26">
        <v>1330</v>
      </c>
      <c r="G6" s="26">
        <v>1330</v>
      </c>
      <c r="H6" s="26">
        <v>1336</v>
      </c>
      <c r="I6" s="26">
        <v>1417</v>
      </c>
      <c r="J6" s="26">
        <v>1448</v>
      </c>
      <c r="K6" s="26">
        <v>1508.1</v>
      </c>
      <c r="L6" s="26">
        <v>1491</v>
      </c>
      <c r="M6" s="26">
        <v>1491</v>
      </c>
      <c r="N6" s="26"/>
      <c r="O6" s="26"/>
      <c r="P6" s="26"/>
      <c r="Q6" s="26"/>
      <c r="R6" s="30"/>
      <c r="S6" s="31">
        <f>IF(S16=1,D6,IF(S16=2,E6,IF(S16=3,F6,IF(S16=4,G6,IF(S16=5,H6,IF(S16=6,I6,IF(S16=7,J6,IF(S16=8,K6,IF(S16=9,L6,IF(S16=10,M6,IF(S16=11,N6,IF(S16=12,O6,IF(S16=13,P6,IF(S16=14,Q6,IF(S16=15,R6,0)))))))))))))))/SUM(D5:D14)</f>
        <v>0.21817876907596848</v>
      </c>
    </row>
    <row r="7" spans="2:19" x14ac:dyDescent="0.3">
      <c r="B7" s="24" t="s">
        <v>19</v>
      </c>
      <c r="C7" s="25" t="s">
        <v>43</v>
      </c>
      <c r="D7" s="26">
        <v>1017</v>
      </c>
      <c r="E7" s="26">
        <v>1020</v>
      </c>
      <c r="F7" s="26">
        <v>1020</v>
      </c>
      <c r="G7" s="26">
        <v>1020</v>
      </c>
      <c r="H7" s="26">
        <v>1056</v>
      </c>
      <c r="I7" s="26">
        <v>1062</v>
      </c>
      <c r="J7" s="26">
        <v>1179</v>
      </c>
      <c r="K7" s="26">
        <v>1286.2</v>
      </c>
      <c r="L7" s="26">
        <v>1286.2</v>
      </c>
      <c r="M7" s="26">
        <v>1425.4</v>
      </c>
      <c r="N7" s="26"/>
      <c r="O7" s="26"/>
      <c r="P7" s="26"/>
      <c r="Q7" s="26"/>
      <c r="R7" s="30"/>
      <c r="S7" s="31">
        <f>IF(S16=1,D7,IF(S16=2,E7,IF(S16=3,F7,IF(S16=4,G7,IF(S16=5,H7,IF(S16=6,I7,IF(S16=7,J7,IF(S16=8,K7,IF(S16=9,L7,IF(S16=10,M7,IF(S16=11,N7,IF(S16=12,O7,IF(S16=13,P7,IF(S16=14,Q7,IF(S16=15,R7,0)))))))))))))))/SUM(D5:D14)</f>
        <v>0.17055173570350496</v>
      </c>
    </row>
    <row r="8" spans="2:19" x14ac:dyDescent="0.3">
      <c r="B8" s="24" t="s">
        <v>17</v>
      </c>
      <c r="C8" s="25" t="s">
        <v>44</v>
      </c>
      <c r="D8" s="26">
        <v>837</v>
      </c>
      <c r="E8" s="26">
        <v>843</v>
      </c>
      <c r="F8" s="26">
        <v>860</v>
      </c>
      <c r="G8" s="26">
        <v>860</v>
      </c>
      <c r="H8" s="26">
        <v>865</v>
      </c>
      <c r="I8" s="26">
        <v>933</v>
      </c>
      <c r="J8" s="26">
        <v>961</v>
      </c>
      <c r="K8" s="26">
        <v>1012</v>
      </c>
      <c r="L8" s="26">
        <v>1027.9000000000001</v>
      </c>
      <c r="M8" s="26">
        <v>0</v>
      </c>
      <c r="N8" s="26"/>
      <c r="O8" s="26"/>
      <c r="P8" s="26"/>
      <c r="Q8" s="26"/>
      <c r="R8" s="30"/>
      <c r="S8" s="31">
        <f>IF(S16=1,D8,IF(S16=2,E8,IF(S16=3,F8,IF(S16=4,G8,IF(S16=5,H8,IF(S16=6,I8,IF(S16=7,J8,IF(S16=8,K8,IF(S16=9,L8,IF(S16=10,M8,IF(S16=11,N8,IF(S16=12,O8,IF(S16=13,P8,IF(S16=14,Q8,IF(S16=15,R8,0)))))))))))))))/SUM(D5:D14)</f>
        <v>0.14036558779138017</v>
      </c>
    </row>
    <row r="9" spans="2:19" x14ac:dyDescent="0.3">
      <c r="B9" s="24" t="s">
        <v>18</v>
      </c>
      <c r="C9" s="25" t="s">
        <v>45</v>
      </c>
      <c r="D9" s="26">
        <v>458</v>
      </c>
      <c r="E9" s="26">
        <v>458</v>
      </c>
      <c r="F9" s="26">
        <v>461</v>
      </c>
      <c r="G9" s="26">
        <v>461.8</v>
      </c>
      <c r="H9" s="26">
        <v>471.8</v>
      </c>
      <c r="I9" s="26">
        <v>501.8</v>
      </c>
      <c r="J9" s="26">
        <v>640.79999999999995</v>
      </c>
      <c r="K9" s="26">
        <v>0</v>
      </c>
      <c r="L9" s="26"/>
      <c r="M9" s="26"/>
      <c r="N9" s="26"/>
      <c r="O9" s="26"/>
      <c r="P9" s="26"/>
      <c r="Q9" s="26"/>
      <c r="R9" s="30"/>
      <c r="S9" s="31">
        <f>IF(S16=1,D9,IF(S16=2,E9,IF(S16=3,F9,IF(S16=4,G9,IF(S16=5,H9,IF(S16=6,I9,IF(S16=7,J9,IF(S16=8,K9,IF(S16=9,L9,IF(S16=10,M9,IF(S16=11,N9,IF(S16=12,O9,IF(S16=13,P9,IF(S16=14,Q9,IF(S16=15,R9,0)))))))))))))))/SUM(D5:D14)</f>
        <v>7.6806976354184139E-2</v>
      </c>
    </row>
    <row r="10" spans="2:19" x14ac:dyDescent="0.3">
      <c r="B10" s="24" t="s">
        <v>20</v>
      </c>
      <c r="C10" s="25" t="s">
        <v>46</v>
      </c>
      <c r="D10" s="26">
        <v>399</v>
      </c>
      <c r="E10" s="26">
        <v>402</v>
      </c>
      <c r="F10" s="26">
        <v>406</v>
      </c>
      <c r="G10" s="26">
        <v>406.1</v>
      </c>
      <c r="H10" s="26">
        <v>418.1</v>
      </c>
      <c r="I10" s="26">
        <v>460.1</v>
      </c>
      <c r="J10" s="26">
        <v>0</v>
      </c>
      <c r="K10" s="26"/>
      <c r="L10" s="26"/>
      <c r="M10" s="26"/>
      <c r="N10" s="26"/>
      <c r="O10" s="26"/>
      <c r="P10" s="26"/>
      <c r="Q10" s="26"/>
      <c r="R10" s="30"/>
      <c r="S10" s="31">
        <f>IF(S16=1,D10,IF(S16=2,E10,IF(S16=3,F10,IF(S16=4,G10,IF(S16=5,H10,IF(S16=6,I10,IF(S16=7,J10,IF(S16=8,K10,IF(S16=9,L10,IF(S16=10,M10,IF(S16=11,N10,IF(S16=12,O10,IF(S16=13,P10,IF(S16=14,Q10,IF(S16=15,R10,0)))))))))))))))/SUM(D5:D14)</f>
        <v>6.6912627871876573E-2</v>
      </c>
    </row>
    <row r="11" spans="2:19" x14ac:dyDescent="0.3">
      <c r="B11" s="24" t="s">
        <v>21</v>
      </c>
      <c r="C11" s="25" t="s">
        <v>47</v>
      </c>
      <c r="D11" s="26">
        <v>246</v>
      </c>
      <c r="E11" s="26">
        <v>251</v>
      </c>
      <c r="F11" s="26">
        <v>264</v>
      </c>
      <c r="G11" s="26">
        <v>264</v>
      </c>
      <c r="H11" s="26">
        <v>273</v>
      </c>
      <c r="I11" s="26">
        <v>0</v>
      </c>
      <c r="J11" s="26"/>
      <c r="K11" s="26"/>
      <c r="L11" s="26"/>
      <c r="M11" s="26"/>
      <c r="N11" s="26"/>
      <c r="O11" s="26"/>
      <c r="P11" s="26"/>
      <c r="Q11" s="26"/>
      <c r="R11" s="30"/>
      <c r="S11" s="31">
        <f>IF(S16=1,D11,IF(S16=2,E11,IF(S16=3,F11,IF(S16=4,G11,IF(S16=5,H11,IF(S16=6,I11,IF(S16=7,J11,IF(S16=8,K11,IF(S16=9,L11,IF(S16=10,M11,IF(S16=11,N11,IF(S16=12,O11,IF(S16=13,P11,IF(S16=14,Q11,IF(S16=15,R11,0)))))))))))))))/SUM(D5:D14)</f>
        <v>4.1254402146570515E-2</v>
      </c>
    </row>
    <row r="12" spans="2:19" x14ac:dyDescent="0.3">
      <c r="B12" s="24" t="s">
        <v>39</v>
      </c>
      <c r="C12" s="25" t="s">
        <v>48</v>
      </c>
      <c r="D12" s="26">
        <v>94</v>
      </c>
      <c r="E12" s="26">
        <v>97</v>
      </c>
      <c r="F12" s="26">
        <v>107</v>
      </c>
      <c r="G12" s="26">
        <v>107</v>
      </c>
      <c r="H12" s="26">
        <v>0</v>
      </c>
      <c r="I12" s="26"/>
      <c r="J12" s="26"/>
      <c r="K12" s="26"/>
      <c r="L12" s="26"/>
      <c r="M12" s="26"/>
      <c r="N12" s="26"/>
      <c r="O12" s="26"/>
      <c r="P12" s="26"/>
      <c r="Q12" s="26"/>
      <c r="R12" s="30"/>
      <c r="S12" s="31">
        <f>IF(S16=1,D12,IF(S16=2,E12,IF(S16=3,F12,IF(S16=4,G12,IF(S16=5,H12,IF(S16=6,I12,IF(S16=7,J12,IF(S16=8,K12,IF(S16=9,L12,IF(S16=10,M12,IF(S16=11,N12,IF(S16=12,O12,IF(S16=13,P12,IF(S16=14,Q12,IF(S16=15,R12,0)))))))))))))))/SUM(D5:D14)</f>
        <v>1.5763877242998492E-2</v>
      </c>
    </row>
    <row r="13" spans="2:19" x14ac:dyDescent="0.3">
      <c r="B13" s="24" t="s">
        <v>49</v>
      </c>
      <c r="C13" s="25" t="s">
        <v>50</v>
      </c>
      <c r="D13" s="26">
        <v>83</v>
      </c>
      <c r="E13" s="26">
        <v>92</v>
      </c>
      <c r="F13" s="26">
        <v>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0"/>
      <c r="S13" s="31">
        <f>IF(S16=1,D13,IF(S16=2,E13,IF(S16=3,F13,IF(S16=4,G13,IF(S16=5,H13,IF(S16=6,I13,IF(S16=7,J13,IF(S16=8,K13,IF(S16=9,L13,IF(S16=10,M13,IF(S16=11,N13,IF(S16=12,O13,IF(S16=13,P13,IF(S16=14,Q13,IF(S16=15,R13,0)))))))))))))))/SUM(D5:D14)</f>
        <v>1.39191682039242E-2</v>
      </c>
    </row>
    <row r="14" spans="2:19" x14ac:dyDescent="0.3">
      <c r="B14" s="24" t="s">
        <v>51</v>
      </c>
      <c r="C14" s="25" t="s">
        <v>52</v>
      </c>
      <c r="D14" s="26">
        <v>46</v>
      </c>
      <c r="E14" s="26">
        <v>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0"/>
      <c r="S14" s="31">
        <f>IF(S16=1,D14,IF(S16=2,E14,IF(S16=3,F14,IF(S16=4,G14,IF(S16=5,H14,IF(S16=6,I14,IF(S16=7,J14,IF(S16=8,K14,IF(S16=9,L14,IF(S16=10,M14,IF(S16=11,N14,IF(S16=12,O14,IF(S16=13,P14,IF(S16=14,Q14,IF(S16=15,R14,0)))))))))))))))/SUM(D5:D14)</f>
        <v>7.714237799765219E-3</v>
      </c>
    </row>
    <row r="15" spans="2:19" ht="18" thickBot="1" x14ac:dyDescent="0.35">
      <c r="B15" s="16" t="s">
        <v>22</v>
      </c>
      <c r="C15" s="27"/>
      <c r="D15" s="17">
        <v>0</v>
      </c>
      <c r="E15" s="17">
        <f>IF(E5&gt;0,ROUND(F16-SUM(E5:E14),1),)</f>
        <v>6</v>
      </c>
      <c r="F15" s="17">
        <f>IF(F5&gt;0,ROUND(F16-SUM(F5:F14),1),)</f>
        <v>23</v>
      </c>
      <c r="G15" s="17">
        <f>IF(G5&gt;0,ROUND(F16-SUM(G5:G14),1),)</f>
        <v>23.1</v>
      </c>
      <c r="H15" s="17">
        <f>IF(H5&gt;0,ROUND(F16-SUM(H5:H14),1),)</f>
        <v>52.1</v>
      </c>
      <c r="I15" s="17">
        <f>IF(I5&gt;0,ROUND(F16-SUM(I5:I14),1),)</f>
        <v>98.1</v>
      </c>
      <c r="J15" s="17">
        <f>IF(J5&gt;0,ROUND(F16-SUM(J5:J14),1),)</f>
        <v>243.2</v>
      </c>
      <c r="K15" s="17">
        <f>IF(K5&gt;0,ROUND(F16-SUM(K5:K14),1),)</f>
        <v>665.7</v>
      </c>
      <c r="L15" s="17">
        <f>IF(L5&gt;0,ROUND(F16-SUM(L5:L14),1),)</f>
        <v>666.9</v>
      </c>
      <c r="M15" s="17">
        <f>IF(M5&gt;0,ROUND(F16-SUM(M5:M14),1),)</f>
        <v>1555.6</v>
      </c>
      <c r="N15" s="17">
        <f>IF(N5&gt;0,ROUND(F16-SUM(N5:N14),1),)</f>
        <v>0</v>
      </c>
      <c r="O15" s="17">
        <f>IF(O5&gt;0,ROUND(F16-SUM(O5:O14),1),)</f>
        <v>0</v>
      </c>
      <c r="P15" s="17">
        <f>IF(P5&gt;0,ROUND(F16-SUM(P5:P14),1),)</f>
        <v>0</v>
      </c>
      <c r="Q15" s="17">
        <f>IF(Q5&gt;0,ROUND(F16-SUM(Q5:Q14),1),)</f>
        <v>0</v>
      </c>
      <c r="R15" s="18">
        <f>IF(R5&gt;0,ROUND(F16-SUM(R5:R14),1),)</f>
        <v>0</v>
      </c>
      <c r="S15" s="19">
        <f>IF(S16=1,D15,IF(S16=2,E15,IF(S16=3,F15,IF(S16=4,G15,IF(S16=5,H15,IF(S16=6,I15,IF(S16=7,J15,IF(S16=8,K15,IF(S16=9,L15,IF(S16=10,M15,IF(S16=11,N15,IF(S16=12,O15,IF(S16=13,P15,IF(S16=14,Q15,IF(S16=15,R15,0)))))))))))))))/SUM(D5:D14)</f>
        <v>0</v>
      </c>
    </row>
    <row r="16" spans="2:19" ht="18" thickBot="1" x14ac:dyDescent="0.35">
      <c r="B16" s="20" t="s">
        <v>37</v>
      </c>
      <c r="C16" s="28" t="s">
        <v>30</v>
      </c>
      <c r="D16" s="21">
        <v>13553</v>
      </c>
      <c r="E16" s="21" t="s">
        <v>25</v>
      </c>
      <c r="F16" s="32">
        <f>SUM(D5:D14)</f>
        <v>5963</v>
      </c>
      <c r="G16" s="21" t="s">
        <v>26</v>
      </c>
      <c r="H16" s="21">
        <v>129</v>
      </c>
      <c r="I16" s="21" t="s">
        <v>27</v>
      </c>
      <c r="J16" s="22">
        <f>(H16+F16)/D16</f>
        <v>0.44949457684645466</v>
      </c>
      <c r="K16" s="21" t="s">
        <v>28</v>
      </c>
      <c r="L16" s="22">
        <f>F16/(F16+H16)</f>
        <v>0.97882468811556134</v>
      </c>
      <c r="M16" s="21" t="s">
        <v>29</v>
      </c>
      <c r="N16" s="22">
        <f>H16/(F16+H16)</f>
        <v>2.1175311884438608E-2</v>
      </c>
      <c r="O16" s="21" t="s">
        <v>24</v>
      </c>
      <c r="P16" s="21">
        <v>1491</v>
      </c>
      <c r="Q16" s="88" t="s">
        <v>23</v>
      </c>
      <c r="R16" s="89"/>
      <c r="S16" s="23">
        <v>1</v>
      </c>
    </row>
    <row r="17" spans="2:19" ht="18" thickBot="1" x14ac:dyDescent="0.35"/>
    <row r="18" spans="2:19" ht="18" thickBot="1" x14ac:dyDescent="0.35">
      <c r="B18" s="85" t="s">
        <v>99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7"/>
    </row>
    <row r="19" spans="2:19" ht="18" thickBot="1" x14ac:dyDescent="0.35">
      <c r="B19" s="85" t="s">
        <v>38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7"/>
    </row>
    <row r="20" spans="2:19" ht="18" thickBot="1" x14ac:dyDescent="0.35">
      <c r="B20" s="12" t="s">
        <v>0</v>
      </c>
      <c r="C20" s="14" t="s">
        <v>1</v>
      </c>
      <c r="D20" s="13" t="s">
        <v>2</v>
      </c>
      <c r="E20" s="13" t="s">
        <v>3</v>
      </c>
      <c r="F20" s="13" t="s">
        <v>4</v>
      </c>
      <c r="G20" s="13" t="s">
        <v>5</v>
      </c>
      <c r="H20" s="13" t="s">
        <v>6</v>
      </c>
      <c r="I20" s="13" t="s">
        <v>7</v>
      </c>
      <c r="J20" s="13" t="s">
        <v>8</v>
      </c>
      <c r="K20" s="13" t="s">
        <v>9</v>
      </c>
      <c r="L20" s="13" t="s">
        <v>10</v>
      </c>
      <c r="M20" s="13" t="s">
        <v>11</v>
      </c>
      <c r="N20" s="13" t="s">
        <v>12</v>
      </c>
      <c r="O20" s="13" t="s">
        <v>13</v>
      </c>
      <c r="P20" s="13" t="s">
        <v>14</v>
      </c>
      <c r="Q20" s="13" t="s">
        <v>15</v>
      </c>
      <c r="R20" s="14" t="s">
        <v>16</v>
      </c>
      <c r="S20" s="15"/>
    </row>
    <row r="21" spans="2:19" x14ac:dyDescent="0.3">
      <c r="B21" s="24" t="s">
        <v>18</v>
      </c>
      <c r="C21" s="25" t="s">
        <v>91</v>
      </c>
      <c r="D21" s="26">
        <v>1627</v>
      </c>
      <c r="E21" s="26">
        <v>1428</v>
      </c>
      <c r="F21" s="26">
        <v>1428</v>
      </c>
      <c r="G21" s="26">
        <v>1428</v>
      </c>
      <c r="H21" s="26">
        <v>1428</v>
      </c>
      <c r="I21" s="26">
        <v>1428</v>
      </c>
      <c r="J21" s="26">
        <v>1428</v>
      </c>
      <c r="K21" s="26">
        <v>1428</v>
      </c>
      <c r="L21" s="26"/>
      <c r="M21" s="26"/>
      <c r="N21" s="26"/>
      <c r="O21" s="26"/>
      <c r="P21" s="26"/>
      <c r="Q21" s="26"/>
      <c r="R21" s="30"/>
      <c r="S21" s="31">
        <f>IF(S30=1,D21,IF(S30=2,E21,IF(S30=3,F21,IF(S30=4,G21,IF(S30=5,H21,IF(S30=6,I21,IF(S30=7,J21,IF(S30=8,K21,IF(S30=9,L21,IF(S30=10,M21,IF(S30=11,N21,IF(S30=12,O21,IF(S30=13,P21,IF(S30=14,Q21,IF(S30=15,R21,0)))))))))))))))/SUM(D21:D28)</f>
        <v>0.28493870402802102</v>
      </c>
    </row>
    <row r="22" spans="2:19" x14ac:dyDescent="0.3">
      <c r="B22" s="24" t="s">
        <v>17</v>
      </c>
      <c r="C22" s="25" t="s">
        <v>92</v>
      </c>
      <c r="D22" s="26">
        <v>1350</v>
      </c>
      <c r="E22" s="26">
        <v>1360.5</v>
      </c>
      <c r="F22" s="26">
        <v>1365.6</v>
      </c>
      <c r="G22" s="26">
        <v>1368.2</v>
      </c>
      <c r="H22" s="26">
        <v>1509.4</v>
      </c>
      <c r="I22" s="26">
        <v>1428</v>
      </c>
      <c r="J22" s="26">
        <v>1428</v>
      </c>
      <c r="K22" s="26">
        <v>1428</v>
      </c>
      <c r="L22" s="26"/>
      <c r="M22" s="26"/>
      <c r="N22" s="26"/>
      <c r="O22" s="26"/>
      <c r="P22" s="26"/>
      <c r="Q22" s="26"/>
      <c r="R22" s="30"/>
      <c r="S22" s="31">
        <f>IF(S30=1,D22,IF(S30=2,E22,IF(S30=3,F22,IF(S30=4,G22,IF(S30=5,H22,IF(S30=6,I22,IF(S30=7,J22,IF(S30=8,K22,IF(S30=9,L22,IF(S30=10,M22,IF(S30=11,N22,IF(S30=12,O22,IF(S30=13,P22,IF(S30=14,Q22,IF(S30=15,R22,0)))))))))))))))/SUM(D21:D28)</f>
        <v>0.23642732049036777</v>
      </c>
    </row>
    <row r="23" spans="2:19" x14ac:dyDescent="0.3">
      <c r="B23" s="24" t="s">
        <v>19</v>
      </c>
      <c r="C23" s="25" t="s">
        <v>93</v>
      </c>
      <c r="D23" s="26">
        <v>1017</v>
      </c>
      <c r="E23" s="26">
        <v>1049</v>
      </c>
      <c r="F23" s="26">
        <v>1059.0999999999999</v>
      </c>
      <c r="G23" s="26">
        <v>1084.4000000000001</v>
      </c>
      <c r="H23" s="26">
        <v>1107.0999999999999</v>
      </c>
      <c r="I23" s="26">
        <v>1108.4000000000001</v>
      </c>
      <c r="J23" s="26">
        <v>1265.4000000000001</v>
      </c>
      <c r="K23" s="26">
        <v>1474.8</v>
      </c>
      <c r="L23" s="26"/>
      <c r="M23" s="26"/>
      <c r="N23" s="26"/>
      <c r="O23" s="26"/>
      <c r="P23" s="26"/>
      <c r="Q23" s="26"/>
      <c r="R23" s="30"/>
      <c r="S23" s="31">
        <f>IF(S30=1,D23,IF(S30=2,E23,IF(S30=3,F23,IF(S30=4,G23,IF(S30=5,H23,IF(S30=6,I23,IF(S30=7,J23,IF(S30=8,K23,IF(S30=9,L23,IF(S30=10,M23,IF(S30=11,N23,IF(S30=12,O23,IF(S30=13,P23,IF(S30=14,Q23,IF(S30=15,R23,0)))))))))))))))/SUM(D21:D28)</f>
        <v>0.17810858143607705</v>
      </c>
    </row>
    <row r="24" spans="2:19" x14ac:dyDescent="0.3">
      <c r="B24" s="24" t="s">
        <v>17</v>
      </c>
      <c r="C24" s="25" t="s">
        <v>94</v>
      </c>
      <c r="D24" s="26">
        <v>882</v>
      </c>
      <c r="E24" s="26">
        <v>896.3</v>
      </c>
      <c r="F24" s="26">
        <v>897.8</v>
      </c>
      <c r="G24" s="26">
        <v>903.5</v>
      </c>
      <c r="H24" s="26">
        <v>973.6</v>
      </c>
      <c r="I24" s="26">
        <v>1042.5999999999999</v>
      </c>
      <c r="J24" s="26">
        <v>1120.4000000000001</v>
      </c>
      <c r="K24" s="26">
        <v>0</v>
      </c>
      <c r="L24" s="26"/>
      <c r="M24" s="26"/>
      <c r="N24" s="26"/>
      <c r="O24" s="26"/>
      <c r="P24" s="26"/>
      <c r="Q24" s="26"/>
      <c r="R24" s="30"/>
      <c r="S24" s="31">
        <f>IF(S30=1,D24,IF(S30=2,E24,IF(S30=3,F24,IF(S30=4,G24,IF(S30=5,H24,IF(S30=6,I24,IF(S30=7,J24,IF(S30=8,K24,IF(S30=9,L24,IF(S30=10,M24,IF(S30=11,N24,IF(S30=12,O24,IF(S30=13,P24,IF(S30=14,Q24,IF(S30=15,R24,0)))))))))))))))/SUM(D21:D28)</f>
        <v>0.15446584938704028</v>
      </c>
    </row>
    <row r="25" spans="2:19" x14ac:dyDescent="0.3">
      <c r="B25" s="24" t="s">
        <v>20</v>
      </c>
      <c r="C25" s="25" t="s">
        <v>95</v>
      </c>
      <c r="D25" s="26">
        <v>363</v>
      </c>
      <c r="E25" s="26">
        <v>421.5</v>
      </c>
      <c r="F25" s="26">
        <v>432.4</v>
      </c>
      <c r="G25" s="26">
        <v>448.6</v>
      </c>
      <c r="H25" s="26">
        <v>535.20000000000005</v>
      </c>
      <c r="I25" s="26">
        <v>538.79999999999995</v>
      </c>
      <c r="J25" s="26">
        <v>0</v>
      </c>
      <c r="K25" s="26"/>
      <c r="L25" s="26"/>
      <c r="M25" s="26"/>
      <c r="N25" s="26"/>
      <c r="O25" s="26"/>
      <c r="P25" s="26"/>
      <c r="Q25" s="26"/>
      <c r="R25" s="30"/>
      <c r="S25" s="31">
        <f>IF(S30=1,D25,IF(S30=2,E25,IF(S30=3,F25,IF(S30=4,G25,IF(S30=5,H25,IF(S30=6,I25,IF(S30=7,J25,IF(S30=8,K25,IF(S30=9,L25,IF(S30=10,M25,IF(S30=11,N25,IF(S30=12,O25,IF(S30=13,P25,IF(S30=14,Q25,IF(S30=15,R25,0)))))))))))))))/SUM(D21:D28)</f>
        <v>6.3572679509632218E-2</v>
      </c>
    </row>
    <row r="26" spans="2:19" x14ac:dyDescent="0.3">
      <c r="B26" s="24" t="s">
        <v>21</v>
      </c>
      <c r="C26" s="25" t="s">
        <v>96</v>
      </c>
      <c r="D26" s="26">
        <v>338</v>
      </c>
      <c r="E26" s="26">
        <v>354.1</v>
      </c>
      <c r="F26" s="26">
        <v>372.5</v>
      </c>
      <c r="G26" s="26">
        <v>387.7</v>
      </c>
      <c r="H26" s="26">
        <v>0</v>
      </c>
      <c r="I26" s="26"/>
      <c r="J26" s="26"/>
      <c r="K26" s="26"/>
      <c r="L26" s="26"/>
      <c r="M26" s="26"/>
      <c r="N26" s="26"/>
      <c r="O26" s="26"/>
      <c r="P26" s="26"/>
      <c r="Q26" s="26"/>
      <c r="R26" s="30"/>
      <c r="S26" s="31">
        <f>IF(S30=1,D26,IF(S30=2,E26,IF(S30=3,F26,IF(S30=4,G26,IF(S30=5,H26,IF(S30=6,I26,IF(S30=7,J26,IF(S30=8,K26,IF(S30=9,L26,IF(S30=10,M26,IF(S30=11,N26,IF(S30=12,O26,IF(S30=13,P26,IF(S30=14,Q26,IF(S30=15,R26,0)))))))))))))))/SUM(D21:D28)</f>
        <v>5.9194395796847633E-2</v>
      </c>
    </row>
    <row r="27" spans="2:19" x14ac:dyDescent="0.3">
      <c r="B27" s="24" t="s">
        <v>39</v>
      </c>
      <c r="C27" s="25" t="s">
        <v>97</v>
      </c>
      <c r="D27" s="26">
        <v>80</v>
      </c>
      <c r="E27" s="26">
        <v>86.6</v>
      </c>
      <c r="F27" s="26">
        <v>93.2</v>
      </c>
      <c r="G27" s="26">
        <v>0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0"/>
      <c r="S27" s="31">
        <f>IF(S30=1,D27,IF(S30=2,E27,IF(S30=3,F27,IF(S30=4,G27,IF(S30=5,H27,IF(S30=6,I27,IF(S30=7,J27,IF(S30=8,K27,IF(S30=9,L27,IF(S30=10,M27,IF(S30=11,N27,IF(S30=12,O27,IF(S30=13,P27,IF(S30=14,Q27,IF(S30=15,R27,0)))))))))))))))/SUM(D21:D28)</f>
        <v>1.4010507880910683E-2</v>
      </c>
    </row>
    <row r="28" spans="2:19" x14ac:dyDescent="0.3">
      <c r="B28" s="24" t="s">
        <v>98</v>
      </c>
      <c r="C28" s="25" t="s">
        <v>100</v>
      </c>
      <c r="D28" s="26">
        <v>53</v>
      </c>
      <c r="E28" s="26">
        <v>66.2</v>
      </c>
      <c r="F28" s="26">
        <v>0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30"/>
      <c r="S28" s="31">
        <f>IF(S30=1,D28,IF(S30=2,E28,IF(S30=3,F28,IF(S30=4,G28,IF(S30=5,H28,IF(S30=6,I28,IF(S30=7,J28,IF(S30=8,K28,IF(S30=9,L28,IF(S30=10,M28,IF(S30=11,N28,IF(S30=12,O28,IF(S30=13,P28,IF(S30=14,Q28,IF(S30=15,R28,0)))))))))))))))/SUM(D21:D28)</f>
        <v>9.2819614711033283E-3</v>
      </c>
    </row>
    <row r="29" spans="2:19" ht="18" thickBot="1" x14ac:dyDescent="0.35">
      <c r="B29" s="16" t="s">
        <v>22</v>
      </c>
      <c r="C29" s="27"/>
      <c r="D29" s="17">
        <v>0</v>
      </c>
      <c r="E29" s="17">
        <f>IF(E21&gt;0,ROUND(F30-SUM(E21:E28),1),)</f>
        <v>47.8</v>
      </c>
      <c r="F29" s="17">
        <f>IF(F21&gt;0,ROUND(F30-SUM(F21:F28),1),)</f>
        <v>61.4</v>
      </c>
      <c r="G29" s="17">
        <f>IF(G21&gt;0,ROUND(F30-SUM(G21:G28),1),)</f>
        <v>89.6</v>
      </c>
      <c r="H29" s="17">
        <f>IF(H21&gt;0,ROUND(F30-SUM(H21:H28),1),)</f>
        <v>156.69999999999999</v>
      </c>
      <c r="I29" s="17">
        <f>IF(I21&gt;0,ROUND(F30-SUM(I21:I28),1),)</f>
        <v>164.2</v>
      </c>
      <c r="J29" s="17">
        <f>IF(J21&gt;0,ROUND(F30-SUM(J21:J28),1),)</f>
        <v>468.2</v>
      </c>
      <c r="K29" s="17">
        <f>IF(K21&gt;0,ROUND(F30-SUM(K21:K28),1),)</f>
        <v>1379.2</v>
      </c>
      <c r="L29" s="17">
        <f>IF(L21&gt;0,ROUND(F30-SUM(L21:L28),1),)</f>
        <v>0</v>
      </c>
      <c r="M29" s="17">
        <f>IF(M21&gt;0,ROUND(F30-SUM(M21:M28),1),)</f>
        <v>0</v>
      </c>
      <c r="N29" s="17">
        <f>IF(N21&gt;0,ROUND(F30-SUM(N21:N28),1),)</f>
        <v>0</v>
      </c>
      <c r="O29" s="17">
        <f>IF(O21&gt;0,ROUND(F30-SUM(O21:O28),1),)</f>
        <v>0</v>
      </c>
      <c r="P29" s="17">
        <f>IF(P21&gt;0,ROUND(F30-SUM(P21:P28),1),)</f>
        <v>0</v>
      </c>
      <c r="Q29" s="17">
        <f>IF(Q21&gt;0,ROUND(F30-SUM(Q21:Q28),1),)</f>
        <v>0</v>
      </c>
      <c r="R29" s="18">
        <f>IF(R21&gt;0,ROUND(F30-SUM(R21:R28),1),)</f>
        <v>0</v>
      </c>
      <c r="S29" s="19">
        <f>IF(S30=1,D29,IF(S30=2,E29,IF(S30=3,F29,IF(S30=4,G29,IF(S30=5,H29,IF(S30=6,I29,IF(S30=7,J29,IF(S30=8,K29,IF(S30=9,L29,IF(S30=10,M29,IF(S30=11,N29,IF(S30=12,O29,IF(S30=13,P29,IF(S30=14,Q29,IF(S30=15,R29,0)))))))))))))))/SUM(D21:D28)</f>
        <v>0</v>
      </c>
    </row>
    <row r="30" spans="2:19" ht="18" thickBot="1" x14ac:dyDescent="0.35">
      <c r="B30" s="20" t="s">
        <v>37</v>
      </c>
      <c r="C30" s="28" t="s">
        <v>30</v>
      </c>
      <c r="D30" s="21">
        <v>12503</v>
      </c>
      <c r="E30" s="21" t="s">
        <v>25</v>
      </c>
      <c r="F30" s="32">
        <f>SUM(D21:D28)</f>
        <v>5710</v>
      </c>
      <c r="G30" s="21" t="s">
        <v>26</v>
      </c>
      <c r="H30" s="21">
        <v>79</v>
      </c>
      <c r="I30" s="21" t="s">
        <v>27</v>
      </c>
      <c r="J30" s="22">
        <f>(H30+F30)/D30</f>
        <v>0.46300887786931139</v>
      </c>
      <c r="K30" s="21" t="s">
        <v>28</v>
      </c>
      <c r="L30" s="22">
        <f>F30/(F30+H30)</f>
        <v>0.98635342891691136</v>
      </c>
      <c r="M30" s="21" t="s">
        <v>29</v>
      </c>
      <c r="N30" s="22">
        <f>H30/(F30+H30)</f>
        <v>1.3646571083088616E-2</v>
      </c>
      <c r="O30" s="21" t="s">
        <v>24</v>
      </c>
      <c r="P30" s="21">
        <v>1428</v>
      </c>
      <c r="Q30" s="88" t="s">
        <v>23</v>
      </c>
      <c r="R30" s="89"/>
      <c r="S30" s="23">
        <v>1</v>
      </c>
    </row>
    <row r="31" spans="2:19" ht="18" thickBot="1" x14ac:dyDescent="0.35"/>
    <row r="32" spans="2:19" ht="18" thickBot="1" x14ac:dyDescent="0.35">
      <c r="B32" s="85" t="s">
        <v>118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7"/>
    </row>
    <row r="33" spans="2:19" ht="18" thickBot="1" x14ac:dyDescent="0.35">
      <c r="B33" s="85" t="s">
        <v>38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7"/>
    </row>
    <row r="34" spans="2:19" ht="18" thickBot="1" x14ac:dyDescent="0.35">
      <c r="B34" s="12" t="s">
        <v>0</v>
      </c>
      <c r="C34" s="14" t="s">
        <v>1</v>
      </c>
      <c r="D34" s="13" t="s">
        <v>2</v>
      </c>
      <c r="E34" s="13" t="s">
        <v>3</v>
      </c>
      <c r="F34" s="13" t="s">
        <v>4</v>
      </c>
      <c r="G34" s="13" t="s">
        <v>5</v>
      </c>
      <c r="H34" s="13" t="s">
        <v>6</v>
      </c>
      <c r="I34" s="13" t="s">
        <v>7</v>
      </c>
      <c r="J34" s="13" t="s">
        <v>8</v>
      </c>
      <c r="K34" s="13" t="s">
        <v>9</v>
      </c>
      <c r="L34" s="13" t="s">
        <v>10</v>
      </c>
      <c r="M34" s="13" t="s">
        <v>11</v>
      </c>
      <c r="N34" s="13" t="s">
        <v>12</v>
      </c>
      <c r="O34" s="13" t="s">
        <v>13</v>
      </c>
      <c r="P34" s="13" t="s">
        <v>14</v>
      </c>
      <c r="Q34" s="13" t="s">
        <v>15</v>
      </c>
      <c r="R34" s="14" t="s">
        <v>16</v>
      </c>
      <c r="S34" s="15"/>
    </row>
    <row r="35" spans="2:19" x14ac:dyDescent="0.3">
      <c r="B35" s="24" t="s">
        <v>20</v>
      </c>
      <c r="C35" s="25" t="s">
        <v>109</v>
      </c>
      <c r="D35" s="26">
        <v>1970</v>
      </c>
      <c r="E35" s="26">
        <v>1595</v>
      </c>
      <c r="F35" s="26">
        <v>1595</v>
      </c>
      <c r="G35" s="26">
        <v>1595</v>
      </c>
      <c r="H35" s="26">
        <v>1595</v>
      </c>
      <c r="I35" s="26">
        <v>1595</v>
      </c>
      <c r="J35" s="26">
        <v>1595</v>
      </c>
      <c r="K35" s="26">
        <v>1595</v>
      </c>
      <c r="L35" s="26"/>
      <c r="M35" s="26"/>
      <c r="N35" s="26"/>
      <c r="O35" s="26"/>
      <c r="P35" s="26"/>
      <c r="Q35" s="26"/>
      <c r="R35" s="30"/>
      <c r="S35" s="31">
        <f>IF(S45=1,D35,IF(S45=2,E35,IF(S45=3,F35,IF(S45=4,G35,IF(S45=5,H35,IF(S45=6,I35,IF(S45=7,J35,IF(S45=8,K35,IF(S45=9,L35,IF(S45=10,M35,IF(S45=11,N35,IF(S45=12,O35,IF(S45=13,P35,IF(S45=14,Q35,IF(S45=15,R35,0)))))))))))))))/SUM(D35:D43)</f>
        <v>0.24714590390164345</v>
      </c>
    </row>
    <row r="36" spans="2:19" x14ac:dyDescent="0.3">
      <c r="B36" s="24" t="s">
        <v>17</v>
      </c>
      <c r="C36" s="25" t="s">
        <v>110</v>
      </c>
      <c r="D36" s="26">
        <v>1603</v>
      </c>
      <c r="E36" s="26">
        <v>1603</v>
      </c>
      <c r="F36" s="26">
        <v>1595</v>
      </c>
      <c r="G36" s="26">
        <v>1595</v>
      </c>
      <c r="H36" s="26">
        <v>1595</v>
      </c>
      <c r="I36" s="26">
        <v>1595</v>
      </c>
      <c r="J36" s="26">
        <v>1595</v>
      </c>
      <c r="K36" s="26">
        <v>1595</v>
      </c>
      <c r="L36" s="26"/>
      <c r="M36" s="26"/>
      <c r="N36" s="26"/>
      <c r="O36" s="26"/>
      <c r="P36" s="26"/>
      <c r="Q36" s="26"/>
      <c r="R36" s="30"/>
      <c r="S36" s="31">
        <f>IF(S45=1,D36,IF(S45=2,E36,IF(S45=3,F36,IF(S45=4,G36,IF(S45=5,H36,IF(S45=6,I36,IF(S45=7,J36,IF(S45=8,K36,IF(S45=9,L36,IF(S45=10,M36,IF(S45=11,N36,IF(S45=12,O36,IF(S45=13,P36,IF(S45=14,Q36,IF(S45=15,R36,0)))))))))))))))/SUM(D35:D43)</f>
        <v>0.20110400200727638</v>
      </c>
    </row>
    <row r="37" spans="2:19" x14ac:dyDescent="0.3">
      <c r="B37" s="24" t="s">
        <v>17</v>
      </c>
      <c r="C37" s="25" t="s">
        <v>111</v>
      </c>
      <c r="D37" s="26">
        <v>1057</v>
      </c>
      <c r="E37" s="26">
        <v>1075.7</v>
      </c>
      <c r="F37" s="26">
        <v>1081.9000000000001</v>
      </c>
      <c r="G37" s="26">
        <v>1081.9000000000001</v>
      </c>
      <c r="H37" s="26">
        <v>1119.5</v>
      </c>
      <c r="I37" s="26">
        <v>1388.1</v>
      </c>
      <c r="J37" s="26">
        <v>1405.7</v>
      </c>
      <c r="K37" s="26">
        <v>1486.2</v>
      </c>
      <c r="L37" s="26"/>
      <c r="M37" s="26"/>
      <c r="N37" s="26"/>
      <c r="O37" s="26"/>
      <c r="P37" s="26"/>
      <c r="Q37" s="26"/>
      <c r="R37" s="30"/>
      <c r="S37" s="31">
        <f>IF(S45=1,D37,IF(S45=2,E37,IF(S45=3,F37,IF(S45=4,G37,IF(S45=5,H37,IF(S45=6,I37,IF(S45=7,J37,IF(S45=8,K37,IF(S45=9,L37,IF(S45=10,M37,IF(S45=11,N37,IF(S45=12,O37,IF(S45=13,P37,IF(S45=14,Q37,IF(S45=15,R37,0)))))))))))))))/SUM(D35:D43)</f>
        <v>0.13260569564671937</v>
      </c>
    </row>
    <row r="38" spans="2:19" x14ac:dyDescent="0.3">
      <c r="B38" s="24" t="s">
        <v>18</v>
      </c>
      <c r="C38" s="25" t="s">
        <v>112</v>
      </c>
      <c r="D38" s="26">
        <v>1055</v>
      </c>
      <c r="E38" s="26">
        <v>1139.5</v>
      </c>
      <c r="F38" s="26">
        <v>1139.9000000000001</v>
      </c>
      <c r="G38" s="26">
        <v>1155.7</v>
      </c>
      <c r="H38" s="26">
        <v>1171.2</v>
      </c>
      <c r="I38" s="26">
        <v>1243.2</v>
      </c>
      <c r="J38" s="26">
        <v>1473.3</v>
      </c>
      <c r="K38" s="26">
        <v>2367.3000000000002</v>
      </c>
      <c r="L38" s="26"/>
      <c r="M38" s="26"/>
      <c r="N38" s="26"/>
      <c r="O38" s="26"/>
      <c r="P38" s="26"/>
      <c r="Q38" s="26"/>
      <c r="R38" s="30"/>
      <c r="S38" s="31">
        <f>IF(S45=1,D38,IF(S45=2,E38,IF(S45=3,F38,IF(S45=4,G38,IF(S45=5,H38,IF(S45=6,I38,IF(S45=7,J38,IF(S45=8,K38,IF(S45=9,L38,IF(S45=10,M38,IF(S45=11,N38,IF(S45=12,O38,IF(S45=13,P38,IF(S45=14,Q38,IF(S45=15,R38,0)))))))))))))))/SUM(D35:D43)</f>
        <v>0.1323547860996111</v>
      </c>
    </row>
    <row r="39" spans="2:19" x14ac:dyDescent="0.3">
      <c r="B39" s="24" t="s">
        <v>18</v>
      </c>
      <c r="C39" s="25" t="s">
        <v>113</v>
      </c>
      <c r="D39" s="26">
        <v>909</v>
      </c>
      <c r="E39" s="26">
        <v>977.9</v>
      </c>
      <c r="F39" s="26">
        <v>978.2</v>
      </c>
      <c r="G39" s="26">
        <v>983.4</v>
      </c>
      <c r="H39" s="26">
        <v>992.4</v>
      </c>
      <c r="I39" s="26">
        <v>1056.9000000000001</v>
      </c>
      <c r="J39" s="26">
        <v>1216.0999999999999</v>
      </c>
      <c r="K39" s="26">
        <v>0</v>
      </c>
      <c r="L39" s="26"/>
      <c r="M39" s="26"/>
      <c r="N39" s="26"/>
      <c r="O39" s="26"/>
      <c r="P39" s="26"/>
      <c r="Q39" s="26"/>
      <c r="R39" s="30"/>
      <c r="S39" s="31">
        <f>IF(S45=1,D39,IF(S45=2,E39,IF(S45=3,F39,IF(S45=4,G39,IF(S45=5,H39,IF(S45=6,I39,IF(S45=7,J39,IF(S45=8,K39,IF(S45=9,L39,IF(S45=10,M39,IF(S45=11,N39,IF(S45=12,O39,IF(S45=13,P39,IF(S45=14,Q39,IF(S45=15,R39,0)))))))))))))))/SUM(D35:D43)</f>
        <v>0.11403838916070756</v>
      </c>
    </row>
    <row r="40" spans="2:19" x14ac:dyDescent="0.3">
      <c r="B40" s="24" t="s">
        <v>19</v>
      </c>
      <c r="C40" s="25" t="s">
        <v>114</v>
      </c>
      <c r="D40" s="26">
        <v>752</v>
      </c>
      <c r="E40" s="26">
        <v>841.8</v>
      </c>
      <c r="F40" s="26">
        <v>841.9</v>
      </c>
      <c r="G40" s="26">
        <v>856.1</v>
      </c>
      <c r="H40" s="26">
        <v>861.3</v>
      </c>
      <c r="I40" s="26">
        <v>878.9</v>
      </c>
      <c r="J40" s="26">
        <v>0</v>
      </c>
      <c r="K40" s="26"/>
      <c r="L40" s="26"/>
      <c r="M40" s="26"/>
      <c r="N40" s="26"/>
      <c r="O40" s="26"/>
      <c r="P40" s="26"/>
      <c r="Q40" s="26"/>
      <c r="R40" s="30"/>
      <c r="S40" s="31">
        <f>IF(S45=1,D40,IF(S45=2,E40,IF(S45=3,F40,IF(S45=4,G40,IF(S45=5,H40,IF(S45=6,I40,IF(S45=7,J40,IF(S45=8,K40,IF(S45=9,L40,IF(S45=10,M40,IF(S45=11,N40,IF(S45=12,O40,IF(S45=13,P40,IF(S45=14,Q40,IF(S45=15,R40,0)))))))))))))))/SUM(D35:D43)</f>
        <v>9.4341989712708574E-2</v>
      </c>
    </row>
    <row r="41" spans="2:19" x14ac:dyDescent="0.3">
      <c r="B41" s="24" t="s">
        <v>21</v>
      </c>
      <c r="C41" s="25" t="s">
        <v>115</v>
      </c>
      <c r="D41" s="26">
        <v>478</v>
      </c>
      <c r="E41" s="26">
        <v>519.9</v>
      </c>
      <c r="F41" s="26">
        <v>520.5</v>
      </c>
      <c r="G41" s="26">
        <v>526.9</v>
      </c>
      <c r="H41" s="26">
        <v>538.1</v>
      </c>
      <c r="I41" s="26">
        <v>0</v>
      </c>
      <c r="J41" s="26"/>
      <c r="K41" s="26"/>
      <c r="L41" s="26"/>
      <c r="M41" s="26"/>
      <c r="N41" s="26"/>
      <c r="O41" s="26"/>
      <c r="P41" s="26"/>
      <c r="Q41" s="26"/>
      <c r="R41" s="30"/>
      <c r="S41" s="31">
        <f>IF(S45=1,D41,IF(S45=2,E41,IF(S45=3,F41,IF(S45=4,G41,IF(S45=5,H41,IF(S45=6,I41,IF(S45=7,J41,IF(S45=8,K41,IF(S45=9,L41,IF(S45=10,M41,IF(S45=11,N41,IF(S45=12,O41,IF(S45=13,P41,IF(S45=14,Q41,IF(S45=15,R41,0)))))))))))))))/SUM(D35:D43)</f>
        <v>5.9967381758875928E-2</v>
      </c>
    </row>
    <row r="42" spans="2:19" x14ac:dyDescent="0.3">
      <c r="B42" s="24" t="s">
        <v>49</v>
      </c>
      <c r="C42" s="25" t="s">
        <v>116</v>
      </c>
      <c r="D42" s="26">
        <v>94</v>
      </c>
      <c r="E42" s="26">
        <v>95.1</v>
      </c>
      <c r="F42" s="26">
        <v>95.2</v>
      </c>
      <c r="G42" s="26">
        <v>101</v>
      </c>
      <c r="H42" s="26">
        <v>0</v>
      </c>
      <c r="I42" s="26"/>
      <c r="J42" s="26"/>
      <c r="K42" s="26"/>
      <c r="L42" s="26"/>
      <c r="M42" s="26"/>
      <c r="N42" s="26"/>
      <c r="O42" s="26"/>
      <c r="P42" s="26"/>
      <c r="Q42" s="26"/>
      <c r="R42" s="30"/>
      <c r="S42" s="31">
        <f>IF(S45=1,D42,IF(S45=2,E42,IF(S45=3,F42,IF(S45=4,G42,IF(S45=5,H42,IF(S45=6,I42,IF(S45=7,J42,IF(S45=8,K42,IF(S45=9,L42,IF(S45=10,M42,IF(S45=11,N42,IF(S45=12,O42,IF(S45=13,P42,IF(S45=14,Q42,IF(S45=15,R42,0)))))))))))))))/SUM(D35:D43)</f>
        <v>1.1792748714088572E-2</v>
      </c>
    </row>
    <row r="43" spans="2:19" x14ac:dyDescent="0.3">
      <c r="B43" s="24" t="s">
        <v>39</v>
      </c>
      <c r="C43" s="25" t="s">
        <v>117</v>
      </c>
      <c r="D43" s="26">
        <v>53</v>
      </c>
      <c r="E43" s="26">
        <v>56.6</v>
      </c>
      <c r="F43" s="26">
        <v>56.7</v>
      </c>
      <c r="G43" s="26">
        <v>0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30"/>
      <c r="S43" s="31">
        <f>IF(S45=1,D43,IF(S45=2,E43,IF(S45=3,F43,IF(S45=4,G43,IF(S45=5,H43,IF(S45=6,I43,IF(S45=7,J43,IF(S45=8,K43,IF(S45=9,L43,IF(S45=10,M43,IF(S45=11,N43,IF(S45=12,O43,IF(S45=13,P43,IF(S45=14,Q43,IF(S45=15,R43,0)))))))))))))))/SUM(D35:D43)</f>
        <v>6.6491029983690875E-3</v>
      </c>
    </row>
    <row r="44" spans="2:19" ht="18" thickBot="1" x14ac:dyDescent="0.35">
      <c r="B44" s="16" t="s">
        <v>22</v>
      </c>
      <c r="C44" s="27"/>
      <c r="D44" s="17">
        <v>0</v>
      </c>
      <c r="E44" s="17">
        <f>IF(E35&gt;0,ROUND(F45-SUM(E35:E43),1),)</f>
        <v>66.5</v>
      </c>
      <c r="F44" s="17">
        <f>IF(F35&gt;0,ROUND(F45-SUM(F35:F43),1),)</f>
        <v>66.7</v>
      </c>
      <c r="G44" s="17">
        <f>IF(G35&gt;0,ROUND(F45-SUM(G35:G43),1),)</f>
        <v>76</v>
      </c>
      <c r="H44" s="17">
        <f>IF(H35&gt;0,ROUND(F45-SUM(H35:H43),1),)</f>
        <v>98.5</v>
      </c>
      <c r="I44" s="17">
        <f>IF(I35&gt;0,ROUND(F45-SUM(I35:I43),1),)</f>
        <v>213.9</v>
      </c>
      <c r="J44" s="17">
        <f>IF(J35&gt;0,ROUND(F45-SUM(J35:J43),1),)</f>
        <v>685.9</v>
      </c>
      <c r="K44" s="17">
        <f>IF(K35&gt;0,ROUND(F45-SUM(K35:K43),1),)</f>
        <v>927.5</v>
      </c>
      <c r="L44" s="17">
        <f>IF(L35&gt;0,ROUND(F45-SUM(L35:L43),1),)</f>
        <v>0</v>
      </c>
      <c r="M44" s="17">
        <f>IF(M35&gt;0,ROUND(F45-SUM(M35:M43),1),)</f>
        <v>0</v>
      </c>
      <c r="N44" s="17">
        <f>IF(N35&gt;0,ROUND(F45-SUM(N35:N43),1),)</f>
        <v>0</v>
      </c>
      <c r="O44" s="17">
        <f>IF(O35&gt;0,ROUND(F45-SUM(O35:O43),1),)</f>
        <v>0</v>
      </c>
      <c r="P44" s="17">
        <f>IF(P35&gt;0,ROUND(F45-SUM(P35:P43),1),)</f>
        <v>0</v>
      </c>
      <c r="Q44" s="17">
        <f>IF(Q35&gt;0,ROUND(F45-SUM(Q35:Q43),1),)</f>
        <v>0</v>
      </c>
      <c r="R44" s="18">
        <f>IF(R35&gt;0,ROUND(F45-SUM(R35:R43),1),)</f>
        <v>0</v>
      </c>
      <c r="S44" s="19">
        <f>IF(S45=1,D44,IF(S45=2,E44,IF(S45=3,F44,IF(S45=4,G44,IF(S45=5,H44,IF(S45=6,I44,IF(S45=7,J44,IF(S45=8,K44,IF(S45=9,L44,IF(S45=10,M44,IF(S45=11,N44,IF(S45=12,O44,IF(S45=13,P44,IF(S45=14,Q44,IF(S45=15,R44,0)))))))))))))))/SUM(D35:D43)</f>
        <v>0</v>
      </c>
    </row>
    <row r="45" spans="2:19" ht="18" thickBot="1" x14ac:dyDescent="0.35">
      <c r="B45" s="20" t="s">
        <v>37</v>
      </c>
      <c r="C45" s="28" t="s">
        <v>30</v>
      </c>
      <c r="D45" s="21">
        <v>16854</v>
      </c>
      <c r="E45" s="21" t="s">
        <v>25</v>
      </c>
      <c r="F45" s="32">
        <f>SUM(D35:D43)</f>
        <v>7971</v>
      </c>
      <c r="G45" s="21" t="s">
        <v>26</v>
      </c>
      <c r="H45" s="21">
        <v>100</v>
      </c>
      <c r="I45" s="21" t="s">
        <v>27</v>
      </c>
      <c r="J45" s="22">
        <f>(H45+F45)/D45</f>
        <v>0.47887741782366205</v>
      </c>
      <c r="K45" s="21" t="s">
        <v>28</v>
      </c>
      <c r="L45" s="22">
        <f>F45/(F45+H45)</f>
        <v>0.98760996159088088</v>
      </c>
      <c r="M45" s="21" t="s">
        <v>29</v>
      </c>
      <c r="N45" s="22">
        <f>H45/(F45+H45)</f>
        <v>1.2390038409119068E-2</v>
      </c>
      <c r="O45" s="21" t="s">
        <v>24</v>
      </c>
      <c r="P45" s="21">
        <v>1595</v>
      </c>
      <c r="Q45" s="88" t="s">
        <v>23</v>
      </c>
      <c r="R45" s="89"/>
      <c r="S45" s="23">
        <v>1</v>
      </c>
    </row>
    <row r="46" spans="2:19" ht="18" thickBot="1" x14ac:dyDescent="0.35"/>
    <row r="47" spans="2:19" ht="18" thickBot="1" x14ac:dyDescent="0.35">
      <c r="B47" s="85" t="s">
        <v>139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7"/>
    </row>
    <row r="48" spans="2:19" ht="18" thickBot="1" x14ac:dyDescent="0.35">
      <c r="B48" s="85" t="s">
        <v>38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7"/>
    </row>
    <row r="49" spans="2:19" ht="18" thickBot="1" x14ac:dyDescent="0.35">
      <c r="B49" s="12" t="s">
        <v>0</v>
      </c>
      <c r="C49" s="14" t="s">
        <v>1</v>
      </c>
      <c r="D49" s="13" t="s">
        <v>2</v>
      </c>
      <c r="E49" s="13" t="s">
        <v>3</v>
      </c>
      <c r="F49" s="13" t="s">
        <v>4</v>
      </c>
      <c r="G49" s="13" t="s">
        <v>5</v>
      </c>
      <c r="H49" s="13" t="s">
        <v>6</v>
      </c>
      <c r="I49" s="13" t="s">
        <v>7</v>
      </c>
      <c r="J49" s="13" t="s">
        <v>8</v>
      </c>
      <c r="K49" s="13" t="s">
        <v>9</v>
      </c>
      <c r="L49" s="13" t="s">
        <v>10</v>
      </c>
      <c r="M49" s="13" t="s">
        <v>11</v>
      </c>
      <c r="N49" s="13" t="s">
        <v>12</v>
      </c>
      <c r="O49" s="13" t="s">
        <v>13</v>
      </c>
      <c r="P49" s="13" t="s">
        <v>14</v>
      </c>
      <c r="Q49" s="13" t="s">
        <v>15</v>
      </c>
      <c r="R49" s="14" t="s">
        <v>16</v>
      </c>
      <c r="S49" s="15"/>
    </row>
    <row r="50" spans="2:19" x14ac:dyDescent="0.3">
      <c r="B50" s="24" t="s">
        <v>20</v>
      </c>
      <c r="C50" s="25" t="s">
        <v>129</v>
      </c>
      <c r="D50" s="26">
        <v>1523</v>
      </c>
      <c r="E50" s="26">
        <v>1528</v>
      </c>
      <c r="F50" s="26">
        <v>1542</v>
      </c>
      <c r="G50" s="26">
        <v>1586</v>
      </c>
      <c r="H50" s="26">
        <v>1559</v>
      </c>
      <c r="I50" s="26">
        <v>1559</v>
      </c>
      <c r="J50" s="26">
        <v>1559</v>
      </c>
      <c r="K50" s="26">
        <v>1559</v>
      </c>
      <c r="L50" s="26">
        <v>1559</v>
      </c>
      <c r="M50" s="26"/>
      <c r="N50" s="26"/>
      <c r="O50" s="26"/>
      <c r="P50" s="26"/>
      <c r="Q50" s="26"/>
      <c r="R50" s="30"/>
      <c r="S50" s="31">
        <f>IF(S61=1,D50,IF(S61=2,E50,IF(S61=3,F50,IF(S61=4,G50,IF(S61=5,H50,IF(S61=6,I50,IF(S61=7,J50,IF(S61=8,K50,IF(S61=9,L50,IF(S61=10,M50,IF(S61=11,N50,IF(S61=12,O50,IF(S61=13,P50,IF(S61=14,Q50,IF(S61=15,R50,0)))))))))))))))/SUM(D50:D59)</f>
        <v>0.19543179776722699</v>
      </c>
    </row>
    <row r="51" spans="2:19" x14ac:dyDescent="0.3">
      <c r="B51" s="24" t="s">
        <v>18</v>
      </c>
      <c r="C51" s="25" t="s">
        <v>130</v>
      </c>
      <c r="D51" s="26">
        <v>1505</v>
      </c>
      <c r="E51" s="26">
        <v>1508</v>
      </c>
      <c r="F51" s="26">
        <v>1513</v>
      </c>
      <c r="G51" s="26">
        <v>1550</v>
      </c>
      <c r="H51" s="26">
        <v>1558.5</v>
      </c>
      <c r="I51" s="26">
        <v>1794.1</v>
      </c>
      <c r="J51" s="26">
        <v>1559</v>
      </c>
      <c r="K51" s="26">
        <v>1559</v>
      </c>
      <c r="L51" s="26">
        <v>1559</v>
      </c>
      <c r="M51" s="26"/>
      <c r="N51" s="26"/>
      <c r="O51" s="26"/>
      <c r="P51" s="26"/>
      <c r="Q51" s="26"/>
      <c r="R51" s="30"/>
      <c r="S51" s="31">
        <f>IF(S61=1,D51,IF(S61=2,E51,IF(S61=3,F51,IF(S61=4,G51,IF(S61=5,H51,IF(S61=6,I51,IF(S61=7,J51,IF(S61=8,K51,IF(S61=9,L51,IF(S61=10,M51,IF(S61=11,N51,IF(S61=12,O51,IF(S61=13,P51,IF(S61=14,Q51,IF(S61=15,R51,0)))))))))))))))/SUM(D50:D59)</f>
        <v>0.193122032593353</v>
      </c>
    </row>
    <row r="52" spans="2:19" x14ac:dyDescent="0.3">
      <c r="B52" s="24" t="s">
        <v>17</v>
      </c>
      <c r="C52" s="25" t="s">
        <v>131</v>
      </c>
      <c r="D52" s="26">
        <v>1316</v>
      </c>
      <c r="E52" s="26">
        <v>1340</v>
      </c>
      <c r="F52" s="26">
        <v>1344</v>
      </c>
      <c r="G52" s="26">
        <v>1408</v>
      </c>
      <c r="H52" s="26">
        <v>1410</v>
      </c>
      <c r="I52" s="26">
        <v>1425.1</v>
      </c>
      <c r="J52" s="26">
        <v>1446.9</v>
      </c>
      <c r="K52" s="26">
        <v>1543.7</v>
      </c>
      <c r="L52" s="26">
        <v>1601.9</v>
      </c>
      <c r="M52" s="26"/>
      <c r="N52" s="26"/>
      <c r="O52" s="26"/>
      <c r="P52" s="26"/>
      <c r="Q52" s="26"/>
      <c r="R52" s="30"/>
      <c r="S52" s="31">
        <f>IF(S61=1,D52,IF(S61=2,E52,IF(S61=3,F52,IF(S61=4,G52,IF(S61=5,H52,IF(S61=6,I52,IF(S61=7,J52,IF(S61=8,K52,IF(S61=9,L52,IF(S61=10,M52,IF(S61=11,N52,IF(S61=12,O52,IF(S61=13,P52,IF(S61=14,Q52,IF(S61=15,R52,0)))))))))))))))/SUM(D50:D59)</f>
        <v>0.16886949826767611</v>
      </c>
    </row>
    <row r="53" spans="2:19" x14ac:dyDescent="0.3">
      <c r="B53" s="24" t="s">
        <v>17</v>
      </c>
      <c r="C53" s="25" t="s">
        <v>132</v>
      </c>
      <c r="D53" s="26">
        <v>1292</v>
      </c>
      <c r="E53" s="26">
        <v>1308</v>
      </c>
      <c r="F53" s="26">
        <v>1314</v>
      </c>
      <c r="G53" s="26">
        <v>1382</v>
      </c>
      <c r="H53" s="26">
        <v>1383.4</v>
      </c>
      <c r="I53" s="26">
        <v>1390.5</v>
      </c>
      <c r="J53" s="26">
        <v>1409.4</v>
      </c>
      <c r="K53" s="26">
        <v>1534.1</v>
      </c>
      <c r="L53" s="26">
        <v>1568.9</v>
      </c>
      <c r="M53" s="26"/>
      <c r="N53" s="26"/>
      <c r="O53" s="26"/>
      <c r="P53" s="26"/>
      <c r="Q53" s="26"/>
      <c r="R53" s="30"/>
      <c r="S53" s="31">
        <f>IF(S61=1,D53,IF(S61=2,E53,IF(S61=3,F53,IF(S61=4,G53,IF(S61=5,H53,IF(S61=6,I53,IF(S61=7,J53,IF(S61=8,K53,IF(S61=9,L53,IF(S61=10,M53,IF(S61=11,N53,IF(S61=12,O53,IF(S61=13,P53,IF(S61=14,Q53,IF(S61=15,R53,0)))))))))))))))/SUM(D50:D59)</f>
        <v>0.16578981136917748</v>
      </c>
    </row>
    <row r="54" spans="2:19" x14ac:dyDescent="0.3">
      <c r="B54" s="24" t="s">
        <v>19</v>
      </c>
      <c r="C54" s="25" t="s">
        <v>133</v>
      </c>
      <c r="D54" s="26">
        <v>825</v>
      </c>
      <c r="E54" s="26">
        <v>826</v>
      </c>
      <c r="F54" s="26">
        <v>846</v>
      </c>
      <c r="G54" s="26">
        <v>855</v>
      </c>
      <c r="H54" s="26">
        <v>860.6</v>
      </c>
      <c r="I54" s="26">
        <v>878.9</v>
      </c>
      <c r="J54" s="26">
        <v>917.7</v>
      </c>
      <c r="K54" s="26">
        <v>1008</v>
      </c>
      <c r="L54" s="26">
        <v>0</v>
      </c>
      <c r="M54" s="26"/>
      <c r="N54" s="26"/>
      <c r="O54" s="26"/>
      <c r="P54" s="26"/>
      <c r="Q54" s="26"/>
      <c r="R54" s="30"/>
      <c r="S54" s="31">
        <f>IF(S61=1,D54,IF(S61=2,E54,IF(S61=3,F54,IF(S61=4,G54,IF(S61=5,H54,IF(S61=6,I54,IF(S61=7,J54,IF(S61=8,K54,IF(S61=9,L54,IF(S61=10,M54,IF(S61=11,N54,IF(S61=12,O54,IF(S61=13,P54,IF(S61=14,Q54,IF(S61=15,R54,0)))))))))))))))/SUM(D50:D59)</f>
        <v>0.10586423713589119</v>
      </c>
    </row>
    <row r="55" spans="2:19" x14ac:dyDescent="0.3">
      <c r="B55" s="24" t="s">
        <v>51</v>
      </c>
      <c r="C55" s="25" t="s">
        <v>134</v>
      </c>
      <c r="D55" s="26">
        <v>541</v>
      </c>
      <c r="E55" s="26">
        <v>564</v>
      </c>
      <c r="F55" s="26">
        <v>580</v>
      </c>
      <c r="G55" s="26">
        <v>611</v>
      </c>
      <c r="H55" s="26">
        <v>613.4</v>
      </c>
      <c r="I55" s="26">
        <v>619.5</v>
      </c>
      <c r="J55" s="26">
        <v>641.79999999999995</v>
      </c>
      <c r="K55" s="26">
        <v>0</v>
      </c>
      <c r="L55" s="26"/>
      <c r="M55" s="26"/>
      <c r="N55" s="26"/>
      <c r="O55" s="26"/>
      <c r="P55" s="26"/>
      <c r="Q55" s="26"/>
      <c r="R55" s="30"/>
      <c r="S55" s="31">
        <f>IF(S61=1,D55,IF(S61=2,E55,IF(S61=3,F55,IF(S61=4,G55,IF(S61=5,H55,IF(S61=6,I55,IF(S61=7,J55,IF(S61=8,K55,IF(S61=9,L55,IF(S61=10,M55,IF(S61=11,N55,IF(S61=12,O55,IF(S61=13,P55,IF(S61=14,Q55,IF(S61=15,R55,0)))))))))))))))/SUM(D50:D59)</f>
        <v>6.9421275503657134E-2</v>
      </c>
    </row>
    <row r="56" spans="2:19" x14ac:dyDescent="0.3">
      <c r="B56" s="24" t="s">
        <v>18</v>
      </c>
      <c r="C56" s="25" t="s">
        <v>135</v>
      </c>
      <c r="D56" s="26">
        <v>304</v>
      </c>
      <c r="E56" s="26">
        <v>308</v>
      </c>
      <c r="F56" s="26">
        <v>318</v>
      </c>
      <c r="G56" s="26">
        <v>327</v>
      </c>
      <c r="H56" s="26">
        <v>328.5</v>
      </c>
      <c r="I56" s="26">
        <v>0</v>
      </c>
      <c r="J56" s="26"/>
      <c r="K56" s="26"/>
      <c r="L56" s="26"/>
      <c r="M56" s="26"/>
      <c r="N56" s="26"/>
      <c r="O56" s="26"/>
      <c r="P56" s="26"/>
      <c r="Q56" s="26"/>
      <c r="R56" s="30"/>
      <c r="S56" s="31">
        <f>IF(S61=1,D56,IF(S61=2,E56,IF(S61=3,F56,IF(S61=4,G56,IF(S61=5,H56,IF(S61=6,I56,IF(S61=7,J56,IF(S61=8,K56,IF(S61=9,L56,IF(S61=10,M56,IF(S61=11,N56,IF(S61=12,O56,IF(S61=13,P56,IF(S61=14,Q56,IF(S61=15,R56,0)))))))))))))))/SUM(D50:D59)</f>
        <v>3.9009367380982936E-2</v>
      </c>
    </row>
    <row r="57" spans="2:19" x14ac:dyDescent="0.3">
      <c r="B57" s="24" t="s">
        <v>21</v>
      </c>
      <c r="C57" s="25" t="s">
        <v>136</v>
      </c>
      <c r="D57" s="26">
        <v>279</v>
      </c>
      <c r="E57" s="26">
        <v>288</v>
      </c>
      <c r="F57" s="26">
        <v>295</v>
      </c>
      <c r="G57" s="26">
        <v>0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30"/>
      <c r="S57" s="31">
        <f>IF(S61=1,D57,IF(S61=2,E57,IF(S61=3,F57,IF(S61=4,G57,IF(S61=5,H57,IF(S61=6,I57,IF(S61=7,J57,IF(S61=8,K57,IF(S61=9,L57,IF(S61=10,M57,IF(S61=11,N57,IF(S61=12,O57,IF(S61=13,P57,IF(S61=14,Q57,IF(S61=15,R57,0)))))))))))))))/SUM(D50:D59)</f>
        <v>3.5801360195046837E-2</v>
      </c>
    </row>
    <row r="58" spans="2:19" x14ac:dyDescent="0.3">
      <c r="B58" s="24" t="s">
        <v>39</v>
      </c>
      <c r="C58" s="25" t="s">
        <v>137</v>
      </c>
      <c r="D58" s="26">
        <v>105</v>
      </c>
      <c r="E58" s="26">
        <v>112</v>
      </c>
      <c r="F58" s="26">
        <v>0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30"/>
      <c r="S58" s="31">
        <f>IF(S61=1,D58,IF(S61=2,E58,IF(S61=3,F58,IF(S61=4,G58,IF(S61=5,H58,IF(S61=6,I58,IF(S61=7,J58,IF(S61=8,K58,IF(S61=9,L58,IF(S61=10,M58,IF(S61=11,N58,IF(S61=12,O58,IF(S61=13,P58,IF(S61=14,Q58,IF(S61=15,R58,0)))))))))))))))/SUM(D50:D59)</f>
        <v>1.3473630180931605E-2</v>
      </c>
    </row>
    <row r="59" spans="2:19" x14ac:dyDescent="0.3">
      <c r="B59" s="24" t="s">
        <v>49</v>
      </c>
      <c r="C59" s="25" t="s">
        <v>138</v>
      </c>
      <c r="D59" s="26">
        <v>103</v>
      </c>
      <c r="E59" s="26">
        <v>0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30"/>
      <c r="S59" s="31">
        <f>IF(S61=1,D59,IF(S61=2,E59,IF(S61=3,F59,IF(S61=4,G59,IF(S61=5,H59,IF(S61=6,I59,IF(S61=7,J59,IF(S61=8,K59,IF(S61=9,L59,IF(S61=10,M59,IF(S61=11,N59,IF(S61=12,O59,IF(S61=13,P59,IF(S61=14,Q59,IF(S61=15,R59,0)))))))))))))))/SUM(D50:D59)</f>
        <v>1.3216989606056717E-2</v>
      </c>
    </row>
    <row r="60" spans="2:19" ht="18" thickBot="1" x14ac:dyDescent="0.35">
      <c r="B60" s="16" t="s">
        <v>22</v>
      </c>
      <c r="C60" s="27"/>
      <c r="D60" s="17">
        <v>0</v>
      </c>
      <c r="E60" s="17">
        <f>IF(E50&gt;0,ROUND(F61-SUM(E50:E59),1),)</f>
        <v>11</v>
      </c>
      <c r="F60" s="17">
        <f>IF(F50&gt;0,ROUND(F61-SUM(F50:F59),1),)</f>
        <v>41</v>
      </c>
      <c r="G60" s="17">
        <f>IF(G50&gt;0,ROUND(F61-SUM(G50:G59),1),)</f>
        <v>74</v>
      </c>
      <c r="H60" s="17">
        <f>IF(H50&gt;0,ROUND(F61-SUM(H50:H59),1),)</f>
        <v>79.599999999999994</v>
      </c>
      <c r="I60" s="17">
        <f>IF(I50&gt;0,ROUND(F61-SUM(I50:I59),1),)</f>
        <v>125.9</v>
      </c>
      <c r="J60" s="17">
        <f>IF(J50&gt;0,ROUND(F61-SUM(J50:J59),1),)</f>
        <v>259.2</v>
      </c>
      <c r="K60" s="17">
        <f>IF(K50&gt;0,ROUND(F61-SUM(K50:K59),1),)</f>
        <v>589.20000000000005</v>
      </c>
      <c r="L60" s="17">
        <f>IF(L50&gt;0,ROUND(F61-SUM(L50:L59),1),)</f>
        <v>1504.2</v>
      </c>
      <c r="M60" s="17">
        <f>IF(M50&gt;0,ROUND(F61-SUM(M50:M59),1),)</f>
        <v>0</v>
      </c>
      <c r="N60" s="17">
        <f>IF(N50&gt;0,ROUND(F61-SUM(N50:N59),1),)</f>
        <v>0</v>
      </c>
      <c r="O60" s="17">
        <f>IF(O50&gt;0,ROUND(F61-SUM(O50:O59),1),)</f>
        <v>0</v>
      </c>
      <c r="P60" s="17">
        <f>IF(P50&gt;0,ROUND(F61-SUM(P50:P59),1),)</f>
        <v>0</v>
      </c>
      <c r="Q60" s="17">
        <f>IF(Q50&gt;0,ROUND(F61-SUM(Q50:Q59),1),)</f>
        <v>0</v>
      </c>
      <c r="R60" s="18">
        <f>IF(R50&gt;0,ROUND(F61-SUM(R50:R59),1),)</f>
        <v>0</v>
      </c>
      <c r="S60" s="19">
        <f>IF(S61=1,D60,IF(S61=2,E60,IF(S61=3,F60,IF(S61=4,G60,IF(S61=5,H60,IF(S61=6,I60,IF(S61=7,J60,IF(S61=8,K60,IF(S61=9,L60,IF(S61=10,M60,IF(S61=11,N60,IF(S61=12,O60,IF(S61=13,P60,IF(S61=14,Q60,IF(S61=15,R60,0)))))))))))))))/SUM(D50:D59)</f>
        <v>0</v>
      </c>
    </row>
    <row r="61" spans="2:19" ht="18" thickBot="1" x14ac:dyDescent="0.35">
      <c r="B61" s="20" t="s">
        <v>37</v>
      </c>
      <c r="C61" s="28" t="s">
        <v>30</v>
      </c>
      <c r="D61" s="21">
        <v>17563</v>
      </c>
      <c r="E61" s="21" t="s">
        <v>25</v>
      </c>
      <c r="F61" s="32">
        <f>SUM(D50:D59)</f>
        <v>7793</v>
      </c>
      <c r="G61" s="21" t="s">
        <v>26</v>
      </c>
      <c r="H61" s="21">
        <v>92</v>
      </c>
      <c r="I61" s="21" t="s">
        <v>27</v>
      </c>
      <c r="J61" s="22">
        <f>(H61+F61)/D61</f>
        <v>0.4489551898878324</v>
      </c>
      <c r="K61" s="21" t="s">
        <v>28</v>
      </c>
      <c r="L61" s="22">
        <f>F61/(F61+H61)</f>
        <v>0.98833227647431832</v>
      </c>
      <c r="M61" s="21" t="s">
        <v>29</v>
      </c>
      <c r="N61" s="22">
        <f>H61/(F61+H61)</f>
        <v>1.1667723525681675E-2</v>
      </c>
      <c r="O61" s="21" t="s">
        <v>24</v>
      </c>
      <c r="P61" s="21">
        <v>1559</v>
      </c>
      <c r="Q61" s="88" t="s">
        <v>23</v>
      </c>
      <c r="R61" s="89"/>
      <c r="S61" s="23">
        <v>1</v>
      </c>
    </row>
    <row r="62" spans="2:19" ht="18" thickBot="1" x14ac:dyDescent="0.35"/>
    <row r="63" spans="2:19" ht="18" thickBot="1" x14ac:dyDescent="0.35">
      <c r="B63" s="85" t="s">
        <v>157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7"/>
    </row>
    <row r="64" spans="2:19" ht="18" thickBot="1" x14ac:dyDescent="0.35">
      <c r="B64" s="85" t="s">
        <v>38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7"/>
    </row>
    <row r="65" spans="2:19" ht="18" thickBot="1" x14ac:dyDescent="0.35">
      <c r="B65" s="12" t="s">
        <v>0</v>
      </c>
      <c r="C65" s="14" t="s">
        <v>1</v>
      </c>
      <c r="D65" s="13" t="s">
        <v>2</v>
      </c>
      <c r="E65" s="13" t="s">
        <v>3</v>
      </c>
      <c r="F65" s="13" t="s">
        <v>4</v>
      </c>
      <c r="G65" s="13" t="s">
        <v>5</v>
      </c>
      <c r="H65" s="13" t="s">
        <v>6</v>
      </c>
      <c r="I65" s="13" t="s">
        <v>7</v>
      </c>
      <c r="J65" s="13" t="s">
        <v>8</v>
      </c>
      <c r="K65" s="13" t="s">
        <v>9</v>
      </c>
      <c r="L65" s="13" t="s">
        <v>10</v>
      </c>
      <c r="M65" s="13" t="s">
        <v>11</v>
      </c>
      <c r="N65" s="13" t="s">
        <v>12</v>
      </c>
      <c r="O65" s="13" t="s">
        <v>13</v>
      </c>
      <c r="P65" s="13" t="s">
        <v>14</v>
      </c>
      <c r="Q65" s="13" t="s">
        <v>15</v>
      </c>
      <c r="R65" s="14" t="s">
        <v>16</v>
      </c>
      <c r="S65" s="15"/>
    </row>
    <row r="66" spans="2:19" x14ac:dyDescent="0.3">
      <c r="B66" s="24" t="s">
        <v>18</v>
      </c>
      <c r="C66" s="25" t="s">
        <v>147</v>
      </c>
      <c r="D66" s="26">
        <v>1274</v>
      </c>
      <c r="E66" s="26">
        <v>1213</v>
      </c>
      <c r="F66" s="26">
        <v>1213</v>
      </c>
      <c r="G66" s="26">
        <v>1213</v>
      </c>
      <c r="H66" s="26">
        <v>1213</v>
      </c>
      <c r="I66" s="26">
        <v>1213</v>
      </c>
      <c r="J66" s="26">
        <v>1213</v>
      </c>
      <c r="K66" s="26">
        <v>1213</v>
      </c>
      <c r="L66" s="26">
        <v>1213</v>
      </c>
      <c r="M66" s="26"/>
      <c r="N66" s="26"/>
      <c r="O66" s="26"/>
      <c r="P66" s="26"/>
      <c r="Q66" s="26"/>
      <c r="R66" s="30"/>
      <c r="S66" s="31">
        <f>IF(S76=1,D66,IF(S76=2,E66,IF(S76=3,F66,IF(S76=4,G66,IF(S76=5,H66,IF(S76=6,I66,IF(S76=7,J66,IF(S76=8,K66,IF(S76=9,L66,IF(S76=10,M66,IF(S76=11,N66,IF(S76=12,O66,IF(S76=13,P66,IF(S76=14,Q66,IF(S76=15,R66,0)))))))))))))))/SUM(D66:D74)</f>
        <v>0.26278877887788776</v>
      </c>
    </row>
    <row r="67" spans="2:19" x14ac:dyDescent="0.3">
      <c r="B67" s="24" t="s">
        <v>17</v>
      </c>
      <c r="C67" s="25" t="s">
        <v>148</v>
      </c>
      <c r="D67" s="26">
        <v>1085</v>
      </c>
      <c r="E67" s="26">
        <v>1088.4000000000001</v>
      </c>
      <c r="F67" s="26">
        <v>1089.4000000000001</v>
      </c>
      <c r="G67" s="26">
        <v>1092.5</v>
      </c>
      <c r="H67" s="26">
        <v>1139.7</v>
      </c>
      <c r="I67" s="26">
        <v>1232.2</v>
      </c>
      <c r="J67" s="26">
        <v>1213</v>
      </c>
      <c r="K67" s="26">
        <v>1213</v>
      </c>
      <c r="L67" s="26">
        <v>1213</v>
      </c>
      <c r="M67" s="26"/>
      <c r="N67" s="26"/>
      <c r="O67" s="26"/>
      <c r="P67" s="26"/>
      <c r="Q67" s="26"/>
      <c r="R67" s="30"/>
      <c r="S67" s="31">
        <f>IF(S76=1,D67,IF(S76=2,E67,IF(S76=3,F67,IF(S76=4,G67,IF(S76=5,H67,IF(S76=6,I67,IF(S76=7,J67,IF(S76=8,K67,IF(S76=9,L67,IF(S76=10,M67,IF(S76=11,N67,IF(S76=12,O67,IF(S76=13,P67,IF(S76=14,Q67,IF(S76=15,R67,0)))))))))))))))/SUM(D66:D74)</f>
        <v>0.2238036303630363</v>
      </c>
    </row>
    <row r="68" spans="2:19" x14ac:dyDescent="0.3">
      <c r="B68" s="24" t="s">
        <v>17</v>
      </c>
      <c r="C68" s="25" t="s">
        <v>149</v>
      </c>
      <c r="D68" s="26">
        <v>826</v>
      </c>
      <c r="E68" s="26">
        <v>829.7</v>
      </c>
      <c r="F68" s="26">
        <v>830.9</v>
      </c>
      <c r="G68" s="26">
        <v>833</v>
      </c>
      <c r="H68" s="26">
        <v>883.3</v>
      </c>
      <c r="I68" s="26">
        <v>955.9</v>
      </c>
      <c r="J68" s="26">
        <v>973</v>
      </c>
      <c r="K68" s="26">
        <v>1032.0999999999999</v>
      </c>
      <c r="L68" s="26">
        <v>1120.2</v>
      </c>
      <c r="M68" s="26"/>
      <c r="N68" s="26"/>
      <c r="O68" s="26"/>
      <c r="P68" s="26"/>
      <c r="Q68" s="26"/>
      <c r="R68" s="30"/>
      <c r="S68" s="31">
        <f>IF(S76=1,D68,IF(S76=2,E68,IF(S76=3,F68,IF(S76=4,G68,IF(S76=5,H68,IF(S76=6,I68,IF(S76=7,J68,IF(S76=8,K68,IF(S76=9,L68,IF(S76=10,M68,IF(S76=11,N68,IF(S76=12,O68,IF(S76=13,P68,IF(S76=14,Q68,IF(S76=15,R68,0)))))))))))))))/SUM(D66:D74)</f>
        <v>0.17037953795379537</v>
      </c>
    </row>
    <row r="69" spans="2:19" x14ac:dyDescent="0.3">
      <c r="B69" s="24" t="s">
        <v>19</v>
      </c>
      <c r="C69" s="25" t="s">
        <v>150</v>
      </c>
      <c r="D69" s="26">
        <v>813</v>
      </c>
      <c r="E69" s="26">
        <v>824.5</v>
      </c>
      <c r="F69" s="26">
        <v>830.7</v>
      </c>
      <c r="G69" s="26">
        <v>854</v>
      </c>
      <c r="H69" s="26">
        <v>871</v>
      </c>
      <c r="I69" s="26">
        <v>884.2</v>
      </c>
      <c r="J69" s="26">
        <v>884.5</v>
      </c>
      <c r="K69" s="26">
        <v>1006.7</v>
      </c>
      <c r="L69" s="26">
        <v>0</v>
      </c>
      <c r="M69" s="26"/>
      <c r="N69" s="26"/>
      <c r="O69" s="26"/>
      <c r="P69" s="26"/>
      <c r="Q69" s="26"/>
      <c r="R69" s="30"/>
      <c r="S69" s="31">
        <f>IF(S76=1,D69,IF(S76=2,E69,IF(S76=3,F69,IF(S76=4,G69,IF(S76=5,H69,IF(S76=6,I69,IF(S76=7,J69,IF(S76=8,K69,IF(S76=9,L69,IF(S76=10,M69,IF(S76=11,N69,IF(S76=12,O69,IF(S76=13,P69,IF(S76=14,Q69,IF(S76=15,R69,0)))))))))))))))/SUM(D66:D74)</f>
        <v>0.16769801980198021</v>
      </c>
    </row>
    <row r="70" spans="2:19" x14ac:dyDescent="0.3">
      <c r="B70" s="24" t="s">
        <v>20</v>
      </c>
      <c r="C70" s="25" t="s">
        <v>151</v>
      </c>
      <c r="D70" s="26">
        <v>316</v>
      </c>
      <c r="E70" s="26">
        <v>333.8</v>
      </c>
      <c r="F70" s="26">
        <v>335.9</v>
      </c>
      <c r="G70" s="26">
        <v>347.4</v>
      </c>
      <c r="H70" s="26">
        <v>366</v>
      </c>
      <c r="I70" s="26">
        <v>422.2</v>
      </c>
      <c r="J70" s="26">
        <v>422.7</v>
      </c>
      <c r="K70" s="26">
        <v>0</v>
      </c>
      <c r="L70" s="26"/>
      <c r="M70" s="26"/>
      <c r="N70" s="26"/>
      <c r="O70" s="26"/>
      <c r="P70" s="26"/>
      <c r="Q70" s="26"/>
      <c r="R70" s="30"/>
      <c r="S70" s="31">
        <f>IF(S76=1,D70,IF(S76=2,E70,IF(S76=3,F70,IF(S76=4,G70,IF(S76=5,H70,IF(S76=6,I70,IF(S76=7,J70,IF(S76=8,K70,IF(S76=9,L70,IF(S76=10,M70,IF(S76=11,N70,IF(S76=12,O70,IF(S76=13,P70,IF(S76=14,Q70,IF(S76=15,R70,0)))))))))))))))/SUM(D66:D74)</f>
        <v>6.5181518151815179E-2</v>
      </c>
    </row>
    <row r="71" spans="2:19" x14ac:dyDescent="0.3">
      <c r="B71" s="24" t="s">
        <v>21</v>
      </c>
      <c r="C71" s="25" t="s">
        <v>152</v>
      </c>
      <c r="D71" s="26">
        <v>250</v>
      </c>
      <c r="E71" s="26">
        <v>254.9</v>
      </c>
      <c r="F71" s="26">
        <v>259</v>
      </c>
      <c r="G71" s="26">
        <v>268.2</v>
      </c>
      <c r="H71" s="26">
        <v>290.3</v>
      </c>
      <c r="I71" s="26">
        <v>0</v>
      </c>
      <c r="J71" s="26"/>
      <c r="K71" s="26"/>
      <c r="L71" s="26"/>
      <c r="M71" s="26"/>
      <c r="N71" s="26"/>
      <c r="O71" s="26"/>
      <c r="P71" s="26"/>
      <c r="Q71" s="26"/>
      <c r="R71" s="30"/>
      <c r="S71" s="31">
        <f>IF(S76=1,D71,IF(S76=2,E71,IF(S76=3,F71,IF(S76=4,G71,IF(S76=5,H71,IF(S76=6,I71,IF(S76=7,J71,IF(S76=8,K71,IF(S76=9,L71,IF(S76=10,M71,IF(S76=11,N71,IF(S76=12,O71,IF(S76=13,P71,IF(S76=14,Q71,IF(S76=15,R71,0)))))))))))))))/SUM(D66:D74)</f>
        <v>5.1567656765676567E-2</v>
      </c>
    </row>
    <row r="72" spans="2:19" x14ac:dyDescent="0.3">
      <c r="B72" s="24" t="s">
        <v>49</v>
      </c>
      <c r="C72" s="25" t="s">
        <v>153</v>
      </c>
      <c r="D72" s="26">
        <v>192</v>
      </c>
      <c r="E72" s="26">
        <v>194</v>
      </c>
      <c r="F72" s="26">
        <v>196</v>
      </c>
      <c r="G72" s="26">
        <v>203.2</v>
      </c>
      <c r="H72" s="26">
        <v>0</v>
      </c>
      <c r="I72" s="26"/>
      <c r="J72" s="26"/>
      <c r="K72" s="26"/>
      <c r="L72" s="26"/>
      <c r="M72" s="26"/>
      <c r="N72" s="26"/>
      <c r="O72" s="26"/>
      <c r="P72" s="26"/>
      <c r="Q72" s="26"/>
      <c r="R72" s="30"/>
      <c r="S72" s="31">
        <f>IF(S76=1,D72,IF(S76=2,E72,IF(S76=3,F72,IF(S76=4,G72,IF(S76=5,H72,IF(S76=6,I72,IF(S76=7,J72,IF(S76=8,K72,IF(S76=9,L72,IF(S76=10,M72,IF(S76=11,N72,IF(S76=12,O72,IF(S76=13,P72,IF(S76=14,Q72,IF(S76=15,R72,0)))))))))))))))/SUM(D66:D74)</f>
        <v>3.9603960396039604E-2</v>
      </c>
    </row>
    <row r="73" spans="2:19" x14ac:dyDescent="0.3">
      <c r="B73" s="24" t="s">
        <v>39</v>
      </c>
      <c r="C73" s="25" t="s">
        <v>154</v>
      </c>
      <c r="D73" s="26">
        <v>69</v>
      </c>
      <c r="E73" s="26">
        <v>70.900000000000006</v>
      </c>
      <c r="F73" s="26">
        <v>77</v>
      </c>
      <c r="G73" s="26">
        <v>0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30"/>
      <c r="S73" s="31">
        <f>IF(S76=1,D73,IF(S76=2,E73,IF(S76=3,F73,IF(S76=4,G73,IF(S76=5,H73,IF(S76=6,I73,IF(S76=7,J73,IF(S76=8,K73,IF(S76=9,L73,IF(S76=10,M73,IF(S76=11,N73,IF(S76=12,O73,IF(S76=13,P73,IF(S76=14,Q73,IF(S76=15,R73,0)))))))))))))))/SUM(D66:D74)</f>
        <v>1.4232673267326733E-2</v>
      </c>
    </row>
    <row r="74" spans="2:19" x14ac:dyDescent="0.3">
      <c r="B74" s="24" t="s">
        <v>155</v>
      </c>
      <c r="C74" s="25" t="s">
        <v>156</v>
      </c>
      <c r="D74" s="26">
        <v>23</v>
      </c>
      <c r="E74" s="26">
        <v>23.7</v>
      </c>
      <c r="F74" s="26">
        <v>0</v>
      </c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30"/>
      <c r="S74" s="31">
        <f>IF(S76=1,D74,IF(S76=2,E74,IF(S76=3,F74,IF(S76=4,G74,IF(S76=5,H74,IF(S76=6,I74,IF(S76=7,J74,IF(S76=8,K74,IF(S76=9,L74,IF(S76=10,M74,IF(S76=11,N74,IF(S76=12,O74,IF(S76=13,P74,IF(S76=14,Q74,IF(S76=15,R74,0)))))))))))))))/SUM(D66:D74)</f>
        <v>4.7442244224422444E-3</v>
      </c>
    </row>
    <row r="75" spans="2:19" ht="18" thickBot="1" x14ac:dyDescent="0.35">
      <c r="B75" s="16" t="s">
        <v>22</v>
      </c>
      <c r="C75" s="27"/>
      <c r="D75" s="17">
        <v>0</v>
      </c>
      <c r="E75" s="17">
        <f>IF(E66&gt;0,ROUND(F76-SUM(E66:E74),1),)</f>
        <v>15.1</v>
      </c>
      <c r="F75" s="17">
        <f>IF(F66&gt;0,ROUND(F76-SUM(F66:F74),1),)</f>
        <v>16.100000000000001</v>
      </c>
      <c r="G75" s="17">
        <f>IF(G66&gt;0,ROUND(F76-SUM(G66:G74),1),)</f>
        <v>36.700000000000003</v>
      </c>
      <c r="H75" s="17">
        <f>IF(H66&gt;0,ROUND(F76-SUM(H66:H74),1),)</f>
        <v>84.7</v>
      </c>
      <c r="I75" s="17">
        <f>IF(I66&gt;0,ROUND(F76-SUM(I66:I74),1),)</f>
        <v>140.5</v>
      </c>
      <c r="J75" s="17">
        <f>IF(J66&gt;0,ROUND(F76-SUM(J66:J74),1),)</f>
        <v>141.80000000000001</v>
      </c>
      <c r="K75" s="17">
        <f>IF(K66&gt;0,ROUND(F76-SUM(K66:K74),1),)</f>
        <v>383.2</v>
      </c>
      <c r="L75" s="17">
        <f>IF(L66&gt;0,ROUND(F76-SUM(L66:L74),1),)</f>
        <v>1301.8</v>
      </c>
      <c r="M75" s="17">
        <f>IF(M66&gt;0,ROUND(F76-SUM(M66:M74),1),)</f>
        <v>0</v>
      </c>
      <c r="N75" s="17">
        <f>IF(N66&gt;0,ROUND(F76-SUM(N66:N74),1),)</f>
        <v>0</v>
      </c>
      <c r="O75" s="17">
        <f>IF(O66&gt;0,ROUND(F76-SUM(O66:O74),1),)</f>
        <v>0</v>
      </c>
      <c r="P75" s="17">
        <f>IF(P66&gt;0,ROUND(F76-SUM(P66:P74),1),)</f>
        <v>0</v>
      </c>
      <c r="Q75" s="17">
        <f>IF(Q66&gt;0,ROUND(F76-SUM(Q66:Q74),1),)</f>
        <v>0</v>
      </c>
      <c r="R75" s="18">
        <f>IF(R66&gt;0,ROUND(F76-SUM(R66:R74),1),)</f>
        <v>0</v>
      </c>
      <c r="S75" s="19">
        <f>IF(S76=1,D75,IF(S76=2,E75,IF(S76=3,F75,IF(S76=4,G75,IF(S76=5,H75,IF(S76=6,I75,IF(S76=7,J75,IF(S76=8,K75,IF(S76=9,L75,IF(S76=10,M75,IF(S76=11,N75,IF(S76=12,O75,IF(S76=13,P75,IF(S76=14,Q75,IF(S76=15,R75,0)))))))))))))))/SUM(D66:D74)</f>
        <v>0</v>
      </c>
    </row>
    <row r="76" spans="2:19" ht="18" thickBot="1" x14ac:dyDescent="0.35">
      <c r="B76" s="20" t="s">
        <v>37</v>
      </c>
      <c r="C76" s="28" t="s">
        <v>30</v>
      </c>
      <c r="D76" s="21">
        <v>11736</v>
      </c>
      <c r="E76" s="21" t="s">
        <v>25</v>
      </c>
      <c r="F76" s="32">
        <f>SUM(D66:D74)</f>
        <v>4848</v>
      </c>
      <c r="G76" s="21" t="s">
        <v>26</v>
      </c>
      <c r="H76" s="21">
        <v>82</v>
      </c>
      <c r="I76" s="21" t="s">
        <v>27</v>
      </c>
      <c r="J76" s="22">
        <f>(H76+F76)/D76</f>
        <v>0.42007498295841855</v>
      </c>
      <c r="K76" s="21" t="s">
        <v>28</v>
      </c>
      <c r="L76" s="22">
        <f>F76/(F76+H76)</f>
        <v>0.98336713995943204</v>
      </c>
      <c r="M76" s="21" t="s">
        <v>29</v>
      </c>
      <c r="N76" s="22">
        <f>H76/(F76+H76)</f>
        <v>1.6632860040567951E-2</v>
      </c>
      <c r="O76" s="21" t="s">
        <v>24</v>
      </c>
      <c r="P76" s="21">
        <v>1213</v>
      </c>
      <c r="Q76" s="88" t="s">
        <v>23</v>
      </c>
      <c r="R76" s="89"/>
      <c r="S76" s="23">
        <v>1</v>
      </c>
    </row>
    <row r="77" spans="2:19" ht="18" thickBot="1" x14ac:dyDescent="0.35"/>
    <row r="78" spans="2:19" ht="18" thickBot="1" x14ac:dyDescent="0.35">
      <c r="B78" s="85" t="s">
        <v>172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7"/>
    </row>
    <row r="79" spans="2:19" ht="18" thickBot="1" x14ac:dyDescent="0.35">
      <c r="B79" s="85" t="s">
        <v>38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7"/>
    </row>
    <row r="80" spans="2:19" ht="18" thickBot="1" x14ac:dyDescent="0.35">
      <c r="B80" s="12" t="s">
        <v>0</v>
      </c>
      <c r="C80" s="14" t="s">
        <v>1</v>
      </c>
      <c r="D80" s="13" t="s">
        <v>2</v>
      </c>
      <c r="E80" s="13" t="s">
        <v>3</v>
      </c>
      <c r="F80" s="13" t="s">
        <v>4</v>
      </c>
      <c r="G80" s="13" t="s">
        <v>5</v>
      </c>
      <c r="H80" s="13" t="s">
        <v>6</v>
      </c>
      <c r="I80" s="13" t="s">
        <v>7</v>
      </c>
      <c r="J80" s="13" t="s">
        <v>8</v>
      </c>
      <c r="K80" s="13" t="s">
        <v>9</v>
      </c>
      <c r="L80" s="13" t="s">
        <v>10</v>
      </c>
      <c r="M80" s="13" t="s">
        <v>11</v>
      </c>
      <c r="N80" s="13" t="s">
        <v>12</v>
      </c>
      <c r="O80" s="13" t="s">
        <v>13</v>
      </c>
      <c r="P80" s="13" t="s">
        <v>14</v>
      </c>
      <c r="Q80" s="13" t="s">
        <v>15</v>
      </c>
      <c r="R80" s="14" t="s">
        <v>16</v>
      </c>
      <c r="S80" s="15"/>
    </row>
    <row r="81" spans="2:19" x14ac:dyDescent="0.3">
      <c r="B81" s="24" t="s">
        <v>17</v>
      </c>
      <c r="C81" s="25" t="s">
        <v>164</v>
      </c>
      <c r="D81" s="26">
        <v>2187</v>
      </c>
      <c r="E81" s="26">
        <v>1541</v>
      </c>
      <c r="F81" s="26">
        <v>1541</v>
      </c>
      <c r="G81" s="26">
        <v>1541</v>
      </c>
      <c r="H81" s="26">
        <v>1541</v>
      </c>
      <c r="I81" s="26">
        <v>1541</v>
      </c>
      <c r="J81" s="26">
        <v>1541</v>
      </c>
      <c r="K81" s="26">
        <v>1541</v>
      </c>
      <c r="L81" s="26"/>
      <c r="M81" s="26"/>
      <c r="N81" s="26"/>
      <c r="O81" s="26"/>
      <c r="P81" s="26"/>
      <c r="Q81" s="26"/>
      <c r="R81" s="30"/>
      <c r="S81" s="31">
        <f>IF(S90=1,D81,IF(S90=2,E81,IF(S90=3,F81,IF(S90=4,G81,IF(S90=5,H81,IF(S90=6,I81,IF(S90=7,J81,IF(S90=8,K81,IF(S90=9,L81,IF(S90=10,M81,IF(S90=11,N81,IF(S90=12,O81,IF(S90=13,P81,IF(S90=14,Q81,IF(S90=15,R81,0)))))))))))))))/SUM(D81:D88)</f>
        <v>0.28391535765286252</v>
      </c>
    </row>
    <row r="82" spans="2:19" x14ac:dyDescent="0.3">
      <c r="B82" s="24" t="s">
        <v>18</v>
      </c>
      <c r="C82" s="25" t="s">
        <v>165</v>
      </c>
      <c r="D82" s="26">
        <v>1426</v>
      </c>
      <c r="E82" s="26">
        <v>1467.9</v>
      </c>
      <c r="F82" s="26">
        <v>1471.9</v>
      </c>
      <c r="G82" s="26">
        <v>1612</v>
      </c>
      <c r="H82" s="26">
        <v>1541</v>
      </c>
      <c r="I82" s="26">
        <v>1541</v>
      </c>
      <c r="J82" s="26">
        <v>1541</v>
      </c>
      <c r="K82" s="26">
        <v>1541</v>
      </c>
      <c r="L82" s="26"/>
      <c r="M82" s="26"/>
      <c r="N82" s="26"/>
      <c r="O82" s="26"/>
      <c r="P82" s="26"/>
      <c r="Q82" s="26"/>
      <c r="R82" s="30"/>
      <c r="S82" s="31">
        <f>IF(S90=1,D82,IF(S90=2,E82,IF(S90=3,F82,IF(S90=4,G82,IF(S90=5,H82,IF(S90=6,I82,IF(S90=7,J82,IF(S90=8,K82,IF(S90=9,L82,IF(S90=10,M82,IF(S90=11,N82,IF(S90=12,O82,IF(S90=13,P82,IF(S90=14,Q82,IF(S90=15,R82,0)))))))))))))))/SUM(D81:D88)</f>
        <v>0.18512267947552902</v>
      </c>
    </row>
    <row r="83" spans="2:19" x14ac:dyDescent="0.3">
      <c r="B83" s="24" t="s">
        <v>19</v>
      </c>
      <c r="C83" s="25" t="s">
        <v>166</v>
      </c>
      <c r="D83" s="26">
        <v>1355</v>
      </c>
      <c r="E83" s="26">
        <v>1380.7</v>
      </c>
      <c r="F83" s="26">
        <v>1401.6</v>
      </c>
      <c r="G83" s="26">
        <v>1446.6</v>
      </c>
      <c r="H83" s="26">
        <v>1456.7</v>
      </c>
      <c r="I83" s="26">
        <v>1494.3</v>
      </c>
      <c r="J83" s="26">
        <v>1519.2</v>
      </c>
      <c r="K83" s="26">
        <v>2430.5</v>
      </c>
      <c r="L83" s="26"/>
      <c r="M83" s="26"/>
      <c r="N83" s="26"/>
      <c r="O83" s="26"/>
      <c r="P83" s="26"/>
      <c r="Q83" s="26"/>
      <c r="R83" s="30"/>
      <c r="S83" s="31">
        <f>IF(S90=1,D83,IF(S90=2,E83,IF(S90=3,F83,IF(S90=4,G83,IF(S90=5,H83,IF(S90=6,I83,IF(S90=7,J83,IF(S90=8,K83,IF(S90=9,L83,IF(S90=10,M83,IF(S90=11,N83,IF(S90=12,O83,IF(S90=13,P83,IF(S90=14,Q83,IF(S90=15,R83,0)))))))))))))))/SUM(D81:D88)</f>
        <v>0.17590549136699987</v>
      </c>
    </row>
    <row r="84" spans="2:19" x14ac:dyDescent="0.3">
      <c r="B84" s="24" t="s">
        <v>19</v>
      </c>
      <c r="C84" s="25" t="s">
        <v>167</v>
      </c>
      <c r="D84" s="26">
        <v>897</v>
      </c>
      <c r="E84" s="26">
        <v>908.2</v>
      </c>
      <c r="F84" s="26">
        <v>923.2</v>
      </c>
      <c r="G84" s="26">
        <v>939.8</v>
      </c>
      <c r="H84" s="26">
        <v>950.6</v>
      </c>
      <c r="I84" s="26">
        <v>990.6</v>
      </c>
      <c r="J84" s="26">
        <v>1014.9</v>
      </c>
      <c r="K84" s="26">
        <v>0</v>
      </c>
      <c r="L84" s="26"/>
      <c r="M84" s="26"/>
      <c r="N84" s="26"/>
      <c r="O84" s="26"/>
      <c r="P84" s="26"/>
      <c r="Q84" s="26"/>
      <c r="R84" s="30"/>
      <c r="S84" s="31">
        <f>IF(S90=1,D84,IF(S90=2,E84,IF(S90=3,F84,IF(S90=4,G84,IF(S90=5,H84,IF(S90=6,I84,IF(S90=7,J84,IF(S90=8,K84,IF(S90=9,L84,IF(S90=10,M84,IF(S90=11,N84,IF(S90=12,O84,IF(S90=13,P84,IF(S90=14,Q84,IF(S90=15,R84,0)))))))))))))))/SUM(D81:D88)</f>
        <v>0.11644813708944567</v>
      </c>
    </row>
    <row r="85" spans="2:19" x14ac:dyDescent="0.3">
      <c r="B85" s="24" t="s">
        <v>17</v>
      </c>
      <c r="C85" s="25" t="s">
        <v>168</v>
      </c>
      <c r="D85" s="26">
        <v>802</v>
      </c>
      <c r="E85" s="26">
        <v>1262.2</v>
      </c>
      <c r="F85" s="26">
        <v>1273.0999999999999</v>
      </c>
      <c r="G85" s="26">
        <v>1296.5</v>
      </c>
      <c r="H85" s="26">
        <v>1302.9000000000001</v>
      </c>
      <c r="I85" s="26">
        <v>1763.6</v>
      </c>
      <c r="J85" s="26">
        <v>1541</v>
      </c>
      <c r="K85" s="26">
        <v>1541</v>
      </c>
      <c r="L85" s="26"/>
      <c r="M85" s="26"/>
      <c r="N85" s="26"/>
      <c r="O85" s="26"/>
      <c r="P85" s="26"/>
      <c r="Q85" s="26"/>
      <c r="R85" s="30"/>
      <c r="S85" s="31">
        <f>IF(S90=1,D85,IF(S90=2,E85,IF(S90=3,F85,IF(S90=4,G85,IF(S90=5,H85,IF(S90=6,I85,IF(S90=7,J85,IF(S90=8,K85,IF(S90=9,L85,IF(S90=10,M85,IF(S90=11,N85,IF(S90=12,O85,IF(S90=13,P85,IF(S90=14,Q85,IF(S90=15,R85,0)))))))))))))))/SUM(D81:D88)</f>
        <v>0.10411527976113202</v>
      </c>
    </row>
    <row r="86" spans="2:19" x14ac:dyDescent="0.3">
      <c r="B86" s="24" t="s">
        <v>21</v>
      </c>
      <c r="C86" s="25" t="s">
        <v>169</v>
      </c>
      <c r="D86" s="26">
        <v>634</v>
      </c>
      <c r="E86" s="26">
        <v>709</v>
      </c>
      <c r="F86" s="26">
        <v>728.6</v>
      </c>
      <c r="G86" s="26">
        <v>791.4</v>
      </c>
      <c r="H86" s="26">
        <v>807.4</v>
      </c>
      <c r="I86" s="26">
        <v>0</v>
      </c>
      <c r="J86" s="26"/>
      <c r="K86" s="26"/>
      <c r="L86" s="26"/>
      <c r="M86" s="26"/>
      <c r="N86" s="26"/>
      <c r="O86" s="26"/>
      <c r="P86" s="26"/>
      <c r="Q86" s="26"/>
      <c r="R86" s="30"/>
      <c r="S86" s="31">
        <f>IF(S90=1,D86,IF(S90=2,E86,IF(S90=3,F86,IF(S90=4,G86,IF(S90=5,H86,IF(S90=6,I86,IF(S90=7,J86,IF(S90=8,K86,IF(S90=9,L86,IF(S90=10,M86,IF(S90=11,N86,IF(S90=12,O86,IF(S90=13,P86,IF(S90=14,Q86,IF(S90=15,R86,0)))))))))))))))/SUM(D81:D88)</f>
        <v>8.2305595222640526E-2</v>
      </c>
    </row>
    <row r="87" spans="2:19" x14ac:dyDescent="0.3">
      <c r="B87" s="24" t="s">
        <v>20</v>
      </c>
      <c r="C87" s="25" t="s">
        <v>170</v>
      </c>
      <c r="D87" s="26">
        <v>309</v>
      </c>
      <c r="E87" s="26">
        <v>316.7</v>
      </c>
      <c r="F87" s="26">
        <v>329.7</v>
      </c>
      <c r="G87" s="26"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30"/>
      <c r="S87" s="31">
        <f>IF(S90=1,D87,IF(S90=2,E87,IF(S90=3,F87,IF(S90=4,G87,IF(S90=5,H87,IF(S90=6,I87,IF(S90=7,J87,IF(S90=8,K87,IF(S90=9,L87,IF(S90=10,M87,IF(S90=11,N87,IF(S90=12,O87,IF(S90=13,P87,IF(S90=14,Q87,IF(S90=15,R87,0)))))))))))))))/SUM(D81:D88)</f>
        <v>4.0114241204725433E-2</v>
      </c>
    </row>
    <row r="88" spans="2:19" x14ac:dyDescent="0.3">
      <c r="B88" s="24" t="s">
        <v>39</v>
      </c>
      <c r="C88" s="25" t="s">
        <v>171</v>
      </c>
      <c r="D88" s="26">
        <v>93</v>
      </c>
      <c r="E88" s="26">
        <v>95.4</v>
      </c>
      <c r="F88" s="26">
        <v>0</v>
      </c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30"/>
      <c r="S88" s="31">
        <f>IF(S90=1,D88,IF(S90=2,E88,IF(S90=3,F88,IF(S90=4,G88,IF(S90=5,H88,IF(S90=6,I88,IF(S90=7,J88,IF(S90=8,K88,IF(S90=9,L88,IF(S90=10,M88,IF(S90=11,N88,IF(S90=12,O88,IF(S90=13,P88,IF(S90=14,Q88,IF(S90=15,R88,0)))))))))))))))/SUM(D81:D88)</f>
        <v>1.2073218226664935E-2</v>
      </c>
    </row>
    <row r="89" spans="2:19" ht="18" thickBot="1" x14ac:dyDescent="0.35">
      <c r="B89" s="16" t="s">
        <v>22</v>
      </c>
      <c r="C89" s="27"/>
      <c r="D89" s="17">
        <v>0</v>
      </c>
      <c r="E89" s="17">
        <f>IF(E81&gt;0,ROUND(F90-SUM(E81:E88),1),)</f>
        <v>21.9</v>
      </c>
      <c r="F89" s="17">
        <f>IF(F81&gt;0,ROUND(F90-SUM(F81:F88),1),)</f>
        <v>33.9</v>
      </c>
      <c r="G89" s="17">
        <f>IF(G81&gt;0,ROUND(F90-SUM(G81:G88),1),)</f>
        <v>75.7</v>
      </c>
      <c r="H89" s="17">
        <f>IF(H81&gt;0,ROUND(F90-SUM(H81:H88),1),)</f>
        <v>103.4</v>
      </c>
      <c r="I89" s="17">
        <f>IF(I81&gt;0,ROUND(F90-SUM(I81:I88),1),)</f>
        <v>372.5</v>
      </c>
      <c r="J89" s="17">
        <f>IF(J81&gt;0,ROUND(F90-SUM(J81:J88),1),)</f>
        <v>545.9</v>
      </c>
      <c r="K89" s="17">
        <f>IF(K81&gt;0,ROUND(F90-SUM(K81:K88),1),)</f>
        <v>649.5</v>
      </c>
      <c r="L89" s="17">
        <f>IF(L81&gt;0,ROUND(F90-SUM(L81:L88),1),)</f>
        <v>0</v>
      </c>
      <c r="M89" s="17">
        <f>IF(M81&gt;0,ROUND(F90-SUM(M81:M88),1),)</f>
        <v>0</v>
      </c>
      <c r="N89" s="17">
        <f>IF(N81&gt;0,ROUND(F90-SUM(N81:N88),1),)</f>
        <v>0</v>
      </c>
      <c r="O89" s="17">
        <f>IF(O81&gt;0,ROUND(F90-SUM(O81:O88),1),)</f>
        <v>0</v>
      </c>
      <c r="P89" s="17">
        <f>IF(P81&gt;0,ROUND(F90-SUM(P81:P88),1),)</f>
        <v>0</v>
      </c>
      <c r="Q89" s="17">
        <f>IF(Q81&gt;0,ROUND(F90-SUM(Q81:Q88),1),)</f>
        <v>0</v>
      </c>
      <c r="R89" s="18">
        <f>IF(R81&gt;0,ROUND(F90-SUM(R81:R88),1),)</f>
        <v>0</v>
      </c>
      <c r="S89" s="19">
        <f>IF(S90=1,D89,IF(S90=2,E89,IF(S90=3,F89,IF(S90=4,G89,IF(S90=5,H89,IF(S90=6,I89,IF(S90=7,J89,IF(S90=8,K89,IF(S90=9,L89,IF(S90=10,M89,IF(S90=11,N89,IF(S90=12,O89,IF(S90=13,P89,IF(S90=14,Q89,IF(S90=15,R89,0)))))))))))))))/SUM(D81:D88)</f>
        <v>0</v>
      </c>
    </row>
    <row r="90" spans="2:19" ht="18" thickBot="1" x14ac:dyDescent="0.35">
      <c r="B90" s="20" t="s">
        <v>37</v>
      </c>
      <c r="C90" s="28" t="s">
        <v>30</v>
      </c>
      <c r="D90" s="21">
        <v>14541</v>
      </c>
      <c r="E90" s="21" t="s">
        <v>25</v>
      </c>
      <c r="F90" s="32">
        <f>SUM(D81:D88)</f>
        <v>7703</v>
      </c>
      <c r="G90" s="21" t="s">
        <v>26</v>
      </c>
      <c r="H90" s="21">
        <v>110</v>
      </c>
      <c r="I90" s="21" t="s">
        <v>27</v>
      </c>
      <c r="J90" s="22">
        <f>(H90+F90)/D90</f>
        <v>0.53730830066707924</v>
      </c>
      <c r="K90" s="21" t="s">
        <v>28</v>
      </c>
      <c r="L90" s="22">
        <f>F90/(F90+H90)</f>
        <v>0.98592090106233199</v>
      </c>
      <c r="M90" s="21" t="s">
        <v>29</v>
      </c>
      <c r="N90" s="22">
        <f>H90/(F90+H90)</f>
        <v>1.407909893766799E-2</v>
      </c>
      <c r="O90" s="21" t="s">
        <v>24</v>
      </c>
      <c r="P90" s="21">
        <v>1541</v>
      </c>
      <c r="Q90" s="88" t="s">
        <v>23</v>
      </c>
      <c r="R90" s="89"/>
      <c r="S90" s="23">
        <v>1</v>
      </c>
    </row>
    <row r="91" spans="2:19" ht="18" thickBot="1" x14ac:dyDescent="0.35"/>
    <row r="92" spans="2:19" ht="18" thickBot="1" x14ac:dyDescent="0.35">
      <c r="B92" s="85" t="s">
        <v>189</v>
      </c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7"/>
    </row>
    <row r="93" spans="2:19" ht="18" thickBot="1" x14ac:dyDescent="0.35">
      <c r="B93" s="85" t="s">
        <v>38</v>
      </c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7"/>
    </row>
    <row r="94" spans="2:19" ht="18" thickBot="1" x14ac:dyDescent="0.35">
      <c r="B94" s="12" t="s">
        <v>0</v>
      </c>
      <c r="C94" s="14" t="s">
        <v>1</v>
      </c>
      <c r="D94" s="13" t="s">
        <v>2</v>
      </c>
      <c r="E94" s="13" t="s">
        <v>3</v>
      </c>
      <c r="F94" s="13" t="s">
        <v>4</v>
      </c>
      <c r="G94" s="13" t="s">
        <v>5</v>
      </c>
      <c r="H94" s="13" t="s">
        <v>6</v>
      </c>
      <c r="I94" s="13" t="s">
        <v>7</v>
      </c>
      <c r="J94" s="13" t="s">
        <v>8</v>
      </c>
      <c r="K94" s="13" t="s">
        <v>9</v>
      </c>
      <c r="L94" s="13" t="s">
        <v>10</v>
      </c>
      <c r="M94" s="13" t="s">
        <v>11</v>
      </c>
      <c r="N94" s="13" t="s">
        <v>12</v>
      </c>
      <c r="O94" s="13" t="s">
        <v>13</v>
      </c>
      <c r="P94" s="13" t="s">
        <v>14</v>
      </c>
      <c r="Q94" s="13" t="s">
        <v>15</v>
      </c>
      <c r="R94" s="14" t="s">
        <v>16</v>
      </c>
      <c r="S94" s="15"/>
    </row>
    <row r="95" spans="2:19" x14ac:dyDescent="0.3">
      <c r="B95" s="24" t="s">
        <v>18</v>
      </c>
      <c r="C95" s="25" t="s">
        <v>180</v>
      </c>
      <c r="D95" s="26">
        <v>2028</v>
      </c>
      <c r="E95" s="26">
        <v>1327</v>
      </c>
      <c r="F95" s="26">
        <v>1327</v>
      </c>
      <c r="G95" s="26">
        <v>1327</v>
      </c>
      <c r="H95" s="26">
        <v>1327</v>
      </c>
      <c r="I95" s="26">
        <v>1327</v>
      </c>
      <c r="J95" s="26">
        <v>1327</v>
      </c>
      <c r="K95" s="26">
        <v>1327</v>
      </c>
      <c r="L95" s="26">
        <v>1327</v>
      </c>
      <c r="M95" s="26"/>
      <c r="N95" s="26"/>
      <c r="O95" s="26"/>
      <c r="P95" s="26"/>
      <c r="Q95" s="26"/>
      <c r="R95" s="30"/>
      <c r="S95" s="31">
        <f>IF(S105=1,D95,IF(S105=2,E95,IF(S105=3,F95,IF(S105=4,G95,IF(S105=5,H95,IF(S105=6,I95,IF(S105=7,J95,IF(S105=8,K95,IF(S105=9,L95,IF(S105=10,M95,IF(S105=11,N95,IF(S105=12,O95,IF(S105=13,P95,IF(S105=14,Q95,IF(S105=15,R95,0)))))))))))))))/SUM(D95:D103)</f>
        <v>0.30579010856453559</v>
      </c>
    </row>
    <row r="96" spans="2:19" x14ac:dyDescent="0.3">
      <c r="B96" s="24" t="s">
        <v>17</v>
      </c>
      <c r="C96" s="25" t="s">
        <v>181</v>
      </c>
      <c r="D96" s="26">
        <v>1916</v>
      </c>
      <c r="E96" s="26">
        <v>1916</v>
      </c>
      <c r="F96" s="26">
        <v>1327</v>
      </c>
      <c r="G96" s="26">
        <v>1327</v>
      </c>
      <c r="H96" s="26">
        <v>1327</v>
      </c>
      <c r="I96" s="26">
        <v>1327</v>
      </c>
      <c r="J96" s="26">
        <v>1327</v>
      </c>
      <c r="K96" s="26">
        <v>1327</v>
      </c>
      <c r="L96" s="26">
        <v>1327</v>
      </c>
      <c r="M96" s="26"/>
      <c r="N96" s="26"/>
      <c r="O96" s="26"/>
      <c r="P96" s="26"/>
      <c r="Q96" s="26"/>
      <c r="R96" s="30"/>
      <c r="S96" s="31">
        <f>IF(S105=1,D96,IF(S105=2,E96,IF(S105=3,F96,IF(S105=4,G96,IF(S105=5,H96,IF(S105=6,I96,IF(S105=7,J96,IF(S105=8,K96,IF(S105=9,L96,IF(S105=10,M96,IF(S105=11,N96,IF(S105=12,O96,IF(S105=13,P96,IF(S105=14,Q96,IF(S105=15,R96,0)))))))))))))))/SUM(D95:D103)</f>
        <v>0.28890229191797345</v>
      </c>
    </row>
    <row r="97" spans="2:19" x14ac:dyDescent="0.3">
      <c r="B97" s="24" t="s">
        <v>19</v>
      </c>
      <c r="C97" s="25" t="s">
        <v>182</v>
      </c>
      <c r="D97" s="26">
        <v>1256</v>
      </c>
      <c r="E97" s="26">
        <v>1309.9000000000001</v>
      </c>
      <c r="F97" s="26">
        <v>1320.1</v>
      </c>
      <c r="G97" s="26">
        <v>1346.1</v>
      </c>
      <c r="H97" s="26">
        <v>1327</v>
      </c>
      <c r="I97" s="26">
        <v>1327</v>
      </c>
      <c r="J97" s="26">
        <v>1327</v>
      </c>
      <c r="K97" s="26">
        <v>1327</v>
      </c>
      <c r="L97" s="26">
        <v>1327</v>
      </c>
      <c r="M97" s="26"/>
      <c r="N97" s="26"/>
      <c r="O97" s="26"/>
      <c r="P97" s="26"/>
      <c r="Q97" s="26"/>
      <c r="R97" s="30"/>
      <c r="S97" s="31">
        <f>IF(S105=1,D97,IF(S105=2,E97,IF(S105=3,F97,IF(S105=4,G97,IF(S105=5,H97,IF(S105=6,I97,IF(S105=7,J97,IF(S105=8,K97,IF(S105=9,L97,IF(S105=10,M97,IF(S105=11,N97,IF(S105=12,O97,IF(S105=13,P97,IF(S105=14,Q97,IF(S105=15,R97,0)))))))))))))))/SUM(D95:D103)</f>
        <v>0.18938480096501809</v>
      </c>
    </row>
    <row r="98" spans="2:19" x14ac:dyDescent="0.3">
      <c r="B98" s="24" t="s">
        <v>17</v>
      </c>
      <c r="C98" s="25" t="s">
        <v>183</v>
      </c>
      <c r="D98" s="26">
        <v>513</v>
      </c>
      <c r="E98" s="26">
        <v>543.79999999999995</v>
      </c>
      <c r="F98" s="26">
        <v>1001.8</v>
      </c>
      <c r="G98" s="26">
        <v>1009.6</v>
      </c>
      <c r="H98" s="26">
        <v>1010.8</v>
      </c>
      <c r="I98" s="26">
        <v>1047.5</v>
      </c>
      <c r="J98" s="26">
        <v>1054.9000000000001</v>
      </c>
      <c r="K98" s="26">
        <v>1162.5999999999999</v>
      </c>
      <c r="L98" s="26">
        <v>1381.2</v>
      </c>
      <c r="M98" s="26"/>
      <c r="N98" s="26"/>
      <c r="O98" s="26"/>
      <c r="P98" s="26"/>
      <c r="Q98" s="26"/>
      <c r="R98" s="30"/>
      <c r="S98" s="31">
        <f>IF(S105=1,D98,IF(S105=2,E98,IF(S105=3,F98,IF(S105=4,G98,IF(S105=5,H98,IF(S105=6,I98,IF(S105=7,J98,IF(S105=8,K98,IF(S105=9,L98,IF(S105=10,M98,IF(S105=11,N98,IF(S105=12,O98,IF(S105=13,P98,IF(S105=14,Q98,IF(S105=15,R98,0)))))))))))))))/SUM(D95:D103)</f>
        <v>7.7352231604342583E-2</v>
      </c>
    </row>
    <row r="99" spans="2:19" x14ac:dyDescent="0.3">
      <c r="B99" s="24" t="s">
        <v>18</v>
      </c>
      <c r="C99" s="25" t="s">
        <v>184</v>
      </c>
      <c r="D99" s="26">
        <v>489</v>
      </c>
      <c r="E99" s="26">
        <v>992.3</v>
      </c>
      <c r="F99" s="26">
        <v>1020.6</v>
      </c>
      <c r="G99" s="26">
        <v>1034.3</v>
      </c>
      <c r="H99" s="26">
        <v>1040.5999999999999</v>
      </c>
      <c r="I99" s="26">
        <v>1055.5999999999999</v>
      </c>
      <c r="J99" s="26">
        <v>1094.5</v>
      </c>
      <c r="K99" s="26">
        <v>1158.4000000000001</v>
      </c>
      <c r="L99" s="26">
        <v>0</v>
      </c>
      <c r="M99" s="26"/>
      <c r="N99" s="26"/>
      <c r="O99" s="26"/>
      <c r="P99" s="26"/>
      <c r="Q99" s="26"/>
      <c r="R99" s="30"/>
      <c r="S99" s="31">
        <f>IF(S105=1,D99,IF(S105=2,E99,IF(S105=3,F99,IF(S105=4,G99,IF(S105=5,H99,IF(S105=6,I99,IF(S105=7,J99,IF(S105=8,K99,IF(S105=9,L99,IF(S105=10,M99,IF(S105=11,N99,IF(S105=12,O99,IF(S105=13,P99,IF(S105=14,Q99,IF(S105=15,R99,0)))))))))))))))/SUM(D95:D103)</f>
        <v>7.373341375150784E-2</v>
      </c>
    </row>
    <row r="100" spans="2:19" x14ac:dyDescent="0.3">
      <c r="B100" s="24" t="s">
        <v>21</v>
      </c>
      <c r="C100" s="25" t="s">
        <v>185</v>
      </c>
      <c r="D100" s="26">
        <v>169</v>
      </c>
      <c r="E100" s="26">
        <v>179.7</v>
      </c>
      <c r="F100" s="26">
        <v>207.4</v>
      </c>
      <c r="G100" s="26">
        <v>217.7</v>
      </c>
      <c r="H100" s="26">
        <v>218.4</v>
      </c>
      <c r="I100" s="26">
        <v>237.3</v>
      </c>
      <c r="J100" s="26">
        <v>260.3</v>
      </c>
      <c r="K100" s="26">
        <v>0</v>
      </c>
      <c r="L100" s="26"/>
      <c r="M100" s="26"/>
      <c r="N100" s="26"/>
      <c r="O100" s="26"/>
      <c r="P100" s="26"/>
      <c r="Q100" s="26"/>
      <c r="R100" s="30"/>
      <c r="S100" s="31">
        <f>IF(S105=1,D100,IF(S105=2,E100,IF(S105=3,F100,IF(S105=4,G100,IF(S105=5,H100,IF(S105=6,I100,IF(S105=7,J100,IF(S105=8,K100,IF(S105=9,L100,IF(S105=10,M100,IF(S105=11,N100,IF(S105=12,O100,IF(S105=13,P100,IF(S105=14,Q100,IF(S105=15,R100,0)))))))))))))))/SUM(D95:D103)</f>
        <v>2.5482509047044632E-2</v>
      </c>
    </row>
    <row r="101" spans="2:19" x14ac:dyDescent="0.3">
      <c r="B101" s="24" t="s">
        <v>20</v>
      </c>
      <c r="C101" s="25" t="s">
        <v>186</v>
      </c>
      <c r="D101" s="26">
        <v>96</v>
      </c>
      <c r="E101" s="26">
        <v>106.7</v>
      </c>
      <c r="F101" s="26">
        <v>108.6</v>
      </c>
      <c r="G101" s="26">
        <v>113.2</v>
      </c>
      <c r="H101" s="26">
        <v>116.6</v>
      </c>
      <c r="I101" s="26">
        <v>120.3</v>
      </c>
      <c r="J101" s="26">
        <v>0</v>
      </c>
      <c r="K101" s="26"/>
      <c r="L101" s="26"/>
      <c r="M101" s="26"/>
      <c r="N101" s="26"/>
      <c r="O101" s="26"/>
      <c r="P101" s="26"/>
      <c r="Q101" s="26"/>
      <c r="R101" s="30"/>
      <c r="S101" s="31">
        <f>IF(S105=1,D101,IF(S105=2,E101,IF(S105=3,F101,IF(S105=4,G101,IF(S105=5,H101,IF(S105=6,I101,IF(S105=7,J101,IF(S105=8,K101,IF(S105=9,L101,IF(S105=10,M101,IF(S105=11,N101,IF(S105=12,O101,IF(S105=13,P101,IF(S105=14,Q101,IF(S105=15,R101,0)))))))))))))))/SUM(D95:D103)</f>
        <v>1.4475271411338963E-2</v>
      </c>
    </row>
    <row r="102" spans="2:19" x14ac:dyDescent="0.3">
      <c r="B102" s="24" t="s">
        <v>49</v>
      </c>
      <c r="C102" s="25" t="s">
        <v>187</v>
      </c>
      <c r="D102" s="26">
        <v>85</v>
      </c>
      <c r="E102" s="26">
        <v>92.3</v>
      </c>
      <c r="F102" s="26">
        <v>110.1</v>
      </c>
      <c r="G102" s="26">
        <v>115.7</v>
      </c>
      <c r="H102" s="26">
        <v>116</v>
      </c>
      <c r="I102" s="26">
        <v>0</v>
      </c>
      <c r="J102" s="26"/>
      <c r="K102" s="26"/>
      <c r="L102" s="26"/>
      <c r="M102" s="26"/>
      <c r="N102" s="26"/>
      <c r="O102" s="26"/>
      <c r="P102" s="26"/>
      <c r="Q102" s="26"/>
      <c r="R102" s="30"/>
      <c r="S102" s="31">
        <f>IF(S105=1,D102,IF(S105=2,E102,IF(S105=3,F102,IF(S105=4,G102,IF(S105=5,H102,IF(S105=6,I102,IF(S105=7,J102,IF(S105=8,K102,IF(S105=9,L102,IF(S105=10,M102,IF(S105=11,N102,IF(S105=12,O102,IF(S105=13,P102,IF(S105=14,Q102,IF(S105=15,R102,0)))))))))))))))/SUM(D95:D103)</f>
        <v>1.281664656212304E-2</v>
      </c>
    </row>
    <row r="103" spans="2:19" x14ac:dyDescent="0.3">
      <c r="B103" s="24" t="s">
        <v>39</v>
      </c>
      <c r="C103" s="25" t="s">
        <v>188</v>
      </c>
      <c r="D103" s="26">
        <v>80</v>
      </c>
      <c r="E103" s="26">
        <v>90</v>
      </c>
      <c r="F103" s="26">
        <v>96.8</v>
      </c>
      <c r="G103" s="26">
        <v>0</v>
      </c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30"/>
      <c r="S103" s="31">
        <f>IF(S105=1,D103,IF(S105=2,E103,IF(S105=3,F103,IF(S105=4,G103,IF(S105=5,H103,IF(S105=6,I103,IF(S105=7,J103,IF(S105=8,K103,IF(S105=9,L103,IF(S105=10,M103,IF(S105=11,N103,IF(S105=12,O103,IF(S105=13,P103,IF(S105=14,Q103,IF(S105=15,R103,0)))))))))))))))/SUM(D95:D103)</f>
        <v>1.2062726176115802E-2</v>
      </c>
    </row>
    <row r="104" spans="2:19" ht="18" thickBot="1" x14ac:dyDescent="0.35">
      <c r="B104" s="16" t="s">
        <v>22</v>
      </c>
      <c r="C104" s="27"/>
      <c r="D104" s="17">
        <v>0</v>
      </c>
      <c r="E104" s="17">
        <f>IF(E95&gt;0,ROUND(F105-SUM(E95:E103),1),)</f>
        <v>74.3</v>
      </c>
      <c r="F104" s="17">
        <f>IF(F95&gt;0,ROUND(F105-SUM(F95:F103),1),)</f>
        <v>112.6</v>
      </c>
      <c r="G104" s="17">
        <f>IF(G95&gt;0,ROUND(F105-SUM(G95:G103),1),)</f>
        <v>141.4</v>
      </c>
      <c r="H104" s="17">
        <f>IF(H95&gt;0,ROUND(F105-SUM(H95:H103),1),)</f>
        <v>148.6</v>
      </c>
      <c r="I104" s="17">
        <f>IF(I95&gt;0,ROUND(F105-SUM(I95:I103),1),)</f>
        <v>190.3</v>
      </c>
      <c r="J104" s="17">
        <f>IF(J95&gt;0,ROUND(F105-SUM(J95:J103),1),)</f>
        <v>241.3</v>
      </c>
      <c r="K104" s="17">
        <f>IF(K95&gt;0,ROUND(F105-SUM(K95:K103),1),)</f>
        <v>330</v>
      </c>
      <c r="L104" s="17">
        <f>IF(L95&gt;0,ROUND(F105-SUM(L95:L103),1),)</f>
        <v>1269.8</v>
      </c>
      <c r="M104" s="17">
        <f>IF(M95&gt;0,ROUND(F105-SUM(M95:M103),1),)</f>
        <v>0</v>
      </c>
      <c r="N104" s="17">
        <f>IF(N95&gt;0,ROUND(F105-SUM(N95:N103),1),)</f>
        <v>0</v>
      </c>
      <c r="O104" s="17">
        <f>IF(O95&gt;0,ROUND(F105-SUM(O95:O103),1),)</f>
        <v>0</v>
      </c>
      <c r="P104" s="17">
        <f>IF(P95&gt;0,ROUND(F105-SUM(P95:P103),1),)</f>
        <v>0</v>
      </c>
      <c r="Q104" s="17">
        <f>IF(Q95&gt;0,ROUND(F105-SUM(Q95:Q103),1),)</f>
        <v>0</v>
      </c>
      <c r="R104" s="18">
        <f>IF(R95&gt;0,ROUND(F105-SUM(R95:R103),1),)</f>
        <v>0</v>
      </c>
      <c r="S104" s="19">
        <f>IF(S105=1,D104,IF(S105=2,E104,IF(S105=3,F104,IF(S105=4,G104,IF(S105=5,H104,IF(S105=6,I104,IF(S105=7,J104,IF(S105=8,K104,IF(S105=9,L104,IF(S105=10,M104,IF(S105=11,N104,IF(S105=12,O104,IF(S105=13,P104,IF(S105=14,Q104,IF(S105=15,R104,0)))))))))))))))/SUM(D95:D103)</f>
        <v>0</v>
      </c>
    </row>
    <row r="105" spans="2:19" ht="18" thickBot="1" x14ac:dyDescent="0.35">
      <c r="B105" s="20" t="s">
        <v>37</v>
      </c>
      <c r="C105" s="28" t="s">
        <v>30</v>
      </c>
      <c r="D105" s="21">
        <v>17132</v>
      </c>
      <c r="E105" s="21" t="s">
        <v>25</v>
      </c>
      <c r="F105" s="32">
        <f>SUM(D95:D103)</f>
        <v>6632</v>
      </c>
      <c r="G105" s="21" t="s">
        <v>26</v>
      </c>
      <c r="H105" s="21">
        <v>182</v>
      </c>
      <c r="I105" s="21" t="s">
        <v>27</v>
      </c>
      <c r="J105" s="22">
        <f>(H105+F105)/D105</f>
        <v>0.39773523231379876</v>
      </c>
      <c r="K105" s="21" t="s">
        <v>28</v>
      </c>
      <c r="L105" s="22">
        <f>F105/(F105+H105)</f>
        <v>0.9732902847079542</v>
      </c>
      <c r="M105" s="21" t="s">
        <v>29</v>
      </c>
      <c r="N105" s="22">
        <f>H105/(F105+H105)</f>
        <v>2.6709715292045789E-2</v>
      </c>
      <c r="O105" s="21" t="s">
        <v>24</v>
      </c>
      <c r="P105" s="21">
        <v>1327</v>
      </c>
      <c r="Q105" s="88" t="s">
        <v>23</v>
      </c>
      <c r="R105" s="89"/>
      <c r="S105" s="23">
        <v>1</v>
      </c>
    </row>
    <row r="106" spans="2:19" ht="18" thickBot="1" x14ac:dyDescent="0.35"/>
    <row r="107" spans="2:19" ht="18" thickBot="1" x14ac:dyDescent="0.35">
      <c r="B107" s="85" t="s">
        <v>207</v>
      </c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7"/>
    </row>
    <row r="108" spans="2:19" ht="18" thickBot="1" x14ac:dyDescent="0.35">
      <c r="B108" s="85" t="s">
        <v>38</v>
      </c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7"/>
    </row>
    <row r="109" spans="2:19" ht="18" thickBot="1" x14ac:dyDescent="0.35">
      <c r="B109" s="12" t="s">
        <v>0</v>
      </c>
      <c r="C109" s="14" t="s">
        <v>1</v>
      </c>
      <c r="D109" s="13" t="s">
        <v>2</v>
      </c>
      <c r="E109" s="13" t="s">
        <v>3</v>
      </c>
      <c r="F109" s="13" t="s">
        <v>4</v>
      </c>
      <c r="G109" s="13" t="s">
        <v>5</v>
      </c>
      <c r="H109" s="13" t="s">
        <v>6</v>
      </c>
      <c r="I109" s="13" t="s">
        <v>7</v>
      </c>
      <c r="J109" s="13" t="s">
        <v>8</v>
      </c>
      <c r="K109" s="13" t="s">
        <v>9</v>
      </c>
      <c r="L109" s="13" t="s">
        <v>10</v>
      </c>
      <c r="M109" s="13" t="s">
        <v>11</v>
      </c>
      <c r="N109" s="13" t="s">
        <v>12</v>
      </c>
      <c r="O109" s="13" t="s">
        <v>13</v>
      </c>
      <c r="P109" s="13" t="s">
        <v>14</v>
      </c>
      <c r="Q109" s="13" t="s">
        <v>15</v>
      </c>
      <c r="R109" s="14" t="s">
        <v>16</v>
      </c>
      <c r="S109" s="15"/>
    </row>
    <row r="110" spans="2:19" x14ac:dyDescent="0.3">
      <c r="B110" s="24" t="s">
        <v>18</v>
      </c>
      <c r="C110" s="25" t="s">
        <v>199</v>
      </c>
      <c r="D110" s="26">
        <v>1230</v>
      </c>
      <c r="E110" s="26">
        <v>990</v>
      </c>
      <c r="F110" s="26">
        <v>990</v>
      </c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30"/>
      <c r="S110" s="31">
        <f>IF(S119=1,D110,IF(S119=2,E110,IF(S119=3,F110,IF(S119=4,G110,IF(S119=5,H110,IF(S119=6,I110,IF(S119=7,J110,IF(S119=8,K110,IF(S119=9,L110,IF(S119=10,M110,IF(S119=11,N110,IF(S119=12,O110,IF(S119=13,P110,IF(S119=14,Q110,IF(S119=15,R110,0)))))))))))))))/SUM(D110:D117)</f>
        <v>0.24863553668890237</v>
      </c>
    </row>
    <row r="111" spans="2:19" x14ac:dyDescent="0.3">
      <c r="B111" s="24" t="s">
        <v>17</v>
      </c>
      <c r="C111" s="25" t="s">
        <v>200</v>
      </c>
      <c r="D111" s="26">
        <v>1173</v>
      </c>
      <c r="E111" s="26">
        <v>1173</v>
      </c>
      <c r="F111" s="26">
        <v>990</v>
      </c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30"/>
      <c r="S111" s="31">
        <f>IF(S119=1,D111,IF(S119=2,E111,IF(S119=3,F111,IF(S119=4,G111,IF(S119=5,H111,IF(S119=6,I111,IF(S119=7,J111,IF(S119=8,K111,IF(S119=9,L111,IF(S119=10,M111,IF(S119=11,N111,IF(S119=12,O111,IF(S119=13,P111,IF(S119=14,Q111,IF(S119=15,R111,0)))))))))))))))/SUM(D110:D117)</f>
        <v>0.23711340206185566</v>
      </c>
    </row>
    <row r="112" spans="2:19" x14ac:dyDescent="0.3">
      <c r="B112" s="24" t="s">
        <v>17</v>
      </c>
      <c r="C112" s="25" t="s">
        <v>201</v>
      </c>
      <c r="D112" s="26">
        <v>965</v>
      </c>
      <c r="E112" s="26">
        <v>983.3</v>
      </c>
      <c r="F112" s="26">
        <v>1143.4000000000001</v>
      </c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30"/>
      <c r="S112" s="31">
        <f>IF(S119=1,D112,IF(S119=2,E112,IF(S119=3,F112,IF(S119=4,G112,IF(S119=5,H112,IF(S119=6,I112,IF(S119=7,J112,IF(S119=8,K112,IF(S119=9,L112,IF(S119=10,M112,IF(S119=11,N112,IF(S119=12,O112,IF(S119=13,P112,IF(S119=14,Q112,IF(S119=15,R112,0)))))))))))))))/SUM(D110:D117)</f>
        <v>0.19506771780877299</v>
      </c>
    </row>
    <row r="113" spans="2:19" x14ac:dyDescent="0.3">
      <c r="B113" s="24" t="s">
        <v>18</v>
      </c>
      <c r="C113" s="25" t="s">
        <v>202</v>
      </c>
      <c r="D113" s="26">
        <v>925</v>
      </c>
      <c r="E113" s="26">
        <v>1115.2</v>
      </c>
      <c r="F113" s="26">
        <v>1115.2</v>
      </c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30"/>
      <c r="S113" s="31">
        <f>IF(S119=1,D113,IF(S119=2,E113,IF(S119=3,F113,IF(S119=4,G113,IF(S119=5,H113,IF(S119=6,I113,IF(S119=7,J113,IF(S119=8,K113,IF(S119=9,L113,IF(S119=10,M113,IF(S119=11,N113,IF(S119=12,O113,IF(S119=13,P113,IF(S119=14,Q113,IF(S119=15,R113,0)))))))))))))))/SUM(D110:D117)</f>
        <v>0.18698200929856479</v>
      </c>
    </row>
    <row r="114" spans="2:19" x14ac:dyDescent="0.3">
      <c r="B114" s="24" t="s">
        <v>19</v>
      </c>
      <c r="C114" s="25" t="s">
        <v>203</v>
      </c>
      <c r="D114" s="26">
        <v>379</v>
      </c>
      <c r="E114" s="26">
        <v>385</v>
      </c>
      <c r="F114" s="26">
        <v>385.8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30"/>
      <c r="S114" s="31">
        <f>IF(S119=1,D114,IF(S119=2,E114,IF(S119=3,F114,IF(S119=4,G114,IF(S119=5,H114,IF(S119=6,I114,IF(S119=7,J114,IF(S119=8,K114,IF(S119=9,L114,IF(S119=10,M114,IF(S119=11,N114,IF(S119=12,O114,IF(S119=13,P114,IF(S119=14,Q114,IF(S119=15,R114,0)))))))))))))))/SUM(D110:D117)</f>
        <v>7.6612088134222767E-2</v>
      </c>
    </row>
    <row r="115" spans="2:19" x14ac:dyDescent="0.3">
      <c r="B115" s="24" t="s">
        <v>21</v>
      </c>
      <c r="C115" s="25" t="s">
        <v>204</v>
      </c>
      <c r="D115" s="26">
        <v>115</v>
      </c>
      <c r="E115" s="26">
        <v>117.1</v>
      </c>
      <c r="F115" s="26">
        <v>126.5</v>
      </c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30"/>
      <c r="S115" s="31">
        <f>IF(S119=1,D115,IF(S119=2,E115,IF(S119=3,F115,IF(S119=4,G115,IF(S119=5,H115,IF(S119=6,I115,IF(S119=7,J115,IF(S119=8,K115,IF(S119=9,L115,IF(S119=10,M115,IF(S119=11,N115,IF(S119=12,O115,IF(S119=13,P115,IF(S119=14,Q115,IF(S119=15,R115,0)))))))))))))))/SUM(D110:D117)</f>
        <v>2.3246411966848596E-2</v>
      </c>
    </row>
    <row r="116" spans="2:19" x14ac:dyDescent="0.3">
      <c r="B116" s="24" t="s">
        <v>20</v>
      </c>
      <c r="C116" s="25" t="s">
        <v>205</v>
      </c>
      <c r="D116" s="26">
        <v>88</v>
      </c>
      <c r="E116" s="26">
        <v>94.2</v>
      </c>
      <c r="F116" s="26">
        <v>95.3</v>
      </c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30"/>
      <c r="S116" s="31">
        <f>IF(S119=1,D116,IF(S119=2,E116,IF(S119=3,F116,IF(S119=4,G116,IF(S119=5,H116,IF(S119=6,I116,IF(S119=7,J116,IF(S119=8,K116,IF(S119=9,L116,IF(S119=10,M116,IF(S119=11,N116,IF(S119=12,O116,IF(S119=13,P116,IF(S119=14,Q116,IF(S119=15,R116,0)))))))))))))))/SUM(D110:D117)</f>
        <v>1.7788558722458055E-2</v>
      </c>
    </row>
    <row r="117" spans="2:19" x14ac:dyDescent="0.3">
      <c r="B117" s="24" t="s">
        <v>39</v>
      </c>
      <c r="C117" s="25" t="s">
        <v>206</v>
      </c>
      <c r="D117" s="26">
        <v>72</v>
      </c>
      <c r="E117" s="26">
        <v>74</v>
      </c>
      <c r="F117" s="26">
        <v>75.2</v>
      </c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30"/>
      <c r="S117" s="31">
        <f>IF(S119=1,D117,IF(S119=2,E117,IF(S119=3,F117,IF(S119=4,G117,IF(S119=5,H117,IF(S119=6,I117,IF(S119=7,J117,IF(S119=8,K117,IF(S119=9,L117,IF(S119=10,M117,IF(S119=11,N117,IF(S119=12,O117,IF(S119=13,P117,IF(S119=14,Q117,IF(S119=15,R117,0)))))))))))))))/SUM(D110:D117)</f>
        <v>1.4554275318374773E-2</v>
      </c>
    </row>
    <row r="118" spans="2:19" ht="18" thickBot="1" x14ac:dyDescent="0.35">
      <c r="B118" s="16" t="s">
        <v>22</v>
      </c>
      <c r="C118" s="27"/>
      <c r="D118" s="17">
        <v>0</v>
      </c>
      <c r="E118" s="17">
        <f>IF(E110&gt;0,ROUND(F119-SUM(E110:E117),1),)</f>
        <v>15.2</v>
      </c>
      <c r="F118" s="17">
        <f>IF(F110&gt;0,ROUND(F119-SUM(F110:F117),1),)</f>
        <v>25.6</v>
      </c>
      <c r="G118" s="17">
        <f>IF(G110&gt;0,ROUND(F119-SUM(G110:G117),1),)</f>
        <v>0</v>
      </c>
      <c r="H118" s="17">
        <f>IF(H110&gt;0,ROUND(F119-SUM(H110:H117),1),)</f>
        <v>0</v>
      </c>
      <c r="I118" s="17">
        <f>IF(I110&gt;0,ROUND(F119-SUM(I110:I117),1),)</f>
        <v>0</v>
      </c>
      <c r="J118" s="17">
        <f>IF(J110&gt;0,ROUND(F119-SUM(J110:J117),1),)</f>
        <v>0</v>
      </c>
      <c r="K118" s="17">
        <f>IF(K110&gt;0,ROUND(F119-SUM(K110:K117),1),)</f>
        <v>0</v>
      </c>
      <c r="L118" s="17">
        <f>IF(L110&gt;0,ROUND(F119-SUM(L110:L117),1),)</f>
        <v>0</v>
      </c>
      <c r="M118" s="17">
        <f>IF(M110&gt;0,ROUND(F119-SUM(M110:M117),1),)</f>
        <v>0</v>
      </c>
      <c r="N118" s="17">
        <f>IF(N110&gt;0,ROUND(F119-SUM(N110:N117),1),)</f>
        <v>0</v>
      </c>
      <c r="O118" s="17">
        <f>IF(O110&gt;0,ROUND(F119-SUM(O110:O117),1),)</f>
        <v>0</v>
      </c>
      <c r="P118" s="17">
        <f>IF(P110&gt;0,ROUND(F119-SUM(P110:P117),1),)</f>
        <v>0</v>
      </c>
      <c r="Q118" s="17">
        <f>IF(Q110&gt;0,ROUND(F119-SUM(Q110:Q117),1),)</f>
        <v>0</v>
      </c>
      <c r="R118" s="18">
        <f>IF(R110&gt;0,ROUND(F119-SUM(R110:R117),1),)</f>
        <v>0</v>
      </c>
      <c r="S118" s="19">
        <f>IF(S119=1,D118,IF(S119=2,E118,IF(S119=3,F118,IF(S119=4,G118,IF(S119=5,H118,IF(S119=6,I118,IF(S119=7,J118,IF(S119=8,K118,IF(S119=9,L118,IF(S119=10,M118,IF(S119=11,N118,IF(S119=12,O118,IF(S119=13,P118,IF(S119=14,Q118,IF(S119=15,R118,0)))))))))))))))/SUM(D110:D117)</f>
        <v>0</v>
      </c>
    </row>
    <row r="119" spans="2:19" ht="18" thickBot="1" x14ac:dyDescent="0.35">
      <c r="B119" s="20" t="s">
        <v>37</v>
      </c>
      <c r="C119" s="28" t="s">
        <v>30</v>
      </c>
      <c r="D119" s="21">
        <v>14192</v>
      </c>
      <c r="E119" s="21" t="s">
        <v>25</v>
      </c>
      <c r="F119" s="32">
        <f>SUM(D110:D117)</f>
        <v>4947</v>
      </c>
      <c r="G119" s="21" t="s">
        <v>26</v>
      </c>
      <c r="H119" s="21">
        <v>125</v>
      </c>
      <c r="I119" s="21" t="s">
        <v>27</v>
      </c>
      <c r="J119" s="22">
        <f>(H119+F119)/D119</f>
        <v>0.35738444193912061</v>
      </c>
      <c r="K119" s="21" t="s">
        <v>28</v>
      </c>
      <c r="L119" s="22">
        <f>F119/(F119+H119)</f>
        <v>0.97535488958990535</v>
      </c>
      <c r="M119" s="21" t="s">
        <v>29</v>
      </c>
      <c r="N119" s="22">
        <f>H119/(F119+H119)</f>
        <v>2.4645110410094637E-2</v>
      </c>
      <c r="O119" s="21" t="s">
        <v>24</v>
      </c>
      <c r="P119" s="21">
        <v>990</v>
      </c>
      <c r="Q119" s="88" t="s">
        <v>23</v>
      </c>
      <c r="R119" s="89"/>
      <c r="S119" s="23">
        <v>1</v>
      </c>
    </row>
    <row r="120" spans="2:19" ht="18" thickBot="1" x14ac:dyDescent="0.35"/>
    <row r="121" spans="2:19" ht="18" thickBot="1" x14ac:dyDescent="0.35">
      <c r="B121" s="85" t="s">
        <v>225</v>
      </c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7"/>
    </row>
    <row r="122" spans="2:19" ht="18" thickBot="1" x14ac:dyDescent="0.35">
      <c r="B122" s="85" t="s">
        <v>38</v>
      </c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7"/>
    </row>
    <row r="123" spans="2:19" ht="18" thickBot="1" x14ac:dyDescent="0.35">
      <c r="B123" s="12" t="s">
        <v>0</v>
      </c>
      <c r="C123" s="14" t="s">
        <v>1</v>
      </c>
      <c r="D123" s="13" t="s">
        <v>2</v>
      </c>
      <c r="E123" s="13" t="s">
        <v>3</v>
      </c>
      <c r="F123" s="13" t="s">
        <v>4</v>
      </c>
      <c r="G123" s="13" t="s">
        <v>5</v>
      </c>
      <c r="H123" s="13" t="s">
        <v>6</v>
      </c>
      <c r="I123" s="13" t="s">
        <v>7</v>
      </c>
      <c r="J123" s="13" t="s">
        <v>8</v>
      </c>
      <c r="K123" s="13" t="s">
        <v>9</v>
      </c>
      <c r="L123" s="13" t="s">
        <v>10</v>
      </c>
      <c r="M123" s="13" t="s">
        <v>11</v>
      </c>
      <c r="N123" s="13" t="s">
        <v>12</v>
      </c>
      <c r="O123" s="13" t="s">
        <v>13</v>
      </c>
      <c r="P123" s="13" t="s">
        <v>14</v>
      </c>
      <c r="Q123" s="13" t="s">
        <v>15</v>
      </c>
      <c r="R123" s="14" t="s">
        <v>16</v>
      </c>
      <c r="S123" s="15"/>
    </row>
    <row r="124" spans="2:19" x14ac:dyDescent="0.3">
      <c r="B124" s="24" t="s">
        <v>17</v>
      </c>
      <c r="C124" s="25" t="s">
        <v>215</v>
      </c>
      <c r="D124" s="26">
        <v>1735</v>
      </c>
      <c r="E124" s="26">
        <v>1473</v>
      </c>
      <c r="F124" s="26">
        <v>1473</v>
      </c>
      <c r="G124" s="26">
        <v>1473</v>
      </c>
      <c r="H124" s="26">
        <v>1473</v>
      </c>
      <c r="I124" s="26">
        <v>1473</v>
      </c>
      <c r="J124" s="26">
        <v>1473</v>
      </c>
      <c r="K124" s="26">
        <v>1473</v>
      </c>
      <c r="L124" s="26">
        <v>1473</v>
      </c>
      <c r="M124" s="26"/>
      <c r="N124" s="26"/>
      <c r="O124" s="26"/>
      <c r="P124" s="26"/>
      <c r="Q124" s="26"/>
      <c r="R124" s="30"/>
      <c r="S124" s="31">
        <f>IF(S134=1,D124,IF(S134=2,E124,IF(S134=3,F124,IF(S134=4,G124,IF(S134=5,H124,IF(S134=6,I124,IF(S134=7,J124,IF(S134=8,K124,IF(S134=9,L124,IF(S134=10,M124,IF(S134=11,N124,IF(S134=12,O124,IF(S134=13,P124,IF(S134=14,Q124,IF(S134=15,R124,0)))))))))))))))/SUM(D124:D132)</f>
        <v>0.29451705992191479</v>
      </c>
    </row>
    <row r="125" spans="2:19" x14ac:dyDescent="0.3">
      <c r="B125" s="24" t="s">
        <v>18</v>
      </c>
      <c r="C125" s="25" t="s">
        <v>216</v>
      </c>
      <c r="D125" s="26">
        <v>1730</v>
      </c>
      <c r="E125" s="26">
        <v>1730</v>
      </c>
      <c r="F125" s="26">
        <v>1473</v>
      </c>
      <c r="G125" s="26">
        <v>1473</v>
      </c>
      <c r="H125" s="26">
        <v>1473</v>
      </c>
      <c r="I125" s="26">
        <v>1473</v>
      </c>
      <c r="J125" s="26">
        <v>1473</v>
      </c>
      <c r="K125" s="26">
        <v>1473</v>
      </c>
      <c r="L125" s="26">
        <v>1473</v>
      </c>
      <c r="M125" s="26"/>
      <c r="N125" s="26"/>
      <c r="O125" s="26"/>
      <c r="P125" s="26"/>
      <c r="Q125" s="26"/>
      <c r="R125" s="30"/>
      <c r="S125" s="31">
        <f>IF(S134=1,D125,IF(S134=2,E125,IF(S134=3,F125,IF(S134=4,G125,IF(S134=5,H125,IF(S134=6,I125,IF(S134=7,J125,IF(S134=8,K125,IF(S134=9,L125,IF(S134=10,M125,IF(S134=11,N125,IF(S134=12,O125,IF(S134=13,P125,IF(S134=14,Q125,IF(S134=15,R125,0)))))))))))))))/SUM(D124:D132)</f>
        <v>0.29366830758784584</v>
      </c>
    </row>
    <row r="126" spans="2:19" x14ac:dyDescent="0.3">
      <c r="B126" s="24" t="s">
        <v>19</v>
      </c>
      <c r="C126" s="25" t="s">
        <v>217</v>
      </c>
      <c r="D126" s="26">
        <v>1239</v>
      </c>
      <c r="E126" s="26">
        <v>1245.5</v>
      </c>
      <c r="F126" s="26">
        <v>1296.3</v>
      </c>
      <c r="G126" s="26">
        <v>1297.4000000000001</v>
      </c>
      <c r="H126" s="26">
        <v>1319.2</v>
      </c>
      <c r="I126" s="26">
        <v>1326.6</v>
      </c>
      <c r="J126" s="26">
        <v>1416.9</v>
      </c>
      <c r="K126" s="26">
        <v>1442.6</v>
      </c>
      <c r="L126" s="26">
        <v>1669.8</v>
      </c>
      <c r="M126" s="26"/>
      <c r="N126" s="26"/>
      <c r="O126" s="26"/>
      <c r="P126" s="26"/>
      <c r="Q126" s="26"/>
      <c r="R126" s="30"/>
      <c r="S126" s="31">
        <f>IF(S134=1,D126,IF(S134=2,E126,IF(S134=3,F126,IF(S134=4,G126,IF(S134=5,H126,IF(S134=6,I126,IF(S134=7,J126,IF(S134=8,K126,IF(S134=9,L126,IF(S134=10,M126,IF(S134=11,N126,IF(S134=12,O126,IF(S134=13,P126,IF(S134=14,Q126,IF(S134=15,R126,0)))))))))))))))/SUM(D124:D132)</f>
        <v>0.21032082838227806</v>
      </c>
    </row>
    <row r="127" spans="2:19" x14ac:dyDescent="0.3">
      <c r="B127" s="24" t="s">
        <v>17</v>
      </c>
      <c r="C127" s="25" t="s">
        <v>218</v>
      </c>
      <c r="D127" s="26">
        <v>493</v>
      </c>
      <c r="E127" s="26">
        <v>677.7</v>
      </c>
      <c r="F127" s="26">
        <v>693.4</v>
      </c>
      <c r="G127" s="26">
        <v>699.3</v>
      </c>
      <c r="H127" s="26">
        <v>700.4</v>
      </c>
      <c r="I127" s="26">
        <v>742.9</v>
      </c>
      <c r="J127" s="26">
        <v>771.7</v>
      </c>
      <c r="K127" s="26">
        <v>1018.2</v>
      </c>
      <c r="L127" s="26">
        <v>0</v>
      </c>
      <c r="M127" s="26"/>
      <c r="N127" s="26"/>
      <c r="O127" s="26"/>
      <c r="P127" s="26"/>
      <c r="Q127" s="26"/>
      <c r="R127" s="30"/>
      <c r="S127" s="31">
        <f>IF(S134=1,D127,IF(S134=2,E127,IF(S134=3,F127,IF(S134=4,G127,IF(S134=5,H127,IF(S134=6,I127,IF(S134=7,J127,IF(S134=8,K127,IF(S134=9,L127,IF(S134=10,M127,IF(S134=11,N127,IF(S134=12,O127,IF(S134=13,P127,IF(S134=14,Q127,IF(S134=15,R127,0)))))))))))))))/SUM(D124:D132)</f>
        <v>8.3686980139195385E-2</v>
      </c>
    </row>
    <row r="128" spans="2:19" x14ac:dyDescent="0.3">
      <c r="B128" s="24" t="s">
        <v>21</v>
      </c>
      <c r="C128" s="25" t="s">
        <v>219</v>
      </c>
      <c r="D128" s="26">
        <v>336</v>
      </c>
      <c r="E128" s="26">
        <v>370.9</v>
      </c>
      <c r="F128" s="26">
        <v>398.5</v>
      </c>
      <c r="G128" s="26">
        <v>409.4</v>
      </c>
      <c r="H128" s="26">
        <v>412.2</v>
      </c>
      <c r="I128" s="26">
        <v>427.4</v>
      </c>
      <c r="J128" s="26">
        <v>497.5</v>
      </c>
      <c r="K128" s="26">
        <v>0</v>
      </c>
      <c r="L128" s="26"/>
      <c r="M128" s="26"/>
      <c r="N128" s="26"/>
      <c r="O128" s="26"/>
      <c r="P128" s="26"/>
      <c r="Q128" s="26"/>
      <c r="R128" s="30"/>
      <c r="S128" s="31">
        <f>IF(S134=1,D128,IF(S134=2,E128,IF(S134=3,F128,IF(S134=4,G128,IF(S134=5,H128,IF(S134=6,I128,IF(S134=7,J128,IF(S134=8,K128,IF(S134=9,L128,IF(S134=10,M128,IF(S134=11,N128,IF(S134=12,O128,IF(S134=13,P128,IF(S134=14,Q128,IF(S134=15,R128,0)))))))))))))))/SUM(D124:D132)</f>
        <v>5.7036156849431335E-2</v>
      </c>
    </row>
    <row r="129" spans="2:19" x14ac:dyDescent="0.3">
      <c r="B129" s="24" t="s">
        <v>20</v>
      </c>
      <c r="C129" s="25" t="s">
        <v>220</v>
      </c>
      <c r="D129" s="26">
        <v>209</v>
      </c>
      <c r="E129" s="26">
        <v>215</v>
      </c>
      <c r="F129" s="26">
        <v>293.60000000000002</v>
      </c>
      <c r="G129" s="26">
        <v>295.39999999999998</v>
      </c>
      <c r="H129" s="26">
        <v>301.10000000000002</v>
      </c>
      <c r="I129" s="26">
        <v>309</v>
      </c>
      <c r="J129" s="26">
        <v>0</v>
      </c>
      <c r="K129" s="26"/>
      <c r="L129" s="26"/>
      <c r="M129" s="26"/>
      <c r="N129" s="26"/>
      <c r="O129" s="26"/>
      <c r="P129" s="26"/>
      <c r="Q129" s="26"/>
      <c r="R129" s="30"/>
      <c r="S129" s="31">
        <f>IF(S134=1,D129,IF(S134=2,E129,IF(S134=3,F129,IF(S134=4,G129,IF(S134=5,H129,IF(S134=6,I129,IF(S134=7,J129,IF(S134=8,K129,IF(S134=9,L129,IF(S134=10,M129,IF(S134=11,N129,IF(S134=12,O129,IF(S134=13,P129,IF(S134=14,Q129,IF(S134=15,R129,0)))))))))))))))/SUM(D124:D132)</f>
        <v>3.5477847564080803E-2</v>
      </c>
    </row>
    <row r="130" spans="2:19" x14ac:dyDescent="0.3">
      <c r="B130" s="24" t="s">
        <v>49</v>
      </c>
      <c r="C130" s="25" t="s">
        <v>221</v>
      </c>
      <c r="D130" s="26">
        <v>76</v>
      </c>
      <c r="E130" s="26">
        <v>82.3</v>
      </c>
      <c r="F130" s="26">
        <v>85.6</v>
      </c>
      <c r="G130" s="26">
        <v>97</v>
      </c>
      <c r="H130" s="26">
        <v>102.9</v>
      </c>
      <c r="I130" s="26">
        <v>0</v>
      </c>
      <c r="J130" s="26"/>
      <c r="K130" s="26"/>
      <c r="L130" s="26"/>
      <c r="M130" s="26"/>
      <c r="N130" s="26"/>
      <c r="O130" s="26"/>
      <c r="P130" s="26"/>
      <c r="Q130" s="26"/>
      <c r="R130" s="30"/>
      <c r="S130" s="31">
        <f>IF(S134=1,D130,IF(S134=2,E130,IF(S134=3,F130,IF(S134=4,G130,IF(S134=5,H130,IF(S134=6,I130,IF(S134=7,J130,IF(S134=8,K130,IF(S134=9,L130,IF(S134=10,M130,IF(S134=11,N130,IF(S134=12,O130,IF(S134=13,P130,IF(S134=14,Q130,IF(S134=15,R130,0)))))))))))))))/SUM(D124:D132)</f>
        <v>1.2901035477847564E-2</v>
      </c>
    </row>
    <row r="131" spans="2:19" x14ac:dyDescent="0.3">
      <c r="B131" s="24" t="s">
        <v>39</v>
      </c>
      <c r="C131" s="25" t="s">
        <v>222</v>
      </c>
      <c r="D131" s="26">
        <v>40</v>
      </c>
      <c r="E131" s="26">
        <v>40.799999999999997</v>
      </c>
      <c r="F131" s="26">
        <v>45.7</v>
      </c>
      <c r="G131" s="26">
        <v>49.7</v>
      </c>
      <c r="H131" s="26">
        <v>0</v>
      </c>
      <c r="I131" s="26"/>
      <c r="J131" s="26"/>
      <c r="K131" s="26"/>
      <c r="L131" s="26"/>
      <c r="M131" s="26"/>
      <c r="N131" s="26"/>
      <c r="O131" s="26"/>
      <c r="P131" s="26"/>
      <c r="Q131" s="26"/>
      <c r="R131" s="30"/>
      <c r="S131" s="31">
        <f>IF(S134=1,D131,IF(S134=2,E131,IF(S134=3,F131,IF(S134=4,G131,IF(S134=5,H131,IF(S134=6,I131,IF(S134=7,J131,IF(S134=8,K131,IF(S134=9,L131,IF(S134=10,M131,IF(S134=11,N131,IF(S134=12,O131,IF(S134=13,P131,IF(S134=14,Q131,IF(S134=15,R131,0)))))))))))))))/SUM(D124:D132)</f>
        <v>6.7900186725513498E-3</v>
      </c>
    </row>
    <row r="132" spans="2:19" x14ac:dyDescent="0.3">
      <c r="B132" s="24" t="s">
        <v>223</v>
      </c>
      <c r="C132" s="25" t="s">
        <v>224</v>
      </c>
      <c r="D132" s="26">
        <v>33</v>
      </c>
      <c r="E132" s="26">
        <v>40.4</v>
      </c>
      <c r="F132" s="26">
        <v>42.5</v>
      </c>
      <c r="G132" s="26">
        <v>0</v>
      </c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30"/>
      <c r="S132" s="31">
        <f>IF(S134=1,D132,IF(S134=2,E132,IF(S134=3,F132,IF(S134=4,G132,IF(S134=5,H132,IF(S134=6,I132,IF(S134=7,J132,IF(S134=8,K132,IF(S134=9,L132,IF(S134=10,M132,IF(S134=11,N132,IF(S134=12,O132,IF(S134=13,P132,IF(S134=14,Q132,IF(S134=15,R132,0)))))))))))))))/SUM(D124:D132)</f>
        <v>5.601765404854863E-3</v>
      </c>
    </row>
    <row r="133" spans="2:19" ht="18" thickBot="1" x14ac:dyDescent="0.35">
      <c r="B133" s="16" t="s">
        <v>22</v>
      </c>
      <c r="C133" s="27"/>
      <c r="D133" s="17">
        <v>0</v>
      </c>
      <c r="E133" s="17">
        <f>IF(E124&gt;0,ROUND(F134-SUM(E124:E132),1),)</f>
        <v>15.4</v>
      </c>
      <c r="F133" s="17">
        <f>IF(F124&gt;0,ROUND(F134-SUM(F124:F132),1),)</f>
        <v>89.4</v>
      </c>
      <c r="G133" s="17">
        <f>IF(G124&gt;0,ROUND(F134-SUM(G124:G132),1),)</f>
        <v>96.8</v>
      </c>
      <c r="H133" s="17">
        <f>IF(H124&gt;0,ROUND(F134-SUM(H124:H132),1),)</f>
        <v>109.2</v>
      </c>
      <c r="I133" s="17">
        <f>IF(I124&gt;0,ROUND(F134-SUM(I124:I132),1),)</f>
        <v>139.1</v>
      </c>
      <c r="J133" s="17">
        <f>IF(J124&gt;0,ROUND(F134-SUM(J124:J132),1),)</f>
        <v>258.89999999999998</v>
      </c>
      <c r="K133" s="17">
        <f>IF(K124&gt;0,ROUND(F134-SUM(K124:K132),1),)</f>
        <v>484.2</v>
      </c>
      <c r="L133" s="17">
        <f>IF(L124&gt;0,ROUND(F134-SUM(L124:L132),1),)</f>
        <v>1275.2</v>
      </c>
      <c r="M133" s="17">
        <f>IF(M124&gt;0,ROUND(F134-SUM(M124:M132),1),)</f>
        <v>0</v>
      </c>
      <c r="N133" s="17">
        <f>IF(N124&gt;0,ROUND(F134-SUM(N124:N132),1),)</f>
        <v>0</v>
      </c>
      <c r="O133" s="17">
        <f>IF(O124&gt;0,ROUND(F134-SUM(O124:O132),1),)</f>
        <v>0</v>
      </c>
      <c r="P133" s="17">
        <f>IF(P124&gt;0,ROUND(F134-SUM(P124:P132),1),)</f>
        <v>0</v>
      </c>
      <c r="Q133" s="17">
        <f>IF(Q124&gt;0,ROUND(F134-SUM(Q124:Q132),1),)</f>
        <v>0</v>
      </c>
      <c r="R133" s="18">
        <f>IF(R124&gt;0,ROUND(F134-SUM(R124:R132),1),)</f>
        <v>0</v>
      </c>
      <c r="S133" s="19">
        <f>IF(S134=1,D133,IF(S134=2,E133,IF(S134=3,F133,IF(S134=4,G133,IF(S134=5,H133,IF(S134=6,I133,IF(S134=7,J133,IF(S134=8,K133,IF(S134=9,L133,IF(S134=10,M133,IF(S134=11,N133,IF(S134=12,O133,IF(S134=13,P133,IF(S134=14,Q133,IF(S134=15,R133,0)))))))))))))))/SUM(D124:D132)</f>
        <v>0</v>
      </c>
    </row>
    <row r="134" spans="2:19" ht="18" thickBot="1" x14ac:dyDescent="0.35">
      <c r="B134" s="20" t="s">
        <v>37</v>
      </c>
      <c r="C134" s="28" t="s">
        <v>30</v>
      </c>
      <c r="D134" s="21">
        <v>11716</v>
      </c>
      <c r="E134" s="21" t="s">
        <v>25</v>
      </c>
      <c r="F134" s="32">
        <f>SUM(D124:D132)</f>
        <v>5891</v>
      </c>
      <c r="G134" s="21" t="s">
        <v>26</v>
      </c>
      <c r="H134" s="21">
        <v>69</v>
      </c>
      <c r="I134" s="21" t="s">
        <v>27</v>
      </c>
      <c r="J134" s="22">
        <f>(H134+F134)/D134</f>
        <v>0.50870604301809497</v>
      </c>
      <c r="K134" s="21" t="s">
        <v>28</v>
      </c>
      <c r="L134" s="22">
        <f>F134/(F134+H134)</f>
        <v>0.98842281879194627</v>
      </c>
      <c r="M134" s="21" t="s">
        <v>29</v>
      </c>
      <c r="N134" s="22">
        <f>H134/(F134+H134)</f>
        <v>1.1577181208053691E-2</v>
      </c>
      <c r="O134" s="21" t="s">
        <v>24</v>
      </c>
      <c r="P134" s="21">
        <v>1473</v>
      </c>
      <c r="Q134" s="88" t="s">
        <v>23</v>
      </c>
      <c r="R134" s="89"/>
      <c r="S134" s="23">
        <v>1</v>
      </c>
    </row>
    <row r="135" spans="2:19" ht="18" thickBot="1" x14ac:dyDescent="0.35"/>
    <row r="136" spans="2:19" ht="18" thickBot="1" x14ac:dyDescent="0.35">
      <c r="B136" s="85" t="s">
        <v>239</v>
      </c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7"/>
    </row>
    <row r="137" spans="2:19" ht="18" thickBot="1" x14ac:dyDescent="0.35">
      <c r="B137" s="85" t="s">
        <v>38</v>
      </c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7"/>
    </row>
    <row r="138" spans="2:19" ht="18" thickBot="1" x14ac:dyDescent="0.35">
      <c r="B138" s="12" t="s">
        <v>0</v>
      </c>
      <c r="C138" s="14" t="s">
        <v>1</v>
      </c>
      <c r="D138" s="13" t="s">
        <v>2</v>
      </c>
      <c r="E138" s="13" t="s">
        <v>3</v>
      </c>
      <c r="F138" s="13" t="s">
        <v>4</v>
      </c>
      <c r="G138" s="13" t="s">
        <v>5</v>
      </c>
      <c r="H138" s="13" t="s">
        <v>6</v>
      </c>
      <c r="I138" s="13" t="s">
        <v>7</v>
      </c>
      <c r="J138" s="13" t="s">
        <v>8</v>
      </c>
      <c r="K138" s="13" t="s">
        <v>9</v>
      </c>
      <c r="L138" s="13" t="s">
        <v>10</v>
      </c>
      <c r="M138" s="13" t="s">
        <v>11</v>
      </c>
      <c r="N138" s="13" t="s">
        <v>12</v>
      </c>
      <c r="O138" s="13" t="s">
        <v>13</v>
      </c>
      <c r="P138" s="13" t="s">
        <v>14</v>
      </c>
      <c r="Q138" s="13" t="s">
        <v>15</v>
      </c>
      <c r="R138" s="14" t="s">
        <v>16</v>
      </c>
      <c r="S138" s="15"/>
    </row>
    <row r="139" spans="2:19" x14ac:dyDescent="0.3">
      <c r="B139" s="24" t="s">
        <v>18</v>
      </c>
      <c r="C139" s="25" t="s">
        <v>133</v>
      </c>
      <c r="D139" s="26">
        <v>1804</v>
      </c>
      <c r="E139" s="26">
        <v>1293</v>
      </c>
      <c r="F139" s="26">
        <v>1293</v>
      </c>
      <c r="G139" s="26">
        <v>1293</v>
      </c>
      <c r="H139" s="26">
        <v>1293</v>
      </c>
      <c r="I139" s="26">
        <v>1293</v>
      </c>
      <c r="J139" s="26">
        <v>1293</v>
      </c>
      <c r="K139" s="26">
        <v>1293</v>
      </c>
      <c r="L139" s="26"/>
      <c r="M139" s="26"/>
      <c r="N139" s="26"/>
      <c r="O139" s="26"/>
      <c r="P139" s="26"/>
      <c r="Q139" s="26"/>
      <c r="R139" s="30"/>
      <c r="S139" s="31">
        <f>IF(S148=1,D139,IF(S148=2,E139,IF(S148=3,F139,IF(S148=4,G139,IF(S148=5,H139,IF(S148=6,I139,IF(S148=7,J139,IF(S148=8,K139,IF(S148=9,L139,IF(S148=10,M139,IF(S148=11,N139,IF(S148=12,O139,IF(S148=13,P139,IF(S148=14,Q139,IF(S148=15,R139,0)))))))))))))))/SUM(D139:D146)</f>
        <v>0.3490036757593345</v>
      </c>
    </row>
    <row r="140" spans="2:19" x14ac:dyDescent="0.3">
      <c r="B140" s="24" t="s">
        <v>17</v>
      </c>
      <c r="C140" s="25" t="s">
        <v>231</v>
      </c>
      <c r="D140" s="26">
        <v>1661</v>
      </c>
      <c r="E140" s="26">
        <v>1661</v>
      </c>
      <c r="F140" s="26">
        <v>1293</v>
      </c>
      <c r="G140" s="26">
        <v>1293</v>
      </c>
      <c r="H140" s="26">
        <v>1293</v>
      </c>
      <c r="I140" s="26">
        <v>1293</v>
      </c>
      <c r="J140" s="26">
        <v>1293</v>
      </c>
      <c r="K140" s="26">
        <v>1293</v>
      </c>
      <c r="L140" s="26"/>
      <c r="M140" s="26"/>
      <c r="N140" s="26"/>
      <c r="O140" s="26"/>
      <c r="P140" s="26"/>
      <c r="Q140" s="26"/>
      <c r="R140" s="30"/>
      <c r="S140" s="31">
        <f>IF(S148=1,D140,IF(S148=2,E140,IF(S148=3,F140,IF(S148=4,G140,IF(S148=5,H140,IF(S148=6,I140,IF(S148=7,J140,IF(S148=8,K140,IF(S148=9,L140,IF(S148=10,M140,IF(S148=11,N140,IF(S148=12,O140,IF(S148=13,P140,IF(S148=14,Q140,IF(S148=15,R140,0)))))))))))))))/SUM(D139:D146)</f>
        <v>0.32133875024182629</v>
      </c>
    </row>
    <row r="141" spans="2:19" x14ac:dyDescent="0.3">
      <c r="B141" s="24" t="s">
        <v>19</v>
      </c>
      <c r="C141" s="25" t="s">
        <v>232</v>
      </c>
      <c r="D141" s="26">
        <v>789</v>
      </c>
      <c r="E141" s="26">
        <v>812.5</v>
      </c>
      <c r="F141" s="26">
        <v>813.8</v>
      </c>
      <c r="G141" s="26">
        <v>828.8</v>
      </c>
      <c r="H141" s="26">
        <v>838.8</v>
      </c>
      <c r="I141" s="26">
        <v>855.1</v>
      </c>
      <c r="J141" s="26">
        <v>1029.9000000000001</v>
      </c>
      <c r="K141" s="26">
        <v>1187.9000000000001</v>
      </c>
      <c r="L141" s="26"/>
      <c r="M141" s="26"/>
      <c r="N141" s="26"/>
      <c r="O141" s="26"/>
      <c r="P141" s="26"/>
      <c r="Q141" s="26"/>
      <c r="R141" s="30"/>
      <c r="S141" s="31">
        <f>IF(S148=1,D141,IF(S148=2,E141,IF(S148=3,F141,IF(S148=4,G141,IF(S148=5,H141,IF(S148=6,I141,IF(S148=7,J141,IF(S148=8,K141,IF(S148=9,L141,IF(S148=10,M141,IF(S148=11,N141,IF(S148=12,O141,IF(S148=13,P141,IF(S148=14,Q141,IF(S148=15,R141,0)))))))))))))))/SUM(D139:D146)</f>
        <v>0.1526407428903076</v>
      </c>
    </row>
    <row r="142" spans="2:19" x14ac:dyDescent="0.3">
      <c r="B142" s="24" t="s">
        <v>17</v>
      </c>
      <c r="C142" s="25" t="s">
        <v>233</v>
      </c>
      <c r="D142" s="26">
        <v>352</v>
      </c>
      <c r="E142" s="26">
        <v>360.2</v>
      </c>
      <c r="F142" s="26">
        <v>669.9</v>
      </c>
      <c r="G142" s="26">
        <v>672.9</v>
      </c>
      <c r="H142" s="26">
        <v>710.3</v>
      </c>
      <c r="I142" s="26">
        <v>821.3</v>
      </c>
      <c r="J142" s="26">
        <v>936.4</v>
      </c>
      <c r="K142" s="26">
        <v>0</v>
      </c>
      <c r="L142" s="26"/>
      <c r="M142" s="26"/>
      <c r="N142" s="26"/>
      <c r="O142" s="26"/>
      <c r="P142" s="26"/>
      <c r="Q142" s="26"/>
      <c r="R142" s="30"/>
      <c r="S142" s="31">
        <f>IF(S148=1,D142,IF(S148=2,E142,IF(S148=3,F142,IF(S148=4,G142,IF(S148=5,H142,IF(S148=6,I142,IF(S148=7,J142,IF(S148=8,K142,IF(S148=9,L142,IF(S148=10,M142,IF(S148=11,N142,IF(S148=12,O142,IF(S148=13,P142,IF(S148=14,Q142,IF(S148=15,R142,0)))))))))))))))/SUM(D139:D146)</f>
        <v>6.8098278196943321E-2</v>
      </c>
    </row>
    <row r="143" spans="2:19" x14ac:dyDescent="0.3">
      <c r="B143" s="24" t="s">
        <v>18</v>
      </c>
      <c r="C143" s="25" t="s">
        <v>234</v>
      </c>
      <c r="D143" s="26">
        <v>213</v>
      </c>
      <c r="E143" s="26">
        <v>641.29999999999995</v>
      </c>
      <c r="F143" s="26">
        <v>652.4</v>
      </c>
      <c r="G143" s="26">
        <v>661.1</v>
      </c>
      <c r="H143" s="26">
        <v>672.6</v>
      </c>
      <c r="I143" s="26">
        <v>731</v>
      </c>
      <c r="J143" s="26">
        <v>0</v>
      </c>
      <c r="K143" s="26"/>
      <c r="L143" s="26"/>
      <c r="M143" s="26"/>
      <c r="N143" s="26"/>
      <c r="O143" s="26"/>
      <c r="P143" s="26"/>
      <c r="Q143" s="26"/>
      <c r="R143" s="30"/>
      <c r="S143" s="31">
        <f>IF(S148=1,D143,IF(S148=2,E143,IF(S148=3,F143,IF(S148=4,G143,IF(S148=5,H143,IF(S148=6,I143,IF(S148=7,J143,IF(S148=8,K143,IF(S148=9,L143,IF(S148=10,M143,IF(S148=11,N143,IF(S148=12,O143,IF(S148=13,P143,IF(S148=14,Q143,IF(S148=15,R143,0)))))))))))))))/SUM(D139:D146)</f>
        <v>4.1207196749854902E-2</v>
      </c>
    </row>
    <row r="144" spans="2:19" x14ac:dyDescent="0.3">
      <c r="B144" s="24" t="s">
        <v>21</v>
      </c>
      <c r="C144" s="25" t="s">
        <v>235</v>
      </c>
      <c r="D144" s="26">
        <v>204</v>
      </c>
      <c r="E144" s="26">
        <v>212.5</v>
      </c>
      <c r="F144" s="26">
        <v>226.9</v>
      </c>
      <c r="G144" s="26">
        <v>231.2</v>
      </c>
      <c r="H144" s="26">
        <v>254.1</v>
      </c>
      <c r="I144" s="26">
        <v>0</v>
      </c>
      <c r="J144" s="26"/>
      <c r="K144" s="26"/>
      <c r="L144" s="26"/>
      <c r="M144" s="26"/>
      <c r="N144" s="26"/>
      <c r="O144" s="26"/>
      <c r="P144" s="26"/>
      <c r="Q144" s="26"/>
      <c r="R144" s="30"/>
      <c r="S144" s="31">
        <f>IF(S148=1,D144,IF(S148=2,E144,IF(S148=3,F144,IF(S148=4,G144,IF(S148=5,H144,IF(S148=6,I144,IF(S148=7,J144,IF(S148=8,K144,IF(S148=9,L144,IF(S148=10,M144,IF(S148=11,N144,IF(S148=12,O144,IF(S148=13,P144,IF(S148=14,Q144,IF(S148=15,R144,0)))))))))))))))/SUM(D139:D146)</f>
        <v>3.9466047591410328E-2</v>
      </c>
    </row>
    <row r="145" spans="2:19" x14ac:dyDescent="0.3">
      <c r="B145" s="24" t="s">
        <v>49</v>
      </c>
      <c r="C145" s="25" t="s">
        <v>236</v>
      </c>
      <c r="D145" s="26">
        <v>101</v>
      </c>
      <c r="E145" s="26">
        <v>101.8</v>
      </c>
      <c r="F145" s="26">
        <v>108.7</v>
      </c>
      <c r="G145" s="26">
        <v>112</v>
      </c>
      <c r="H145" s="26">
        <v>0</v>
      </c>
      <c r="I145" s="26"/>
      <c r="J145" s="26"/>
      <c r="K145" s="26"/>
      <c r="L145" s="26"/>
      <c r="M145" s="26"/>
      <c r="N145" s="26"/>
      <c r="O145" s="26"/>
      <c r="P145" s="26"/>
      <c r="Q145" s="26"/>
      <c r="R145" s="30"/>
      <c r="S145" s="31">
        <f>IF(S148=1,D145,IF(S148=2,E145,IF(S148=3,F145,IF(S148=4,G145,IF(S148=5,H145,IF(S148=6,I145,IF(S148=7,J145,IF(S148=8,K145,IF(S148=9,L145,IF(S148=10,M145,IF(S148=11,N145,IF(S148=12,O145,IF(S148=13,P145,IF(S148=14,Q145,IF(S148=15,R145,0)))))))))))))))/SUM(D139:D146)</f>
        <v>1.9539562778100213E-2</v>
      </c>
    </row>
    <row r="146" spans="2:19" x14ac:dyDescent="0.3">
      <c r="B146" s="24" t="s">
        <v>237</v>
      </c>
      <c r="C146" s="25" t="s">
        <v>238</v>
      </c>
      <c r="D146" s="26">
        <v>45</v>
      </c>
      <c r="E146" s="26">
        <v>46.1</v>
      </c>
      <c r="F146" s="26">
        <v>46.6</v>
      </c>
      <c r="G146" s="26">
        <v>0</v>
      </c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30"/>
      <c r="S146" s="31">
        <f>IF(S148=1,D146,IF(S148=2,E146,IF(S148=3,F146,IF(S148=4,G146,IF(S148=5,H146,IF(S148=6,I146,IF(S148=7,J146,IF(S148=8,K146,IF(S148=9,L146,IF(S148=10,M146,IF(S148=11,N146,IF(S148=12,O146,IF(S148=13,P146,IF(S148=14,Q146,IF(S148=15,R146,0)))))))))))))))/SUM(D139:D146)</f>
        <v>8.7057457922228663E-3</v>
      </c>
    </row>
    <row r="147" spans="2:19" ht="18" thickBot="1" x14ac:dyDescent="0.35">
      <c r="B147" s="16" t="s">
        <v>22</v>
      </c>
      <c r="C147" s="27"/>
      <c r="D147" s="17">
        <v>0</v>
      </c>
      <c r="E147" s="17">
        <f>IF(E139&gt;0,ROUND(F148-SUM(E139:E146),1),)</f>
        <v>40.6</v>
      </c>
      <c r="F147" s="17">
        <f>IF(F139&gt;0,ROUND(F148-SUM(F139:F146),1),)</f>
        <v>64.7</v>
      </c>
      <c r="G147" s="17">
        <f>IF(G139&gt;0,ROUND(F148-SUM(G139:G146),1),)</f>
        <v>77</v>
      </c>
      <c r="H147" s="17">
        <f>IF(H139&gt;0,ROUND(F148-SUM(H139:H146),1),)</f>
        <v>107.2</v>
      </c>
      <c r="I147" s="17">
        <f>IF(I139&gt;0,ROUND(F148-SUM(I139:I146),1),)</f>
        <v>175.6</v>
      </c>
      <c r="J147" s="17">
        <f>IF(J139&gt;0,ROUND(F148-SUM(J139:J146),1),)</f>
        <v>616.70000000000005</v>
      </c>
      <c r="K147" s="17">
        <f>IF(K139&gt;0,ROUND(F148-SUM(K139:K146),1),)</f>
        <v>1395.1</v>
      </c>
      <c r="L147" s="17">
        <f>IF(L139&gt;0,ROUND(F148-SUM(L139:L146),1),)</f>
        <v>0</v>
      </c>
      <c r="M147" s="17">
        <f>IF(M139&gt;0,ROUND(F148-SUM(M139:M146),1),)</f>
        <v>0</v>
      </c>
      <c r="N147" s="17">
        <f>IF(N139&gt;0,ROUND(F148-SUM(N139:N146),1),)</f>
        <v>0</v>
      </c>
      <c r="O147" s="17">
        <f>IF(O139&gt;0,ROUND(F148-SUM(O139:O146),1),)</f>
        <v>0</v>
      </c>
      <c r="P147" s="17">
        <f>IF(P139&gt;0,ROUND(F148-SUM(P139:P146),1),)</f>
        <v>0</v>
      </c>
      <c r="Q147" s="17">
        <f>IF(Q139&gt;0,ROUND(F148-SUM(Q139:Q146),1),)</f>
        <v>0</v>
      </c>
      <c r="R147" s="18">
        <f>IF(R139&gt;0,ROUND(F148-SUM(R139:R146),1),)</f>
        <v>0</v>
      </c>
      <c r="S147" s="19">
        <f>IF(S148=1,D147,IF(S148=2,E147,IF(S148=3,F147,IF(S148=4,G147,IF(S148=5,H147,IF(S148=6,I147,IF(S148=7,J147,IF(S148=8,K147,IF(S148=9,L147,IF(S148=10,M147,IF(S148=11,N147,IF(S148=12,O147,IF(S148=13,P147,IF(S148=14,Q147,IF(S148=15,R147,0)))))))))))))))/SUM(D139:D146)</f>
        <v>0</v>
      </c>
    </row>
    <row r="148" spans="2:19" ht="18" thickBot="1" x14ac:dyDescent="0.35">
      <c r="B148" s="20" t="s">
        <v>37</v>
      </c>
      <c r="C148" s="28" t="s">
        <v>30</v>
      </c>
      <c r="D148" s="21">
        <v>12519</v>
      </c>
      <c r="E148" s="21" t="s">
        <v>25</v>
      </c>
      <c r="F148" s="32">
        <f>SUM(D139:D146)</f>
        <v>5169</v>
      </c>
      <c r="G148" s="21" t="s">
        <v>26</v>
      </c>
      <c r="H148" s="21">
        <v>100</v>
      </c>
      <c r="I148" s="21" t="s">
        <v>27</v>
      </c>
      <c r="J148" s="22">
        <f>(H148+F148)/D148</f>
        <v>0.42088026200175732</v>
      </c>
      <c r="K148" s="21" t="s">
        <v>28</v>
      </c>
      <c r="L148" s="22">
        <f>F148/(F148+H148)</f>
        <v>0.98102106661605615</v>
      </c>
      <c r="M148" s="21" t="s">
        <v>29</v>
      </c>
      <c r="N148" s="22">
        <f>H148/(F148+H148)</f>
        <v>1.8978933383943821E-2</v>
      </c>
      <c r="O148" s="21" t="s">
        <v>24</v>
      </c>
      <c r="P148" s="21">
        <v>1293</v>
      </c>
      <c r="Q148" s="88" t="s">
        <v>23</v>
      </c>
      <c r="R148" s="89"/>
      <c r="S148" s="23">
        <v>1</v>
      </c>
    </row>
    <row r="149" spans="2:19" ht="18" thickBot="1" x14ac:dyDescent="0.35"/>
    <row r="150" spans="2:19" ht="18" thickBot="1" x14ac:dyDescent="0.35">
      <c r="B150" s="85" t="s">
        <v>252</v>
      </c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7"/>
    </row>
    <row r="151" spans="2:19" ht="18" thickBot="1" x14ac:dyDescent="0.35">
      <c r="B151" s="85" t="s">
        <v>38</v>
      </c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7"/>
    </row>
    <row r="152" spans="2:19" ht="18" thickBot="1" x14ac:dyDescent="0.35">
      <c r="B152" s="12" t="s">
        <v>0</v>
      </c>
      <c r="C152" s="14" t="s">
        <v>1</v>
      </c>
      <c r="D152" s="13" t="s">
        <v>2</v>
      </c>
      <c r="E152" s="13" t="s">
        <v>3</v>
      </c>
      <c r="F152" s="13" t="s">
        <v>4</v>
      </c>
      <c r="G152" s="13" t="s">
        <v>5</v>
      </c>
      <c r="H152" s="13" t="s">
        <v>6</v>
      </c>
      <c r="I152" s="13" t="s">
        <v>7</v>
      </c>
      <c r="J152" s="13" t="s">
        <v>8</v>
      </c>
      <c r="K152" s="13" t="s">
        <v>9</v>
      </c>
      <c r="L152" s="13" t="s">
        <v>10</v>
      </c>
      <c r="M152" s="13" t="s">
        <v>11</v>
      </c>
      <c r="N152" s="13" t="s">
        <v>12</v>
      </c>
      <c r="O152" s="13" t="s">
        <v>13</v>
      </c>
      <c r="P152" s="13" t="s">
        <v>14</v>
      </c>
      <c r="Q152" s="13" t="s">
        <v>15</v>
      </c>
      <c r="R152" s="14" t="s">
        <v>16</v>
      </c>
      <c r="S152" s="15"/>
    </row>
    <row r="153" spans="2:19" x14ac:dyDescent="0.3">
      <c r="B153" s="24" t="s">
        <v>17</v>
      </c>
      <c r="C153" s="25" t="s">
        <v>245</v>
      </c>
      <c r="D153" s="26">
        <v>1005</v>
      </c>
      <c r="E153" s="26">
        <v>1010</v>
      </c>
      <c r="F153" s="26">
        <v>1047</v>
      </c>
      <c r="G153" s="26">
        <v>1064</v>
      </c>
      <c r="H153" s="26">
        <v>1069.3</v>
      </c>
      <c r="I153" s="26">
        <v>1071</v>
      </c>
      <c r="J153" s="26">
        <v>1800.3</v>
      </c>
      <c r="K153" s="26"/>
      <c r="L153" s="26"/>
      <c r="M153" s="26"/>
      <c r="N153" s="26"/>
      <c r="O153" s="26"/>
      <c r="P153" s="26"/>
      <c r="Q153" s="26"/>
      <c r="R153" s="30"/>
      <c r="S153" s="31">
        <f>IF(S161=1,D153,IF(S161=2,E153,IF(S161=3,F153,IF(S161=4,G153,IF(S161=5,H153,IF(S161=6,I153,IF(S161=7,J153,IF(S161=8,K153,IF(S161=9,L153,IF(S161=10,M153,IF(S161=11,N153,IF(S161=12,O153,IF(S161=13,P153,IF(S161=14,Q153,IF(S161=15,R153,0)))))))))))))))/SUM(D153:D159)</f>
        <v>0.22020157756354075</v>
      </c>
    </row>
    <row r="154" spans="2:19" x14ac:dyDescent="0.3">
      <c r="B154" s="24" t="s">
        <v>18</v>
      </c>
      <c r="C154" s="25" t="s">
        <v>246</v>
      </c>
      <c r="D154" s="26">
        <v>984</v>
      </c>
      <c r="E154" s="26">
        <v>1004</v>
      </c>
      <c r="F154" s="26">
        <v>1030</v>
      </c>
      <c r="G154" s="26">
        <v>1186</v>
      </c>
      <c r="H154" s="26">
        <v>1142</v>
      </c>
      <c r="I154" s="26">
        <v>1142</v>
      </c>
      <c r="J154" s="26">
        <v>1142</v>
      </c>
      <c r="K154" s="26"/>
      <c r="L154" s="26"/>
      <c r="M154" s="26"/>
      <c r="N154" s="26"/>
      <c r="O154" s="26"/>
      <c r="P154" s="26"/>
      <c r="Q154" s="26"/>
      <c r="R154" s="30"/>
      <c r="S154" s="31">
        <f>IF(S161=1,D154,IF(S161=2,E154,IF(S161=3,F154,IF(S161=4,G154,IF(S161=5,H154,IF(S161=6,I154,IF(S161=7,J154,IF(S161=8,K154,IF(S161=9,L154,IF(S161=10,M154,IF(S161=11,N154,IF(S161=12,O154,IF(S161=13,P154,IF(S161=14,Q154,IF(S161=15,R154,0)))))))))))))))/SUM(D153:D159)</f>
        <v>0.21560035056967572</v>
      </c>
    </row>
    <row r="155" spans="2:19" x14ac:dyDescent="0.3">
      <c r="B155" s="24" t="s">
        <v>18</v>
      </c>
      <c r="C155" s="25" t="s">
        <v>247</v>
      </c>
      <c r="D155" s="26">
        <v>915</v>
      </c>
      <c r="E155" s="26">
        <v>938</v>
      </c>
      <c r="F155" s="26">
        <v>977</v>
      </c>
      <c r="G155" s="26">
        <v>1158</v>
      </c>
      <c r="H155" s="26">
        <v>1158</v>
      </c>
      <c r="I155" s="26">
        <v>1142</v>
      </c>
      <c r="J155" s="26">
        <v>1142</v>
      </c>
      <c r="K155" s="26"/>
      <c r="L155" s="26"/>
      <c r="M155" s="26"/>
      <c r="N155" s="26"/>
      <c r="O155" s="26"/>
      <c r="P155" s="26"/>
      <c r="Q155" s="26"/>
      <c r="R155" s="30"/>
      <c r="S155" s="31">
        <f>IF(S161=1,D155,IF(S161=2,E155,IF(S161=3,F155,IF(S161=4,G155,IF(S161=5,H155,IF(S161=6,I155,IF(S161=7,J155,IF(S161=8,K155,IF(S161=9,L155,IF(S161=10,M155,IF(S161=11,N155,IF(S161=12,O155,IF(S161=13,P155,IF(S161=14,Q155,IF(S161=15,R155,0)))))))))))))))/SUM(D153:D159)</f>
        <v>0.20048203330411921</v>
      </c>
    </row>
    <row r="156" spans="2:19" x14ac:dyDescent="0.3">
      <c r="B156" s="24" t="s">
        <v>17</v>
      </c>
      <c r="C156" s="25" t="s">
        <v>248</v>
      </c>
      <c r="D156" s="26">
        <v>723</v>
      </c>
      <c r="E156" s="26">
        <v>725</v>
      </c>
      <c r="F156" s="26">
        <v>800</v>
      </c>
      <c r="G156" s="26">
        <v>809</v>
      </c>
      <c r="H156" s="26">
        <v>813.1</v>
      </c>
      <c r="I156" s="26">
        <v>815.6</v>
      </c>
      <c r="J156" s="26">
        <v>0</v>
      </c>
      <c r="K156" s="26"/>
      <c r="L156" s="26"/>
      <c r="M156" s="26"/>
      <c r="N156" s="26"/>
      <c r="O156" s="26"/>
      <c r="P156" s="26"/>
      <c r="Q156" s="26"/>
      <c r="R156" s="30"/>
      <c r="S156" s="31">
        <f>IF(S161=1,D156,IF(S161=2,E156,IF(S161=3,F156,IF(S161=4,G156,IF(S161=5,H156,IF(S161=6,I156,IF(S161=7,J156,IF(S161=8,K156,IF(S161=9,L156,IF(S161=10,M156,IF(S161=11,N156,IF(S161=12,O156,IF(S161=13,P156,IF(S161=14,Q156,IF(S161=15,R156,0)))))))))))))))/SUM(D153:D159)</f>
        <v>0.1584136722173532</v>
      </c>
    </row>
    <row r="157" spans="2:19" x14ac:dyDescent="0.3">
      <c r="B157" s="24" t="s">
        <v>19</v>
      </c>
      <c r="C157" s="25" t="s">
        <v>249</v>
      </c>
      <c r="D157" s="26">
        <v>619</v>
      </c>
      <c r="E157" s="26">
        <v>642</v>
      </c>
      <c r="F157" s="26">
        <v>652</v>
      </c>
      <c r="G157" s="26">
        <v>0</v>
      </c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30"/>
      <c r="S157" s="31">
        <f>IF(S161=1,D157,IF(S161=2,E157,IF(S161=3,F157,IF(S161=4,G157,IF(S161=5,H157,IF(S161=6,I157,IF(S161=7,J157,IF(S161=8,K157,IF(S161=9,L157,IF(S161=10,M157,IF(S161=11,N157,IF(S161=12,O157,IF(S161=13,P157,IF(S161=14,Q157,IF(S161=15,R157,0)))))))))))))))/SUM(D153:D159)</f>
        <v>0.13562664329535495</v>
      </c>
    </row>
    <row r="158" spans="2:19" x14ac:dyDescent="0.3">
      <c r="B158" s="24" t="s">
        <v>21</v>
      </c>
      <c r="C158" s="25" t="s">
        <v>250</v>
      </c>
      <c r="D158" s="26">
        <v>203</v>
      </c>
      <c r="E158" s="26">
        <v>224</v>
      </c>
      <c r="F158" s="26">
        <v>0</v>
      </c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30"/>
      <c r="S158" s="31">
        <f>IF(S161=1,D158,IF(S161=2,E158,IF(S161=3,F158,IF(S161=4,G158,IF(S161=5,H158,IF(S161=6,I158,IF(S161=7,J158,IF(S161=8,K158,IF(S161=9,L158,IF(S161=10,M158,IF(S161=11,N158,IF(S161=12,O158,IF(S161=13,P158,IF(S161=14,Q158,IF(S161=15,R158,0)))))))))))))))/SUM(D153:D159)</f>
        <v>4.4478527607361963E-2</v>
      </c>
    </row>
    <row r="159" spans="2:19" x14ac:dyDescent="0.3">
      <c r="B159" s="24" t="s">
        <v>20</v>
      </c>
      <c r="C159" s="25" t="s">
        <v>251</v>
      </c>
      <c r="D159" s="26">
        <v>115</v>
      </c>
      <c r="E159" s="26">
        <v>0</v>
      </c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30"/>
      <c r="S159" s="31">
        <f>IF(S161=1,D159,IF(S161=2,E159,IF(S161=3,F159,IF(S161=4,G159,IF(S161=5,H159,IF(S161=6,I159,IF(S161=7,J159,IF(S161=8,K159,IF(S161=9,L159,IF(S161=10,M159,IF(S161=11,N159,IF(S161=12,O159,IF(S161=13,P159,IF(S161=14,Q159,IF(S161=15,R159,0)))))))))))))))/SUM(D153:D159)</f>
        <v>2.5197195442594217E-2</v>
      </c>
    </row>
    <row r="160" spans="2:19" ht="18" thickBot="1" x14ac:dyDescent="0.35">
      <c r="B160" s="16" t="s">
        <v>22</v>
      </c>
      <c r="C160" s="27"/>
      <c r="D160" s="17">
        <v>0</v>
      </c>
      <c r="E160" s="17">
        <f>IF(E153&gt;0,ROUND(F161-SUM(E153:E159),1),)</f>
        <v>21</v>
      </c>
      <c r="F160" s="17">
        <f>IF(F153&gt;0,ROUND(F161-SUM(F153:F159),1),)</f>
        <v>58</v>
      </c>
      <c r="G160" s="17">
        <f>IF(G153&gt;0,ROUND(F161-SUM(G153:G159),1),)</f>
        <v>347</v>
      </c>
      <c r="H160" s="17">
        <f>IF(H153&gt;0,ROUND(F161-SUM(H153:H159),1),)</f>
        <v>381.6</v>
      </c>
      <c r="I160" s="17">
        <f>IF(I153&gt;0,ROUND(F161-SUM(I153:I159),1),)</f>
        <v>393.4</v>
      </c>
      <c r="J160" s="17">
        <f>IF(J153&gt;0,ROUND(F161-SUM(J153:J159),1),)</f>
        <v>479.7</v>
      </c>
      <c r="K160" s="17">
        <f>IF(K153&gt;0,ROUND(F161-SUM(K153:K159),1),)</f>
        <v>0</v>
      </c>
      <c r="L160" s="17">
        <f>IF(L153&gt;0,ROUND(F161-SUM(L153:L159),1),)</f>
        <v>0</v>
      </c>
      <c r="M160" s="17">
        <f>IF(M153&gt;0,ROUND(F161-SUM(M153:M159),1),)</f>
        <v>0</v>
      </c>
      <c r="N160" s="17">
        <f>IF(N153&gt;0,ROUND(F161-SUM(N153:N159),1),)</f>
        <v>0</v>
      </c>
      <c r="O160" s="17">
        <f>IF(O153&gt;0,ROUND(F161-SUM(O153:O159),1),)</f>
        <v>0</v>
      </c>
      <c r="P160" s="17">
        <f>IF(P153&gt;0,ROUND(F161-SUM(P153:P159),1),)</f>
        <v>0</v>
      </c>
      <c r="Q160" s="17">
        <f>IF(Q153&gt;0,ROUND(F161-SUM(Q153:Q159),1),)</f>
        <v>0</v>
      </c>
      <c r="R160" s="18">
        <f>IF(R153&gt;0,ROUND(F161-SUM(R153:R159),1),)</f>
        <v>0</v>
      </c>
      <c r="S160" s="19">
        <f>IF(S161=1,D160,IF(S161=2,E160,IF(S161=3,F160,IF(S161=4,G160,IF(S161=5,H160,IF(S161=6,I160,IF(S161=7,J160,IF(S161=8,K160,IF(S161=9,L160,IF(S161=10,M160,IF(S161=11,N160,IF(S161=12,O160,IF(S161=13,P160,IF(S161=14,Q160,IF(S161=15,R160,0)))))))))))))))/SUM(D153:D159)</f>
        <v>0</v>
      </c>
    </row>
    <row r="161" spans="2:19" ht="18" thickBot="1" x14ac:dyDescent="0.35">
      <c r="B161" s="20" t="s">
        <v>37</v>
      </c>
      <c r="C161" s="28" t="s">
        <v>30</v>
      </c>
      <c r="D161" s="21">
        <v>11394</v>
      </c>
      <c r="E161" s="21" t="s">
        <v>25</v>
      </c>
      <c r="F161" s="32">
        <f>SUM(D153:D159)</f>
        <v>4564</v>
      </c>
      <c r="G161" s="21" t="s">
        <v>26</v>
      </c>
      <c r="H161" s="21">
        <v>106</v>
      </c>
      <c r="I161" s="21" t="s">
        <v>27</v>
      </c>
      <c r="J161" s="22">
        <f>(H161+F161)/D161</f>
        <v>0.40986484114446198</v>
      </c>
      <c r="K161" s="21" t="s">
        <v>28</v>
      </c>
      <c r="L161" s="22">
        <f>F161/(F161+H161)</f>
        <v>0.97730192719486086</v>
      </c>
      <c r="M161" s="21" t="s">
        <v>29</v>
      </c>
      <c r="N161" s="22">
        <f>H161/(F161+H161)</f>
        <v>2.2698072805139188E-2</v>
      </c>
      <c r="O161" s="21" t="s">
        <v>24</v>
      </c>
      <c r="P161" s="21">
        <v>1142</v>
      </c>
      <c r="Q161" s="88" t="s">
        <v>23</v>
      </c>
      <c r="R161" s="89"/>
      <c r="S161" s="23">
        <v>1</v>
      </c>
    </row>
    <row r="162" spans="2:19" ht="18" thickBot="1" x14ac:dyDescent="0.35"/>
    <row r="163" spans="2:19" ht="18" thickBot="1" x14ac:dyDescent="0.35">
      <c r="B163" s="85" t="s">
        <v>269</v>
      </c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7"/>
    </row>
    <row r="164" spans="2:19" ht="18" thickBot="1" x14ac:dyDescent="0.35">
      <c r="B164" s="85" t="s">
        <v>38</v>
      </c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7"/>
    </row>
    <row r="165" spans="2:19" ht="18" thickBot="1" x14ac:dyDescent="0.35">
      <c r="B165" s="12" t="s">
        <v>0</v>
      </c>
      <c r="C165" s="14" t="s">
        <v>1</v>
      </c>
      <c r="D165" s="13" t="s">
        <v>2</v>
      </c>
      <c r="E165" s="13" t="s">
        <v>3</v>
      </c>
      <c r="F165" s="13" t="s">
        <v>4</v>
      </c>
      <c r="G165" s="13" t="s">
        <v>5</v>
      </c>
      <c r="H165" s="13" t="s">
        <v>6</v>
      </c>
      <c r="I165" s="13" t="s">
        <v>7</v>
      </c>
      <c r="J165" s="13" t="s">
        <v>8</v>
      </c>
      <c r="K165" s="13" t="s">
        <v>9</v>
      </c>
      <c r="L165" s="13" t="s">
        <v>10</v>
      </c>
      <c r="M165" s="13" t="s">
        <v>11</v>
      </c>
      <c r="N165" s="13" t="s">
        <v>12</v>
      </c>
      <c r="O165" s="13" t="s">
        <v>13</v>
      </c>
      <c r="P165" s="13" t="s">
        <v>14</v>
      </c>
      <c r="Q165" s="13" t="s">
        <v>15</v>
      </c>
      <c r="R165" s="14" t="s">
        <v>16</v>
      </c>
      <c r="S165" s="15"/>
    </row>
    <row r="166" spans="2:19" x14ac:dyDescent="0.3">
      <c r="B166" s="24" t="s">
        <v>18</v>
      </c>
      <c r="C166" s="25" t="s">
        <v>260</v>
      </c>
      <c r="D166" s="26">
        <v>1313</v>
      </c>
      <c r="E166" s="26">
        <v>999</v>
      </c>
      <c r="F166" s="26">
        <v>999</v>
      </c>
      <c r="G166" s="26">
        <v>999</v>
      </c>
      <c r="H166" s="26">
        <v>999</v>
      </c>
      <c r="I166" s="26">
        <v>999</v>
      </c>
      <c r="J166" s="26">
        <v>999</v>
      </c>
      <c r="K166" s="26">
        <v>999</v>
      </c>
      <c r="L166" s="26"/>
      <c r="M166" s="26"/>
      <c r="N166" s="26"/>
      <c r="O166" s="26"/>
      <c r="P166" s="26"/>
      <c r="Q166" s="26"/>
      <c r="R166" s="30"/>
      <c r="S166" s="31">
        <f>IF(S175=1,D166,IF(S175=2,E166,IF(S175=3,F166,IF(S175=4,G166,IF(S175=5,H166,IF(S175=6,I166,IF(S175=7,J166,IF(S175=8,K166,IF(S175=9,L166,IF(S175=10,M166,IF(S175=11,N166,IF(S175=12,O166,IF(S175=13,P166,IF(S175=14,Q166,IF(S175=15,R166,0)))))))))))))))/SUM(D166:D173)</f>
        <v>0.32866082603254065</v>
      </c>
    </row>
    <row r="167" spans="2:19" x14ac:dyDescent="0.3">
      <c r="B167" s="24" t="s">
        <v>17</v>
      </c>
      <c r="C167" s="25" t="s">
        <v>261</v>
      </c>
      <c r="D167" s="26">
        <v>924</v>
      </c>
      <c r="E167" s="26">
        <v>944.1</v>
      </c>
      <c r="F167" s="26">
        <v>950.1</v>
      </c>
      <c r="G167" s="26">
        <v>955.1</v>
      </c>
      <c r="H167" s="26">
        <v>1011.3</v>
      </c>
      <c r="I167" s="26">
        <v>999</v>
      </c>
      <c r="J167" s="26">
        <v>999</v>
      </c>
      <c r="K167" s="26">
        <v>999</v>
      </c>
      <c r="L167" s="26"/>
      <c r="M167" s="26"/>
      <c r="N167" s="26"/>
      <c r="O167" s="26"/>
      <c r="P167" s="26"/>
      <c r="Q167" s="26"/>
      <c r="R167" s="30"/>
      <c r="S167" s="31">
        <f>IF(S175=1,D167,IF(S175=2,E167,IF(S175=3,F167,IF(S175=4,G167,IF(S175=5,H167,IF(S175=6,I167,IF(S175=7,J167,IF(S175=8,K167,IF(S175=9,L167,IF(S175=10,M167,IF(S175=11,N167,IF(S175=12,O167,IF(S175=13,P167,IF(S175=14,Q167,IF(S175=15,R167,0)))))))))))))))/SUM(D166:D173)</f>
        <v>0.23128911138923655</v>
      </c>
    </row>
    <row r="168" spans="2:19" x14ac:dyDescent="0.3">
      <c r="B168" s="24" t="s">
        <v>17</v>
      </c>
      <c r="C168" s="25" t="s">
        <v>262</v>
      </c>
      <c r="D168" s="26">
        <v>687</v>
      </c>
      <c r="E168" s="26">
        <v>693.7</v>
      </c>
      <c r="F168" s="26">
        <v>696.7</v>
      </c>
      <c r="G168" s="26">
        <v>702.2</v>
      </c>
      <c r="H168" s="26">
        <v>772.1</v>
      </c>
      <c r="I168" s="26">
        <v>782.6</v>
      </c>
      <c r="J168" s="26">
        <v>793.6</v>
      </c>
      <c r="K168" s="26">
        <v>931.9</v>
      </c>
      <c r="L168" s="26"/>
      <c r="M168" s="26"/>
      <c r="N168" s="26"/>
      <c r="O168" s="26"/>
      <c r="P168" s="26"/>
      <c r="Q168" s="26"/>
      <c r="R168" s="30"/>
      <c r="S168" s="31">
        <f>IF(S175=1,D168,IF(S175=2,E168,IF(S175=3,F168,IF(S175=4,G168,IF(S175=5,H168,IF(S175=6,I168,IF(S175=7,J168,IF(S175=8,K168,IF(S175=9,L168,IF(S175=10,M168,IF(S175=11,N168,IF(S175=12,O168,IF(S175=13,P168,IF(S175=14,Q168,IF(S175=15,R168,0)))))))))))))))/SUM(D166:D173)</f>
        <v>0.17196495619524405</v>
      </c>
    </row>
    <row r="169" spans="2:19" x14ac:dyDescent="0.3">
      <c r="B169" s="24" t="s">
        <v>19</v>
      </c>
      <c r="C169" s="25" t="s">
        <v>263</v>
      </c>
      <c r="D169" s="26">
        <v>469</v>
      </c>
      <c r="E169" s="26">
        <v>475.9</v>
      </c>
      <c r="F169" s="26">
        <v>480.2</v>
      </c>
      <c r="G169" s="26">
        <v>516.79999999999995</v>
      </c>
      <c r="H169" s="26">
        <v>524.6</v>
      </c>
      <c r="I169" s="26">
        <v>524.6</v>
      </c>
      <c r="J169" s="26">
        <v>0</v>
      </c>
      <c r="K169" s="26"/>
      <c r="L169" s="26"/>
      <c r="M169" s="26"/>
      <c r="N169" s="26"/>
      <c r="O169" s="26"/>
      <c r="P169" s="26"/>
      <c r="Q169" s="26"/>
      <c r="R169" s="30"/>
      <c r="S169" s="31">
        <f>IF(S175=1,D169,IF(S175=2,E169,IF(S175=3,F169,IF(S175=4,G169,IF(S175=5,H169,IF(S175=6,I169,IF(S175=7,J169,IF(S175=8,K169,IF(S175=9,L169,IF(S175=10,M169,IF(S175=11,N169,IF(S175=12,O169,IF(S175=13,P169,IF(S175=14,Q169,IF(S175=15,R169,0)))))))))))))))/SUM(D166:D173)</f>
        <v>0.11739674593241552</v>
      </c>
    </row>
    <row r="170" spans="2:19" x14ac:dyDescent="0.3">
      <c r="B170" s="24" t="s">
        <v>18</v>
      </c>
      <c r="C170" s="25" t="s">
        <v>264</v>
      </c>
      <c r="D170" s="26">
        <v>273</v>
      </c>
      <c r="E170" s="26">
        <v>510.2</v>
      </c>
      <c r="F170" s="26">
        <v>512.70000000000005</v>
      </c>
      <c r="G170" s="26">
        <v>539.29999999999995</v>
      </c>
      <c r="H170" s="26">
        <v>578.4</v>
      </c>
      <c r="I170" s="26">
        <v>579.1</v>
      </c>
      <c r="J170" s="26">
        <v>774.9</v>
      </c>
      <c r="K170" s="26">
        <v>0</v>
      </c>
      <c r="L170" s="26"/>
      <c r="M170" s="26"/>
      <c r="N170" s="26"/>
      <c r="O170" s="26"/>
      <c r="P170" s="26"/>
      <c r="Q170" s="26"/>
      <c r="R170" s="30"/>
      <c r="S170" s="31">
        <f>IF(S175=1,D170,IF(S175=2,E170,IF(S175=3,F170,IF(S175=4,G170,IF(S175=5,H170,IF(S175=6,I170,IF(S175=7,J170,IF(S175=8,K170,IF(S175=9,L170,IF(S175=10,M170,IF(S175=11,N170,IF(S175=12,O170,IF(S175=13,P170,IF(S175=14,Q170,IF(S175=15,R170,0)))))))))))))))/SUM(D166:D173)</f>
        <v>6.8335419274092618E-2</v>
      </c>
    </row>
    <row r="171" spans="2:19" x14ac:dyDescent="0.3">
      <c r="B171" s="24" t="s">
        <v>21</v>
      </c>
      <c r="C171" s="25" t="s">
        <v>265</v>
      </c>
      <c r="D171" s="26">
        <v>172</v>
      </c>
      <c r="E171" s="26">
        <v>180.4</v>
      </c>
      <c r="F171" s="26">
        <v>186.4</v>
      </c>
      <c r="G171" s="26">
        <v>211.3</v>
      </c>
      <c r="H171" s="26">
        <v>0</v>
      </c>
      <c r="I171" s="26"/>
      <c r="J171" s="26"/>
      <c r="K171" s="26"/>
      <c r="L171" s="26"/>
      <c r="M171" s="26"/>
      <c r="N171" s="26"/>
      <c r="O171" s="26"/>
      <c r="P171" s="26"/>
      <c r="Q171" s="26"/>
      <c r="R171" s="30"/>
      <c r="S171" s="31">
        <f>IF(S175=1,D171,IF(S175=2,E171,IF(S175=3,F171,IF(S175=4,G171,IF(S175=5,H171,IF(S175=6,I171,IF(S175=7,J171,IF(S175=8,K171,IF(S175=9,L171,IF(S175=10,M171,IF(S175=11,N171,IF(S175=12,O171,IF(S175=13,P171,IF(S175=14,Q171,IF(S175=15,R171,0)))))))))))))))/SUM(D166:D173)</f>
        <v>4.3053817271589488E-2</v>
      </c>
    </row>
    <row r="172" spans="2:19" x14ac:dyDescent="0.3">
      <c r="B172" s="24" t="s">
        <v>20</v>
      </c>
      <c r="C172" s="25" t="s">
        <v>266</v>
      </c>
      <c r="D172" s="26">
        <v>116</v>
      </c>
      <c r="E172" s="26">
        <v>123.2</v>
      </c>
      <c r="F172" s="26">
        <v>133.9</v>
      </c>
      <c r="G172" s="26">
        <v>0</v>
      </c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30"/>
      <c r="S172" s="31">
        <f>IF(S175=1,D172,IF(S175=2,E172,IF(S175=3,F172,IF(S175=4,G172,IF(S175=5,H172,IF(S175=6,I172,IF(S175=7,J172,IF(S175=8,K172,IF(S175=9,L172,IF(S175=10,M172,IF(S175=11,N172,IF(S175=12,O172,IF(S175=13,P172,IF(S175=14,Q172,IF(S175=15,R172,0)))))))))))))))/SUM(D166:D173)</f>
        <v>2.9036295369211516E-2</v>
      </c>
    </row>
    <row r="173" spans="2:19" x14ac:dyDescent="0.3">
      <c r="B173" s="24" t="s">
        <v>267</v>
      </c>
      <c r="C173" s="25" t="s">
        <v>268</v>
      </c>
      <c r="D173" s="26">
        <v>41</v>
      </c>
      <c r="E173" s="26">
        <v>43.4</v>
      </c>
      <c r="F173" s="26">
        <v>0</v>
      </c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30"/>
      <c r="S173" s="31">
        <f>IF(S175=1,D173,IF(S175=2,E173,IF(S175=3,F173,IF(S175=4,G173,IF(S175=5,H173,IF(S175=6,I173,IF(S175=7,J173,IF(S175=8,K173,IF(S175=9,L173,IF(S175=10,M173,IF(S175=11,N173,IF(S175=12,O173,IF(S175=13,P173,IF(S175=14,Q173,IF(S175=15,R173,0)))))))))))))))/SUM(D166:D173)</f>
        <v>1.0262828535669587E-2</v>
      </c>
    </row>
    <row r="174" spans="2:19" ht="18" thickBot="1" x14ac:dyDescent="0.35">
      <c r="B174" s="16" t="s">
        <v>22</v>
      </c>
      <c r="C174" s="27"/>
      <c r="D174" s="17">
        <v>0</v>
      </c>
      <c r="E174" s="17">
        <f>IF(E166&gt;0,ROUND(F175-SUM(E166:E173),1),)</f>
        <v>25.1</v>
      </c>
      <c r="F174" s="17">
        <f>IF(F166&gt;0,ROUND(F175-SUM(F166:F173),1),)</f>
        <v>36</v>
      </c>
      <c r="G174" s="17">
        <f>IF(G166&gt;0,ROUND(F175-SUM(G166:G173),1),)</f>
        <v>71.3</v>
      </c>
      <c r="H174" s="17">
        <f>IF(H166&gt;0,ROUND(F175-SUM(H166:H173),1),)</f>
        <v>109.6</v>
      </c>
      <c r="I174" s="17">
        <f>IF(I166&gt;0,ROUND(F175-SUM(I166:I173),1),)</f>
        <v>110.7</v>
      </c>
      <c r="J174" s="17">
        <f>IF(J166&gt;0,ROUND(F175-SUM(J166:J173),1),)</f>
        <v>428.5</v>
      </c>
      <c r="K174" s="17">
        <f>IF(K166&gt;0,ROUND(F175-SUM(K166:K173),1),)</f>
        <v>1065.0999999999999</v>
      </c>
      <c r="L174" s="17">
        <f>IF(L166&gt;0,ROUND(F175-SUM(L166:L173),1),)</f>
        <v>0</v>
      </c>
      <c r="M174" s="17">
        <f>IF(M166&gt;0,ROUND(F175-SUM(M166:M173),1),)</f>
        <v>0</v>
      </c>
      <c r="N174" s="17">
        <f>IF(N166&gt;0,ROUND(F175-SUM(N166:N173),1),)</f>
        <v>0</v>
      </c>
      <c r="O174" s="17">
        <f>IF(O166&gt;0,ROUND(F175-SUM(O166:O173),1),)</f>
        <v>0</v>
      </c>
      <c r="P174" s="17">
        <f>IF(P166&gt;0,ROUND(F175-SUM(P166:P173),1),)</f>
        <v>0</v>
      </c>
      <c r="Q174" s="17">
        <f>IF(Q166&gt;0,ROUND(F175-SUM(Q166:Q173),1),)</f>
        <v>0</v>
      </c>
      <c r="R174" s="18">
        <f>IF(R166&gt;0,ROUND(F175-SUM(R166:R173),1),)</f>
        <v>0</v>
      </c>
      <c r="S174" s="19">
        <f>IF(S175=1,D174,IF(S175=2,E174,IF(S175=3,F174,IF(S175=4,G174,IF(S175=5,H174,IF(S175=6,I174,IF(S175=7,J174,IF(S175=8,K174,IF(S175=9,L174,IF(S175=10,M174,IF(S175=11,N174,IF(S175=12,O174,IF(S175=13,P174,IF(S175=14,Q174,IF(S175=15,R174,0)))))))))))))))/SUM(D166:D173)</f>
        <v>0</v>
      </c>
    </row>
    <row r="175" spans="2:19" ht="18" thickBot="1" x14ac:dyDescent="0.35">
      <c r="B175" s="20" t="s">
        <v>37</v>
      </c>
      <c r="C175" s="28" t="s">
        <v>30</v>
      </c>
      <c r="D175" s="21">
        <v>11052</v>
      </c>
      <c r="E175" s="21" t="s">
        <v>25</v>
      </c>
      <c r="F175" s="32">
        <f>SUM(D166:D173)</f>
        <v>3995</v>
      </c>
      <c r="G175" s="21" t="s">
        <v>26</v>
      </c>
      <c r="H175" s="21">
        <v>130</v>
      </c>
      <c r="I175" s="21" t="s">
        <v>27</v>
      </c>
      <c r="J175" s="22">
        <f>(H175+F175)/D175</f>
        <v>0.37323561346362649</v>
      </c>
      <c r="K175" s="21" t="s">
        <v>28</v>
      </c>
      <c r="L175" s="22">
        <f>F175/(F175+H175)</f>
        <v>0.9684848484848485</v>
      </c>
      <c r="M175" s="21" t="s">
        <v>29</v>
      </c>
      <c r="N175" s="22">
        <f>H175/(F175+H175)</f>
        <v>3.1515151515151517E-2</v>
      </c>
      <c r="O175" s="21" t="s">
        <v>24</v>
      </c>
      <c r="P175" s="21">
        <v>999</v>
      </c>
      <c r="Q175" s="88" t="s">
        <v>23</v>
      </c>
      <c r="R175" s="89"/>
      <c r="S175" s="23">
        <v>1</v>
      </c>
    </row>
    <row r="176" spans="2:19" ht="18" thickBot="1" x14ac:dyDescent="0.35"/>
    <row r="177" spans="2:19" ht="18" thickBot="1" x14ac:dyDescent="0.35">
      <c r="B177" s="85" t="s">
        <v>282</v>
      </c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7"/>
    </row>
    <row r="178" spans="2:19" ht="18" thickBot="1" x14ac:dyDescent="0.35">
      <c r="B178" s="85" t="s">
        <v>38</v>
      </c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7"/>
    </row>
    <row r="179" spans="2:19" ht="18" thickBot="1" x14ac:dyDescent="0.35">
      <c r="B179" s="12" t="s">
        <v>0</v>
      </c>
      <c r="C179" s="14" t="s">
        <v>1</v>
      </c>
      <c r="D179" s="13" t="s">
        <v>2</v>
      </c>
      <c r="E179" s="13" t="s">
        <v>3</v>
      </c>
      <c r="F179" s="13" t="s">
        <v>4</v>
      </c>
      <c r="G179" s="13" t="s">
        <v>5</v>
      </c>
      <c r="H179" s="13" t="s">
        <v>6</v>
      </c>
      <c r="I179" s="13" t="s">
        <v>7</v>
      </c>
      <c r="J179" s="13" t="s">
        <v>8</v>
      </c>
      <c r="K179" s="13" t="s">
        <v>9</v>
      </c>
      <c r="L179" s="13" t="s">
        <v>10</v>
      </c>
      <c r="M179" s="13" t="s">
        <v>11</v>
      </c>
      <c r="N179" s="13" t="s">
        <v>12</v>
      </c>
      <c r="O179" s="13" t="s">
        <v>13</v>
      </c>
      <c r="P179" s="13" t="s">
        <v>14</v>
      </c>
      <c r="Q179" s="13" t="s">
        <v>15</v>
      </c>
      <c r="R179" s="14" t="s">
        <v>16</v>
      </c>
      <c r="S179" s="15"/>
    </row>
    <row r="180" spans="2:19" x14ac:dyDescent="0.3">
      <c r="B180" s="24" t="s">
        <v>17</v>
      </c>
      <c r="C180" s="25" t="s">
        <v>276</v>
      </c>
      <c r="D180" s="26">
        <v>1740</v>
      </c>
      <c r="E180" s="26">
        <v>1148</v>
      </c>
      <c r="F180" s="26">
        <v>1148</v>
      </c>
      <c r="G180" s="26">
        <v>1148</v>
      </c>
      <c r="H180" s="26">
        <v>1148</v>
      </c>
      <c r="I180" s="26"/>
      <c r="J180" s="26"/>
      <c r="K180" s="26"/>
      <c r="L180" s="26"/>
      <c r="M180" s="26"/>
      <c r="N180" s="26"/>
      <c r="O180" s="26"/>
      <c r="P180" s="26"/>
      <c r="Q180" s="26"/>
      <c r="R180" s="30"/>
      <c r="S180" s="31">
        <f>IF(S187=1,D180,IF(S187=2,E180,IF(S187=3,F180,IF(S187=4,G180,IF(S187=5,H180,IF(S187=6,I180,IF(S187=7,J180,IF(S187=8,K180,IF(S187=9,L180,IF(S187=10,M180,IF(S187=11,N180,IF(S187=12,O180,IF(S187=13,P180,IF(S187=14,Q180,IF(S187=15,R180,0)))))))))))))))/SUM(D180:D185)</f>
        <v>0.37925021795989539</v>
      </c>
    </row>
    <row r="181" spans="2:19" x14ac:dyDescent="0.3">
      <c r="B181" s="24" t="s">
        <v>18</v>
      </c>
      <c r="C181" s="25" t="s">
        <v>277</v>
      </c>
      <c r="D181" s="26">
        <v>1491</v>
      </c>
      <c r="E181" s="26">
        <v>1491</v>
      </c>
      <c r="F181" s="26">
        <v>1148</v>
      </c>
      <c r="G181" s="26">
        <v>1148</v>
      </c>
      <c r="H181" s="26">
        <v>1148</v>
      </c>
      <c r="I181" s="26"/>
      <c r="J181" s="26"/>
      <c r="K181" s="26"/>
      <c r="L181" s="26"/>
      <c r="M181" s="26"/>
      <c r="N181" s="26"/>
      <c r="O181" s="26"/>
      <c r="P181" s="26"/>
      <c r="Q181" s="26"/>
      <c r="R181" s="30"/>
      <c r="S181" s="31">
        <f>IF(S187=1,D181,IF(S187=2,E181,IF(S187=3,F181,IF(S187=4,G181,IF(S187=5,H181,IF(S187=6,I181,IF(S187=7,J181,IF(S187=8,K181,IF(S187=9,L181,IF(S187=10,M181,IF(S187=11,N181,IF(S187=12,O181,IF(S187=13,P181,IF(S187=14,Q181,IF(S187=15,R181,0)))))))))))))))/SUM(D180:D185)</f>
        <v>0.32497820401046207</v>
      </c>
    </row>
    <row r="182" spans="2:19" x14ac:dyDescent="0.3">
      <c r="B182" s="24" t="s">
        <v>17</v>
      </c>
      <c r="C182" s="25" t="s">
        <v>278</v>
      </c>
      <c r="D182" s="26">
        <v>533</v>
      </c>
      <c r="E182" s="26">
        <v>1059.7</v>
      </c>
      <c r="F182" s="26">
        <v>1104.3</v>
      </c>
      <c r="G182" s="26">
        <v>1138.2</v>
      </c>
      <c r="H182" s="26">
        <v>1186.9000000000001</v>
      </c>
      <c r="I182" s="26"/>
      <c r="J182" s="26"/>
      <c r="K182" s="26"/>
      <c r="L182" s="26"/>
      <c r="M182" s="26"/>
      <c r="N182" s="26"/>
      <c r="O182" s="26"/>
      <c r="P182" s="26"/>
      <c r="Q182" s="26"/>
      <c r="R182" s="30"/>
      <c r="S182" s="31">
        <f>IF(S187=1,D182,IF(S187=2,E182,IF(S187=3,F182,IF(S187=4,G182,IF(S187=5,H182,IF(S187=6,I182,IF(S187=7,J182,IF(S187=8,K182,IF(S187=9,L182,IF(S187=10,M182,IF(S187=11,N182,IF(S187=12,O182,IF(S187=13,P182,IF(S187=14,Q182,IF(S187=15,R182,0)))))))))))))))/SUM(D180:D185)</f>
        <v>0.11617262423714037</v>
      </c>
    </row>
    <row r="183" spans="2:19" x14ac:dyDescent="0.3">
      <c r="B183" s="24" t="s">
        <v>19</v>
      </c>
      <c r="C183" s="25" t="s">
        <v>279</v>
      </c>
      <c r="D183" s="26">
        <v>531</v>
      </c>
      <c r="E183" s="26">
        <v>537.5</v>
      </c>
      <c r="F183" s="26">
        <v>613.6</v>
      </c>
      <c r="G183" s="26">
        <v>639.70000000000005</v>
      </c>
      <c r="H183" s="26">
        <v>745</v>
      </c>
      <c r="I183" s="26"/>
      <c r="J183" s="26"/>
      <c r="K183" s="26"/>
      <c r="L183" s="26"/>
      <c r="M183" s="26"/>
      <c r="N183" s="26"/>
      <c r="O183" s="26"/>
      <c r="P183" s="26"/>
      <c r="Q183" s="26"/>
      <c r="R183" s="30"/>
      <c r="S183" s="31">
        <f>IF(S187=1,D183,IF(S187=2,E183,IF(S187=3,F183,IF(S187=4,G183,IF(S187=5,H183,IF(S187=6,I183,IF(S187=7,J183,IF(S187=8,K183,IF(S187=9,L183,IF(S187=10,M183,IF(S187=11,N183,IF(S187=12,O183,IF(S187=13,P183,IF(S187=14,Q183,IF(S187=15,R183,0)))))))))))))))/SUM(D180:D185)</f>
        <v>0.11573670444638187</v>
      </c>
    </row>
    <row r="184" spans="2:19" x14ac:dyDescent="0.3">
      <c r="B184" s="24" t="s">
        <v>20</v>
      </c>
      <c r="C184" s="25" t="s">
        <v>280</v>
      </c>
      <c r="D184" s="26">
        <v>174</v>
      </c>
      <c r="E184" s="26">
        <v>182.2</v>
      </c>
      <c r="F184" s="26">
        <v>275.10000000000002</v>
      </c>
      <c r="G184" s="26">
        <v>327.60000000000002</v>
      </c>
      <c r="H184" s="26">
        <v>0</v>
      </c>
      <c r="I184" s="26"/>
      <c r="J184" s="26"/>
      <c r="K184" s="26"/>
      <c r="L184" s="26"/>
      <c r="M184" s="26"/>
      <c r="N184" s="26"/>
      <c r="O184" s="26"/>
      <c r="P184" s="26"/>
      <c r="Q184" s="26"/>
      <c r="R184" s="30"/>
      <c r="S184" s="31">
        <f>IF(S187=1,D184,IF(S187=2,E184,IF(S187=3,F184,IF(S187=4,G184,IF(S187=5,H184,IF(S187=6,I184,IF(S187=7,J184,IF(S187=8,K184,IF(S187=9,L184,IF(S187=10,M184,IF(S187=11,N184,IF(S187=12,O184,IF(S187=13,P184,IF(S187=14,Q184,IF(S187=15,R184,0)))))))))))))))/SUM(D180:D185)</f>
        <v>3.7925021795989541E-2</v>
      </c>
    </row>
    <row r="185" spans="2:19" x14ac:dyDescent="0.3">
      <c r="B185" s="24" t="s">
        <v>51</v>
      </c>
      <c r="C185" s="25" t="s">
        <v>281</v>
      </c>
      <c r="D185" s="26">
        <v>119</v>
      </c>
      <c r="E185" s="26">
        <v>128.9</v>
      </c>
      <c r="F185" s="26">
        <v>163.6</v>
      </c>
      <c r="G185" s="26">
        <v>0</v>
      </c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30"/>
      <c r="S185" s="31">
        <f>IF(S187=1,D185,IF(S187=2,E185,IF(S187=3,F185,IF(S187=4,G185,IF(S187=5,H185,IF(S187=6,I185,IF(S187=7,J185,IF(S187=8,K185,IF(S187=9,L185,IF(S187=10,M185,IF(S187=11,N185,IF(S187=12,O185,IF(S187=13,P185,IF(S187=14,Q185,IF(S187=15,R185,0)))))))))))))))/SUM(D180:D185)</f>
        <v>2.5937227550130774E-2</v>
      </c>
    </row>
    <row r="186" spans="2:19" ht="18" thickBot="1" x14ac:dyDescent="0.35">
      <c r="B186" s="16" t="s">
        <v>22</v>
      </c>
      <c r="C186" s="27"/>
      <c r="D186" s="17">
        <v>0</v>
      </c>
      <c r="E186" s="17">
        <f>IF(E180&gt;0,ROUND(F187-SUM(E180:E185),1),)</f>
        <v>40.700000000000003</v>
      </c>
      <c r="F186" s="17">
        <f>IF(F180&gt;0,ROUND(F187-SUM(F180:F185),1),)</f>
        <v>135.4</v>
      </c>
      <c r="G186" s="17">
        <f>IF(G180&gt;0,ROUND(F187-SUM(G180:G185),1),)</f>
        <v>186.5</v>
      </c>
      <c r="H186" s="17">
        <f>IF(H180&gt;0,ROUND(F187-SUM(H180:H185),1),)</f>
        <v>360.1</v>
      </c>
      <c r="I186" s="17">
        <f>IF(I180&gt;0,ROUND(F187-SUM(I180:I185),1),)</f>
        <v>0</v>
      </c>
      <c r="J186" s="17">
        <f>IF(J180&gt;0,ROUND(F187-SUM(J180:J185),1),)</f>
        <v>0</v>
      </c>
      <c r="K186" s="17">
        <f>IF(K180&gt;0,ROUND(F187-SUM(K180:K185),1),)</f>
        <v>0</v>
      </c>
      <c r="L186" s="17">
        <f>IF(L180&gt;0,ROUND(F187-SUM(L180:L185),1),)</f>
        <v>0</v>
      </c>
      <c r="M186" s="17">
        <f>IF(M180&gt;0,ROUND(F187-SUM(M180:M185),1),)</f>
        <v>0</v>
      </c>
      <c r="N186" s="17">
        <f>IF(N180&gt;0,ROUND(F187-SUM(N180:N185),1),)</f>
        <v>0</v>
      </c>
      <c r="O186" s="17">
        <f>IF(O180&gt;0,ROUND(F187-SUM(O180:O185),1),)</f>
        <v>0</v>
      </c>
      <c r="P186" s="17">
        <f>IF(P180&gt;0,ROUND(F187-SUM(P180:P185),1),)</f>
        <v>0</v>
      </c>
      <c r="Q186" s="17">
        <f>IF(Q180&gt;0,ROUND(F187-SUM(Q180:Q185),1),)</f>
        <v>0</v>
      </c>
      <c r="R186" s="18">
        <f>IF(R180&gt;0,ROUND(F187-SUM(R180:R185),1),)</f>
        <v>0</v>
      </c>
      <c r="S186" s="19">
        <f>IF(S187=1,D186,IF(S187=2,E186,IF(S187=3,F186,IF(S187=4,G186,IF(S187=5,H186,IF(S187=6,I186,IF(S187=7,J186,IF(S187=8,K186,IF(S187=9,L186,IF(S187=10,M186,IF(S187=11,N186,IF(S187=12,O186,IF(S187=13,P186,IF(S187=14,Q186,IF(S187=15,R186,0)))))))))))))))/SUM(D180:D185)</f>
        <v>0</v>
      </c>
    </row>
    <row r="187" spans="2:19" ht="18" thickBot="1" x14ac:dyDescent="0.35">
      <c r="B187" s="20" t="s">
        <v>37</v>
      </c>
      <c r="C187" s="28" t="s">
        <v>30</v>
      </c>
      <c r="D187" s="21">
        <v>12068</v>
      </c>
      <c r="E187" s="21" t="s">
        <v>25</v>
      </c>
      <c r="F187" s="32">
        <f>SUM(D180:D185)</f>
        <v>4588</v>
      </c>
      <c r="G187" s="21" t="s">
        <v>26</v>
      </c>
      <c r="H187" s="21">
        <v>103</v>
      </c>
      <c r="I187" s="21" t="s">
        <v>27</v>
      </c>
      <c r="J187" s="22">
        <f>(H187+F187)/D187</f>
        <v>0.38871395425919786</v>
      </c>
      <c r="K187" s="21" t="s">
        <v>28</v>
      </c>
      <c r="L187" s="22">
        <f>F187/(F187+H187)</f>
        <v>0.97804306118098483</v>
      </c>
      <c r="M187" s="21" t="s">
        <v>29</v>
      </c>
      <c r="N187" s="22">
        <f>H187/(F187+H187)</f>
        <v>2.1956938819015136E-2</v>
      </c>
      <c r="O187" s="21" t="s">
        <v>24</v>
      </c>
      <c r="P187" s="21">
        <v>1148</v>
      </c>
      <c r="Q187" s="88" t="s">
        <v>23</v>
      </c>
      <c r="R187" s="89"/>
      <c r="S187" s="23">
        <v>1</v>
      </c>
    </row>
    <row r="188" spans="2:19" ht="18" thickBot="1" x14ac:dyDescent="0.35"/>
    <row r="189" spans="2:19" ht="18" thickBot="1" x14ac:dyDescent="0.35">
      <c r="B189" s="85" t="s">
        <v>299</v>
      </c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7"/>
    </row>
    <row r="190" spans="2:19" ht="18" thickBot="1" x14ac:dyDescent="0.35">
      <c r="B190" s="85" t="s">
        <v>38</v>
      </c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7"/>
    </row>
    <row r="191" spans="2:19" ht="18" thickBot="1" x14ac:dyDescent="0.35">
      <c r="B191" s="12" t="s">
        <v>0</v>
      </c>
      <c r="C191" s="14" t="s">
        <v>1</v>
      </c>
      <c r="D191" s="13" t="s">
        <v>2</v>
      </c>
      <c r="E191" s="13" t="s">
        <v>3</v>
      </c>
      <c r="F191" s="13" t="s">
        <v>4</v>
      </c>
      <c r="G191" s="13" t="s">
        <v>5</v>
      </c>
      <c r="H191" s="13" t="s">
        <v>6</v>
      </c>
      <c r="I191" s="13" t="s">
        <v>7</v>
      </c>
      <c r="J191" s="13" t="s">
        <v>8</v>
      </c>
      <c r="K191" s="13" t="s">
        <v>9</v>
      </c>
      <c r="L191" s="13" t="s">
        <v>10</v>
      </c>
      <c r="M191" s="13" t="s">
        <v>11</v>
      </c>
      <c r="N191" s="13" t="s">
        <v>12</v>
      </c>
      <c r="O191" s="13" t="s">
        <v>13</v>
      </c>
      <c r="P191" s="13" t="s">
        <v>14</v>
      </c>
      <c r="Q191" s="13" t="s">
        <v>15</v>
      </c>
      <c r="R191" s="14" t="s">
        <v>16</v>
      </c>
      <c r="S191" s="15"/>
    </row>
    <row r="192" spans="2:19" x14ac:dyDescent="0.3">
      <c r="B192" s="24" t="s">
        <v>17</v>
      </c>
      <c r="C192" s="25" t="s">
        <v>291</v>
      </c>
      <c r="D192" s="26">
        <v>1730</v>
      </c>
      <c r="E192" s="26">
        <v>1252</v>
      </c>
      <c r="F192" s="26">
        <v>1252</v>
      </c>
      <c r="G192" s="26">
        <v>1252</v>
      </c>
      <c r="H192" s="26">
        <v>1252</v>
      </c>
      <c r="I192" s="26">
        <v>1252</v>
      </c>
      <c r="J192" s="26">
        <v>1252</v>
      </c>
      <c r="K192" s="26">
        <v>1252</v>
      </c>
      <c r="L192" s="26"/>
      <c r="M192" s="26"/>
      <c r="N192" s="26"/>
      <c r="O192" s="26"/>
      <c r="P192" s="26"/>
      <c r="Q192" s="26"/>
      <c r="R192" s="30"/>
      <c r="S192" s="31">
        <f>IF(S201=1,D192,IF(S201=2,E192,IF(S201=3,F192,IF(S201=4,G192,IF(S201=5,H192,IF(S201=6,I192,IF(S201=7,J192,IF(S201=8,K192,IF(S201=9,L192,IF(S201=10,M192,IF(S201=11,N192,IF(S201=12,O192,IF(S201=13,P192,IF(S201=14,Q192,IF(S201=15,R192,0)))))))))))))))/SUM(D192:D199)</f>
        <v>0.27657873701039171</v>
      </c>
    </row>
    <row r="193" spans="2:19" x14ac:dyDescent="0.3">
      <c r="B193" s="24" t="s">
        <v>19</v>
      </c>
      <c r="C193" s="25" t="s">
        <v>292</v>
      </c>
      <c r="D193" s="26">
        <v>1161</v>
      </c>
      <c r="E193" s="26">
        <v>1166</v>
      </c>
      <c r="F193" s="26">
        <v>1168.4000000000001</v>
      </c>
      <c r="G193" s="26">
        <v>1198.3</v>
      </c>
      <c r="H193" s="26">
        <v>1203.9000000000001</v>
      </c>
      <c r="I193" s="26">
        <v>1296.8</v>
      </c>
      <c r="J193" s="26">
        <v>1252</v>
      </c>
      <c r="K193" s="26">
        <v>1252</v>
      </c>
      <c r="L193" s="26"/>
      <c r="M193" s="26"/>
      <c r="N193" s="26"/>
      <c r="O193" s="26"/>
      <c r="P193" s="26"/>
      <c r="Q193" s="26"/>
      <c r="R193" s="30"/>
      <c r="S193" s="31">
        <f>IF(S201=1,D193,IF(S201=2,E193,IF(S201=3,F193,IF(S201=4,G193,IF(S201=5,H193,IF(S201=6,I193,IF(S201=7,J193,IF(S201=8,K193,IF(S201=9,L193,IF(S201=10,M193,IF(S201=11,N193,IF(S201=12,O193,IF(S201=13,P193,IF(S201=14,Q193,IF(S201=15,R193,0)))))))))))))))/SUM(D192:D199)</f>
        <v>0.1856115107913669</v>
      </c>
    </row>
    <row r="194" spans="2:19" x14ac:dyDescent="0.3">
      <c r="B194" s="24" t="s">
        <v>17</v>
      </c>
      <c r="C194" s="25" t="s">
        <v>293</v>
      </c>
      <c r="D194" s="26">
        <v>1059</v>
      </c>
      <c r="E194" s="26">
        <v>1433.4</v>
      </c>
      <c r="F194" s="26">
        <v>1252</v>
      </c>
      <c r="G194" s="26">
        <v>1252</v>
      </c>
      <c r="H194" s="26">
        <v>1252</v>
      </c>
      <c r="I194" s="26">
        <v>1252</v>
      </c>
      <c r="J194" s="26">
        <v>1252</v>
      </c>
      <c r="K194" s="26">
        <v>1252</v>
      </c>
      <c r="L194" s="26"/>
      <c r="M194" s="26"/>
      <c r="N194" s="26"/>
      <c r="O194" s="26"/>
      <c r="P194" s="26"/>
      <c r="Q194" s="26"/>
      <c r="R194" s="30"/>
      <c r="S194" s="31">
        <f>IF(S201=1,D194,IF(S201=2,E194,IF(S201=3,F194,IF(S201=4,G194,IF(S201=5,H194,IF(S201=6,I194,IF(S201=7,J194,IF(S201=8,K194,IF(S201=9,L194,IF(S201=10,M194,IF(S201=11,N194,IF(S201=12,O194,IF(S201=13,P194,IF(S201=14,Q194,IF(S201=15,R194,0)))))))))))))))/SUM(D192:D199)</f>
        <v>0.16930455635491606</v>
      </c>
    </row>
    <row r="195" spans="2:19" x14ac:dyDescent="0.3">
      <c r="B195" s="24" t="s">
        <v>18</v>
      </c>
      <c r="C195" s="25" t="s">
        <v>294</v>
      </c>
      <c r="D195" s="26">
        <v>940</v>
      </c>
      <c r="E195" s="26">
        <v>951.9</v>
      </c>
      <c r="F195" s="26">
        <v>973</v>
      </c>
      <c r="G195" s="26">
        <v>984.4</v>
      </c>
      <c r="H195" s="26">
        <v>1026.0999999999999</v>
      </c>
      <c r="I195" s="26">
        <v>1106.3</v>
      </c>
      <c r="J195" s="26">
        <v>1118.3</v>
      </c>
      <c r="K195" s="26">
        <v>1853.3</v>
      </c>
      <c r="L195" s="26"/>
      <c r="M195" s="26"/>
      <c r="N195" s="26"/>
      <c r="O195" s="26"/>
      <c r="P195" s="26"/>
      <c r="Q195" s="26"/>
      <c r="R195" s="30"/>
      <c r="S195" s="31">
        <f>IF(S201=1,D195,IF(S201=2,E195,IF(S201=3,F195,IF(S201=4,G195,IF(S201=5,H195,IF(S201=6,I195,IF(S201=7,J195,IF(S201=8,K195,IF(S201=9,L195,IF(S201=10,M195,IF(S201=11,N195,IF(S201=12,O195,IF(S201=13,P195,IF(S201=14,Q195,IF(S201=15,R195,0)))))))))))))))/SUM(D192:D199)</f>
        <v>0.15027977617905675</v>
      </c>
    </row>
    <row r="196" spans="2:19" x14ac:dyDescent="0.3">
      <c r="B196" s="24" t="s">
        <v>18</v>
      </c>
      <c r="C196" s="25" t="s">
        <v>295</v>
      </c>
      <c r="D196" s="26">
        <v>714</v>
      </c>
      <c r="E196" s="26">
        <v>727</v>
      </c>
      <c r="F196" s="26">
        <v>737.1</v>
      </c>
      <c r="G196" s="26">
        <v>747.5</v>
      </c>
      <c r="H196" s="26">
        <v>806.1</v>
      </c>
      <c r="I196" s="26">
        <v>906.9</v>
      </c>
      <c r="J196" s="26">
        <v>917</v>
      </c>
      <c r="K196" s="26">
        <v>0</v>
      </c>
      <c r="L196" s="26"/>
      <c r="M196" s="26"/>
      <c r="N196" s="26"/>
      <c r="O196" s="26"/>
      <c r="P196" s="26"/>
      <c r="Q196" s="26"/>
      <c r="R196" s="30"/>
      <c r="S196" s="31">
        <f>IF(S201=1,D196,IF(S201=2,E196,IF(S201=3,F196,IF(S201=4,G196,IF(S201=5,H196,IF(S201=6,I196,IF(S201=7,J196,IF(S201=8,K196,IF(S201=9,L196,IF(S201=10,M196,IF(S201=11,N196,IF(S201=12,O196,IF(S201=13,P196,IF(S201=14,Q196,IF(S201=15,R196,0)))))))))))))))/SUM(D192:D199)</f>
        <v>0.11414868105515588</v>
      </c>
    </row>
    <row r="197" spans="2:19" x14ac:dyDescent="0.3">
      <c r="B197" s="24" t="s">
        <v>20</v>
      </c>
      <c r="C197" s="25" t="s">
        <v>296</v>
      </c>
      <c r="D197" s="26">
        <v>318</v>
      </c>
      <c r="E197" s="26">
        <v>329.3</v>
      </c>
      <c r="F197" s="26">
        <v>338.4</v>
      </c>
      <c r="G197" s="26">
        <v>351.2</v>
      </c>
      <c r="H197" s="26">
        <v>422</v>
      </c>
      <c r="I197" s="26">
        <v>0</v>
      </c>
      <c r="J197" s="26"/>
      <c r="K197" s="26"/>
      <c r="L197" s="26"/>
      <c r="M197" s="26"/>
      <c r="N197" s="26"/>
      <c r="O197" s="26"/>
      <c r="P197" s="26"/>
      <c r="Q197" s="26"/>
      <c r="R197" s="30"/>
      <c r="S197" s="31">
        <f>IF(S201=1,D197,IF(S201=2,E197,IF(S201=3,F197,IF(S201=4,G197,IF(S201=5,H197,IF(S201=6,I197,IF(S201=7,J197,IF(S201=8,K197,IF(S201=9,L197,IF(S201=10,M197,IF(S201=11,N197,IF(S201=12,O197,IF(S201=13,P197,IF(S201=14,Q197,IF(S201=15,R197,0)))))))))))))))/SUM(D192:D199)</f>
        <v>5.0839328537170263E-2</v>
      </c>
    </row>
    <row r="198" spans="2:19" x14ac:dyDescent="0.3">
      <c r="B198" s="24" t="s">
        <v>21</v>
      </c>
      <c r="C198" s="25" t="s">
        <v>297</v>
      </c>
      <c r="D198" s="26">
        <v>224</v>
      </c>
      <c r="E198" s="26">
        <v>256.60000000000002</v>
      </c>
      <c r="F198" s="26">
        <v>320.2</v>
      </c>
      <c r="G198" s="26">
        <v>342.4</v>
      </c>
      <c r="H198" s="26">
        <v>0</v>
      </c>
      <c r="I198" s="26"/>
      <c r="J198" s="26"/>
      <c r="K198" s="26"/>
      <c r="L198" s="26"/>
      <c r="M198" s="26"/>
      <c r="N198" s="26"/>
      <c r="O198" s="26"/>
      <c r="P198" s="26"/>
      <c r="Q198" s="26"/>
      <c r="R198" s="30"/>
      <c r="S198" s="31">
        <f>IF(S201=1,D198,IF(S201=2,E198,IF(S201=3,F198,IF(S201=4,G198,IF(S201=5,H198,IF(S201=6,I198,IF(S201=7,J198,IF(S201=8,K198,IF(S201=9,L198,IF(S201=10,M198,IF(S201=11,N198,IF(S201=12,O198,IF(S201=13,P198,IF(S201=14,Q198,IF(S201=15,R198,0)))))))))))))))/SUM(D192:D199)</f>
        <v>3.5811350919264587E-2</v>
      </c>
    </row>
    <row r="199" spans="2:19" x14ac:dyDescent="0.3">
      <c r="B199" s="24" t="s">
        <v>39</v>
      </c>
      <c r="C199" s="25" t="s">
        <v>298</v>
      </c>
      <c r="D199" s="26">
        <v>109</v>
      </c>
      <c r="E199" s="26">
        <v>112.6</v>
      </c>
      <c r="F199" s="26">
        <v>117.8</v>
      </c>
      <c r="G199" s="26">
        <v>0</v>
      </c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30"/>
      <c r="S199" s="31">
        <f>IF(S201=1,D199,IF(S201=2,E199,IF(S201=3,F199,IF(S201=4,G199,IF(S201=5,H199,IF(S201=6,I199,IF(S201=7,J199,IF(S201=8,K199,IF(S201=9,L199,IF(S201=10,M199,IF(S201=11,N199,IF(S201=12,O199,IF(S201=13,P199,IF(S201=14,Q199,IF(S201=15,R199,0)))))))))))))))/SUM(D192:D199)</f>
        <v>1.7426059152677857E-2</v>
      </c>
    </row>
    <row r="200" spans="2:19" ht="18" thickBot="1" x14ac:dyDescent="0.35">
      <c r="B200" s="16" t="s">
        <v>22</v>
      </c>
      <c r="C200" s="27"/>
      <c r="D200" s="17">
        <v>0</v>
      </c>
      <c r="E200" s="17">
        <f>IF(E192&gt;0,ROUND(F201-SUM(E192:E199),1),)</f>
        <v>26.2</v>
      </c>
      <c r="F200" s="17">
        <f>IF(F192&gt;0,ROUND(F201-SUM(F192:F199),1),)</f>
        <v>96.1</v>
      </c>
      <c r="G200" s="17">
        <f>IF(G192&gt;0,ROUND(F201-SUM(G192:G199),1),)</f>
        <v>127.2</v>
      </c>
      <c r="H200" s="17">
        <f>IF(H192&gt;0,ROUND(F201-SUM(H192:H199),1),)</f>
        <v>292.89999999999998</v>
      </c>
      <c r="I200" s="17">
        <f>IF(I192&gt;0,ROUND(F201-SUM(I192:I199),1),)</f>
        <v>441</v>
      </c>
      <c r="J200" s="17">
        <f>IF(J192&gt;0,ROUND(F201-SUM(J192:J199),1),)</f>
        <v>463.7</v>
      </c>
      <c r="K200" s="17">
        <f>IF(K192&gt;0,ROUND(F201-SUM(K192:K199),1),)</f>
        <v>645.70000000000005</v>
      </c>
      <c r="L200" s="17">
        <f>IF(L192&gt;0,ROUND(F201-SUM(L192:L199),1),)</f>
        <v>0</v>
      </c>
      <c r="M200" s="17">
        <f>IF(M192&gt;0,ROUND(F201-SUM(M192:M199),1),)</f>
        <v>0</v>
      </c>
      <c r="N200" s="17">
        <f>IF(N192&gt;0,ROUND(F201-SUM(N192:N199),1),)</f>
        <v>0</v>
      </c>
      <c r="O200" s="17">
        <f>IF(O192&gt;0,ROUND(F201-SUM(O192:O199),1),)</f>
        <v>0</v>
      </c>
      <c r="P200" s="17">
        <f>IF(P192&gt;0,ROUND(F201-SUM(P192:P199),1),)</f>
        <v>0</v>
      </c>
      <c r="Q200" s="17">
        <f>IF(Q192&gt;0,ROUND(F201-SUM(Q192:Q199),1),)</f>
        <v>0</v>
      </c>
      <c r="R200" s="18">
        <f>IF(R192&gt;0,ROUND(F201-SUM(R192:R199),1),)</f>
        <v>0</v>
      </c>
      <c r="S200" s="19">
        <f>IF(S201=1,D200,IF(S201=2,E200,IF(S201=3,F200,IF(S201=4,G200,IF(S201=5,H200,IF(S201=6,I200,IF(S201=7,J200,IF(S201=8,K200,IF(S201=9,L200,IF(S201=10,M200,IF(S201=11,N200,IF(S201=12,O200,IF(S201=13,P200,IF(S201=14,Q200,IF(S201=15,R200,0)))))))))))))))/SUM(D192:D199)</f>
        <v>0</v>
      </c>
    </row>
    <row r="201" spans="2:19" ht="18" thickBot="1" x14ac:dyDescent="0.35">
      <c r="B201" s="20" t="s">
        <v>37</v>
      </c>
      <c r="C201" s="28" t="s">
        <v>30</v>
      </c>
      <c r="D201" s="21">
        <v>14432</v>
      </c>
      <c r="E201" s="21" t="s">
        <v>25</v>
      </c>
      <c r="F201" s="32">
        <f>SUM(D192:D199)</f>
        <v>6255</v>
      </c>
      <c r="G201" s="21" t="s">
        <v>26</v>
      </c>
      <c r="H201" s="21">
        <v>116</v>
      </c>
      <c r="I201" s="21" t="s">
        <v>27</v>
      </c>
      <c r="J201" s="22">
        <f>(H201+F201)/D201</f>
        <v>0.44144955654101997</v>
      </c>
      <c r="K201" s="21" t="s">
        <v>28</v>
      </c>
      <c r="L201" s="22">
        <f>F201/(F201+H201)</f>
        <v>0.98179249725317852</v>
      </c>
      <c r="M201" s="21" t="s">
        <v>29</v>
      </c>
      <c r="N201" s="22">
        <f>H201/(F201+H201)</f>
        <v>1.8207502746821536E-2</v>
      </c>
      <c r="O201" s="21" t="s">
        <v>24</v>
      </c>
      <c r="P201" s="21">
        <v>1252</v>
      </c>
      <c r="Q201" s="88" t="s">
        <v>23</v>
      </c>
      <c r="R201" s="89"/>
      <c r="S201" s="23">
        <v>1</v>
      </c>
    </row>
    <row r="202" spans="2:19" ht="18" thickBot="1" x14ac:dyDescent="0.35"/>
    <row r="203" spans="2:19" ht="18" thickBot="1" x14ac:dyDescent="0.35">
      <c r="B203" s="85" t="s">
        <v>316</v>
      </c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7"/>
    </row>
    <row r="204" spans="2:19" ht="18" thickBot="1" x14ac:dyDescent="0.35">
      <c r="B204" s="85" t="s">
        <v>38</v>
      </c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7"/>
    </row>
    <row r="205" spans="2:19" ht="18" thickBot="1" x14ac:dyDescent="0.35">
      <c r="B205" s="12" t="s">
        <v>0</v>
      </c>
      <c r="C205" s="14" t="s">
        <v>1</v>
      </c>
      <c r="D205" s="13" t="s">
        <v>2</v>
      </c>
      <c r="E205" s="13" t="s">
        <v>3</v>
      </c>
      <c r="F205" s="13" t="s">
        <v>4</v>
      </c>
      <c r="G205" s="13" t="s">
        <v>5</v>
      </c>
      <c r="H205" s="13" t="s">
        <v>6</v>
      </c>
      <c r="I205" s="13" t="s">
        <v>7</v>
      </c>
      <c r="J205" s="13" t="s">
        <v>8</v>
      </c>
      <c r="K205" s="13" t="s">
        <v>9</v>
      </c>
      <c r="L205" s="13" t="s">
        <v>10</v>
      </c>
      <c r="M205" s="13" t="s">
        <v>11</v>
      </c>
      <c r="N205" s="13" t="s">
        <v>12</v>
      </c>
      <c r="O205" s="13" t="s">
        <v>13</v>
      </c>
      <c r="P205" s="13" t="s">
        <v>14</v>
      </c>
      <c r="Q205" s="13" t="s">
        <v>15</v>
      </c>
      <c r="R205" s="14" t="s">
        <v>16</v>
      </c>
      <c r="S205" s="15"/>
    </row>
    <row r="206" spans="2:19" x14ac:dyDescent="0.3">
      <c r="B206" s="24" t="s">
        <v>17</v>
      </c>
      <c r="C206" s="25" t="s">
        <v>308</v>
      </c>
      <c r="D206" s="26">
        <v>1588</v>
      </c>
      <c r="E206" s="26">
        <v>1164</v>
      </c>
      <c r="F206" s="26">
        <v>1164</v>
      </c>
      <c r="G206" s="26">
        <v>1164</v>
      </c>
      <c r="H206" s="26">
        <v>1164</v>
      </c>
      <c r="I206" s="26">
        <v>1164</v>
      </c>
      <c r="J206" s="26"/>
      <c r="K206" s="26"/>
      <c r="L206" s="26"/>
      <c r="M206" s="26"/>
      <c r="N206" s="26"/>
      <c r="O206" s="26"/>
      <c r="P206" s="26"/>
      <c r="Q206" s="26"/>
      <c r="R206" s="30"/>
      <c r="S206" s="31">
        <f>IF(S215=1,D206,IF(S215=2,E206,IF(S215=3,F206,IF(S215=4,G206,IF(S215=5,H206,IF(S215=6,I206,IF(S215=7,J206,IF(S215=8,K206,IF(S215=9,L206,IF(S215=10,M206,IF(S215=11,N206,IF(S215=12,O206,IF(S215=13,P206,IF(S215=14,Q206,IF(S215=15,R206,0)))))))))))))))/SUM(D206:D213)</f>
        <v>0.3413585554600172</v>
      </c>
    </row>
    <row r="207" spans="2:19" x14ac:dyDescent="0.3">
      <c r="B207" s="24" t="s">
        <v>18</v>
      </c>
      <c r="C207" s="25" t="s">
        <v>309</v>
      </c>
      <c r="D207" s="26">
        <v>1299</v>
      </c>
      <c r="E207" s="26">
        <v>1299</v>
      </c>
      <c r="F207" s="26">
        <v>1164</v>
      </c>
      <c r="G207" s="26">
        <v>1164</v>
      </c>
      <c r="H207" s="26">
        <v>1164</v>
      </c>
      <c r="I207" s="26">
        <v>1164</v>
      </c>
      <c r="J207" s="26"/>
      <c r="K207" s="26"/>
      <c r="L207" s="26"/>
      <c r="M207" s="26"/>
      <c r="N207" s="26"/>
      <c r="O207" s="26"/>
      <c r="P207" s="26"/>
      <c r="Q207" s="26"/>
      <c r="R207" s="30"/>
      <c r="S207" s="31">
        <f>IF(S215=1,D207,IF(S215=2,E207,IF(S215=3,F207,IF(S215=4,G207,IF(S215=5,H207,IF(S215=6,I207,IF(S215=7,J207,IF(S215=8,K207,IF(S215=9,L207,IF(S215=10,M207,IF(S215=11,N207,IF(S215=12,O207,IF(S215=13,P207,IF(S215=14,Q207,IF(S215=15,R207,0)))))))))))))))/SUM(D206:D213)</f>
        <v>0.27923473774720553</v>
      </c>
    </row>
    <row r="208" spans="2:19" x14ac:dyDescent="0.3">
      <c r="B208" s="24" t="s">
        <v>17</v>
      </c>
      <c r="C208" s="25" t="s">
        <v>310</v>
      </c>
      <c r="D208" s="26">
        <v>679</v>
      </c>
      <c r="E208" s="26">
        <v>1046.0999999999999</v>
      </c>
      <c r="F208" s="26">
        <v>1063.3</v>
      </c>
      <c r="G208" s="26">
        <v>1067.9000000000001</v>
      </c>
      <c r="H208" s="26">
        <v>1114.0999999999999</v>
      </c>
      <c r="I208" s="26">
        <v>1220.7</v>
      </c>
      <c r="J208" s="26"/>
      <c r="K208" s="26"/>
      <c r="L208" s="26"/>
      <c r="M208" s="26"/>
      <c r="N208" s="26"/>
      <c r="O208" s="26"/>
      <c r="P208" s="26"/>
      <c r="Q208" s="26"/>
      <c r="R208" s="30"/>
      <c r="S208" s="31">
        <f>IF(S215=1,D208,IF(S215=2,E208,IF(S215=3,F208,IF(S215=4,G208,IF(S215=5,H208,IF(S215=6,I208,IF(S215=7,J208,IF(S215=8,K208,IF(S215=9,L208,IF(S215=10,M208,IF(S215=11,N208,IF(S215=12,O208,IF(S215=13,P208,IF(S215=14,Q208,IF(S215=15,R208,0)))))))))))))))/SUM(D206:D213)</f>
        <v>0.14595872742906277</v>
      </c>
    </row>
    <row r="209" spans="2:19" x14ac:dyDescent="0.3">
      <c r="B209" s="24" t="s">
        <v>19</v>
      </c>
      <c r="C209" s="25" t="s">
        <v>311</v>
      </c>
      <c r="D209" s="26">
        <v>561</v>
      </c>
      <c r="E209" s="26">
        <v>566.29999999999995</v>
      </c>
      <c r="F209" s="26">
        <v>585.9</v>
      </c>
      <c r="G209" s="26">
        <v>607.79999999999995</v>
      </c>
      <c r="H209" s="26">
        <v>620.29999999999995</v>
      </c>
      <c r="I209" s="26">
        <v>631.79999999999995</v>
      </c>
      <c r="J209" s="26"/>
      <c r="K209" s="26"/>
      <c r="L209" s="26"/>
      <c r="M209" s="26"/>
      <c r="N209" s="26"/>
      <c r="O209" s="26"/>
      <c r="P209" s="26"/>
      <c r="Q209" s="26"/>
      <c r="R209" s="30"/>
      <c r="S209" s="31">
        <f>IF(S215=1,D209,IF(S215=2,E209,IF(S215=3,F209,IF(S215=4,G209,IF(S215=5,H209,IF(S215=6,I209,IF(S215=7,J209,IF(S215=8,K209,IF(S215=9,L209,IF(S215=10,M209,IF(S215=11,N209,IF(S215=12,O209,IF(S215=13,P209,IF(S215=14,Q209,IF(S215=15,R209,0)))))))))))))))/SUM(D206:D213)</f>
        <v>0.1205932932072227</v>
      </c>
    </row>
    <row r="210" spans="2:19" x14ac:dyDescent="0.3">
      <c r="B210" s="24" t="s">
        <v>20</v>
      </c>
      <c r="C210" s="25" t="s">
        <v>312</v>
      </c>
      <c r="D210" s="26">
        <v>183</v>
      </c>
      <c r="E210" s="26">
        <v>188.9</v>
      </c>
      <c r="F210" s="26">
        <v>223.2</v>
      </c>
      <c r="G210" s="26">
        <v>231.9</v>
      </c>
      <c r="H210" s="26">
        <v>246.5</v>
      </c>
      <c r="I210" s="26">
        <v>297.2</v>
      </c>
      <c r="J210" s="26"/>
      <c r="K210" s="26"/>
      <c r="L210" s="26"/>
      <c r="M210" s="26"/>
      <c r="N210" s="26"/>
      <c r="O210" s="26"/>
      <c r="P210" s="26"/>
      <c r="Q210" s="26"/>
      <c r="R210" s="30"/>
      <c r="S210" s="31">
        <f>IF(S215=1,D210,IF(S215=2,E210,IF(S215=3,F210,IF(S215=4,G210,IF(S215=5,H210,IF(S215=6,I210,IF(S215=7,J210,IF(S215=8,K210,IF(S215=9,L210,IF(S215=10,M210,IF(S215=11,N210,IF(S215=12,O210,IF(S215=13,P210,IF(S215=14,Q210,IF(S215=15,R210,0)))))))))))))))/SUM(D206:D213)</f>
        <v>3.9337919174548583E-2</v>
      </c>
    </row>
    <row r="211" spans="2:19" x14ac:dyDescent="0.3">
      <c r="B211" s="24" t="s">
        <v>21</v>
      </c>
      <c r="C211" s="25" t="s">
        <v>313</v>
      </c>
      <c r="D211" s="26">
        <v>170</v>
      </c>
      <c r="E211" s="26">
        <v>180.1</v>
      </c>
      <c r="F211" s="26">
        <v>191.5</v>
      </c>
      <c r="G211" s="26">
        <v>207.8</v>
      </c>
      <c r="H211" s="26">
        <v>221.9</v>
      </c>
      <c r="I211" s="26">
        <v>0</v>
      </c>
      <c r="J211" s="26"/>
      <c r="K211" s="26"/>
      <c r="L211" s="26"/>
      <c r="M211" s="26"/>
      <c r="N211" s="26"/>
      <c r="O211" s="26"/>
      <c r="P211" s="26"/>
      <c r="Q211" s="26"/>
      <c r="R211" s="30"/>
      <c r="S211" s="31">
        <f>IF(S215=1,D211,IF(S215=2,E211,IF(S215=3,F211,IF(S215=4,G211,IF(S215=5,H211,IF(S215=6,I211,IF(S215=7,J211,IF(S215=8,K211,IF(S215=9,L211,IF(S215=10,M211,IF(S215=11,N211,IF(S215=12,O211,IF(S215=13,P211,IF(S215=14,Q211,IF(S215=15,R211,0)))))))))))))))/SUM(D206:D213)</f>
        <v>3.6543422184006878E-2</v>
      </c>
    </row>
    <row r="212" spans="2:19" x14ac:dyDescent="0.3">
      <c r="B212" s="24" t="s">
        <v>49</v>
      </c>
      <c r="C212" s="25" t="s">
        <v>314</v>
      </c>
      <c r="D212" s="26">
        <v>101</v>
      </c>
      <c r="E212" s="26">
        <v>105.8</v>
      </c>
      <c r="F212" s="26">
        <v>109</v>
      </c>
      <c r="G212" s="26">
        <v>116.4</v>
      </c>
      <c r="H212" s="26">
        <v>0</v>
      </c>
      <c r="I212" s="26"/>
      <c r="J212" s="26"/>
      <c r="K212" s="26"/>
      <c r="L212" s="26"/>
      <c r="M212" s="26"/>
      <c r="N212" s="26"/>
      <c r="O212" s="26"/>
      <c r="P212" s="26"/>
      <c r="Q212" s="26"/>
      <c r="R212" s="30"/>
      <c r="S212" s="31">
        <f>IF(S215=1,D212,IF(S215=2,E212,IF(S215=3,F212,IF(S215=4,G212,IF(S215=5,H212,IF(S215=6,I212,IF(S215=7,J212,IF(S215=8,K212,IF(S215=9,L212,IF(S215=10,M212,IF(S215=11,N212,IF(S215=12,O212,IF(S215=13,P212,IF(S215=14,Q212,IF(S215=15,R212,0)))))))))))))))/SUM(D206:D213)</f>
        <v>2.1711092003439382E-2</v>
      </c>
    </row>
    <row r="213" spans="2:19" x14ac:dyDescent="0.3">
      <c r="B213" s="24" t="s">
        <v>39</v>
      </c>
      <c r="C213" s="25" t="s">
        <v>315</v>
      </c>
      <c r="D213" s="26">
        <v>71</v>
      </c>
      <c r="E213" s="26">
        <v>73.900000000000006</v>
      </c>
      <c r="F213" s="26">
        <v>80.2</v>
      </c>
      <c r="G213" s="26">
        <v>0</v>
      </c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30"/>
      <c r="S213" s="31">
        <f>IF(S215=1,D213,IF(S215=2,E213,IF(S215=3,F213,IF(S215=4,G213,IF(S215=5,H213,IF(S215=6,I213,IF(S215=7,J213,IF(S215=8,K213,IF(S215=9,L213,IF(S215=10,M213,IF(S215=11,N213,IF(S215=12,O213,IF(S215=13,P213,IF(S215=14,Q213,IF(S215=15,R213,0)))))))))))))))/SUM(D206:D213)</f>
        <v>1.5262252794496991E-2</v>
      </c>
    </row>
    <row r="214" spans="2:19" ht="18" thickBot="1" x14ac:dyDescent="0.35">
      <c r="B214" s="16" t="s">
        <v>22</v>
      </c>
      <c r="C214" s="27"/>
      <c r="D214" s="17">
        <v>0</v>
      </c>
      <c r="E214" s="17">
        <f>IF(E206&gt;0,ROUND(F215-SUM(E206:E213),1),)</f>
        <v>27.9</v>
      </c>
      <c r="F214" s="17">
        <f>IF(F206&gt;0,ROUND(F215-SUM(F206:F213),1),)</f>
        <v>70.900000000000006</v>
      </c>
      <c r="G214" s="17">
        <f>IF(G206&gt;0,ROUND(F215-SUM(G206:G213),1),)</f>
        <v>92.2</v>
      </c>
      <c r="H214" s="17">
        <f>IF(H206&gt;0,ROUND(F215-SUM(H206:H213),1),)</f>
        <v>121.2</v>
      </c>
      <c r="I214" s="17">
        <f>IF(I206&gt;0,ROUND(F215-SUM(I206:I213),1),)</f>
        <v>174.3</v>
      </c>
      <c r="J214" s="17">
        <f>IF(J206&gt;0,ROUND(F215-SUM(J206:J213),1),)</f>
        <v>0</v>
      </c>
      <c r="K214" s="17">
        <f>IF(K206&gt;0,ROUND(F215-SUM(K206:K213),1),)</f>
        <v>0</v>
      </c>
      <c r="L214" s="17">
        <f>IF(L206&gt;0,ROUND(F215-SUM(L206:L213),1),)</f>
        <v>0</v>
      </c>
      <c r="M214" s="17">
        <f>IF(M206&gt;0,ROUND(F215-SUM(M206:M213),1),)</f>
        <v>0</v>
      </c>
      <c r="N214" s="17">
        <f>IF(N206&gt;0,ROUND(F215-SUM(N206:N213),1),)</f>
        <v>0</v>
      </c>
      <c r="O214" s="17">
        <f>IF(O206&gt;0,ROUND(F215-SUM(O206:O213),1),)</f>
        <v>0</v>
      </c>
      <c r="P214" s="17">
        <f>IF(P206&gt;0,ROUND(F215-SUM(P206:P213),1),)</f>
        <v>0</v>
      </c>
      <c r="Q214" s="17">
        <f>IF(Q206&gt;0,ROUND(F215-SUM(Q206:Q213),1),)</f>
        <v>0</v>
      </c>
      <c r="R214" s="18">
        <f>IF(R206&gt;0,ROUND(F215-SUM(R206:R213),1),)</f>
        <v>0</v>
      </c>
      <c r="S214" s="19">
        <f>IF(S215=1,D214,IF(S215=2,E214,IF(S215=3,F214,IF(S215=4,G214,IF(S215=5,H214,IF(S215=6,I214,IF(S215=7,J214,IF(S215=8,K214,IF(S215=9,L214,IF(S215=10,M214,IF(S215=11,N214,IF(S215=12,O214,IF(S215=13,P214,IF(S215=14,Q214,IF(S215=15,R214,0)))))))))))))))/SUM(D206:D213)</f>
        <v>0</v>
      </c>
    </row>
    <row r="215" spans="2:19" ht="18" thickBot="1" x14ac:dyDescent="0.35">
      <c r="B215" s="20" t="s">
        <v>37</v>
      </c>
      <c r="C215" s="28" t="s">
        <v>30</v>
      </c>
      <c r="D215" s="21">
        <v>12021</v>
      </c>
      <c r="E215" s="21" t="s">
        <v>25</v>
      </c>
      <c r="F215" s="32">
        <f>SUM(D206:D213)</f>
        <v>4652</v>
      </c>
      <c r="G215" s="21" t="s">
        <v>26</v>
      </c>
      <c r="H215" s="21">
        <v>90</v>
      </c>
      <c r="I215" s="21" t="s">
        <v>27</v>
      </c>
      <c r="J215" s="22">
        <f>(H215+F215)/D215</f>
        <v>0.39447633308377006</v>
      </c>
      <c r="K215" s="21" t="s">
        <v>28</v>
      </c>
      <c r="L215" s="22">
        <f>F215/(F215+H215)</f>
        <v>0.98102066638549135</v>
      </c>
      <c r="M215" s="21" t="s">
        <v>29</v>
      </c>
      <c r="N215" s="22">
        <f>H215/(F215+H215)</f>
        <v>1.8979333614508646E-2</v>
      </c>
      <c r="O215" s="21" t="s">
        <v>24</v>
      </c>
      <c r="P215" s="21">
        <v>1164</v>
      </c>
      <c r="Q215" s="88" t="s">
        <v>23</v>
      </c>
      <c r="R215" s="89"/>
      <c r="S215" s="23">
        <v>1</v>
      </c>
    </row>
    <row r="216" spans="2:19" ht="18" thickBot="1" x14ac:dyDescent="0.35"/>
    <row r="217" spans="2:19" ht="18" thickBot="1" x14ac:dyDescent="0.35">
      <c r="B217" s="85" t="s">
        <v>330</v>
      </c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7"/>
    </row>
    <row r="218" spans="2:19" ht="18" thickBot="1" x14ac:dyDescent="0.35">
      <c r="B218" s="85" t="s">
        <v>38</v>
      </c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7"/>
    </row>
    <row r="219" spans="2:19" ht="18" thickBot="1" x14ac:dyDescent="0.35">
      <c r="B219" s="12" t="s">
        <v>0</v>
      </c>
      <c r="C219" s="14" t="s">
        <v>1</v>
      </c>
      <c r="D219" s="13" t="s">
        <v>2</v>
      </c>
      <c r="E219" s="13" t="s">
        <v>3</v>
      </c>
      <c r="F219" s="13" t="s">
        <v>4</v>
      </c>
      <c r="G219" s="13" t="s">
        <v>5</v>
      </c>
      <c r="H219" s="13" t="s">
        <v>6</v>
      </c>
      <c r="I219" s="13" t="s">
        <v>7</v>
      </c>
      <c r="J219" s="13" t="s">
        <v>8</v>
      </c>
      <c r="K219" s="13" t="s">
        <v>9</v>
      </c>
      <c r="L219" s="13" t="s">
        <v>10</v>
      </c>
      <c r="M219" s="13" t="s">
        <v>11</v>
      </c>
      <c r="N219" s="13" t="s">
        <v>12</v>
      </c>
      <c r="O219" s="13" t="s">
        <v>13</v>
      </c>
      <c r="P219" s="13" t="s">
        <v>14</v>
      </c>
      <c r="Q219" s="13" t="s">
        <v>15</v>
      </c>
      <c r="R219" s="14" t="s">
        <v>16</v>
      </c>
      <c r="S219" s="15"/>
    </row>
    <row r="220" spans="2:19" x14ac:dyDescent="0.3">
      <c r="B220" s="24" t="s">
        <v>17</v>
      </c>
      <c r="C220" s="25" t="s">
        <v>323</v>
      </c>
      <c r="D220" s="26">
        <v>1871</v>
      </c>
      <c r="E220" s="26">
        <v>1508</v>
      </c>
      <c r="F220" s="26">
        <v>1508</v>
      </c>
      <c r="G220" s="26">
        <v>1508</v>
      </c>
      <c r="H220" s="26">
        <v>1508</v>
      </c>
      <c r="I220" s="26">
        <v>1508</v>
      </c>
      <c r="J220" s="26"/>
      <c r="K220" s="26"/>
      <c r="L220" s="26"/>
      <c r="M220" s="26"/>
      <c r="N220" s="26"/>
      <c r="O220" s="26"/>
      <c r="P220" s="26"/>
      <c r="Q220" s="26"/>
      <c r="R220" s="30"/>
      <c r="S220" s="31">
        <f>IF(S228=1,D220,IF(S228=2,E220,IF(S228=3,F220,IF(S228=4,G220,IF(S228=5,H220,IF(S228=6,I220,IF(S228=7,J220,IF(S228=8,K220,IF(S228=9,L220,IF(S228=10,M220,IF(S228=11,N220,IF(S228=12,O220,IF(S228=13,P220,IF(S228=14,Q220,IF(S228=15,R220,0)))))))))))))))/SUM(D220:D226)</f>
        <v>0.31028192371475954</v>
      </c>
    </row>
    <row r="221" spans="2:19" x14ac:dyDescent="0.3">
      <c r="B221" s="24" t="s">
        <v>20</v>
      </c>
      <c r="C221" s="25" t="s">
        <v>324</v>
      </c>
      <c r="D221" s="26">
        <v>1448</v>
      </c>
      <c r="E221" s="26">
        <v>1508.1</v>
      </c>
      <c r="F221" s="26">
        <v>1508</v>
      </c>
      <c r="G221" s="26">
        <v>1508</v>
      </c>
      <c r="H221" s="26">
        <v>1508</v>
      </c>
      <c r="I221" s="26">
        <v>1508</v>
      </c>
      <c r="J221" s="26"/>
      <c r="K221" s="26"/>
      <c r="L221" s="26"/>
      <c r="M221" s="26"/>
      <c r="N221" s="26"/>
      <c r="O221" s="26"/>
      <c r="P221" s="26"/>
      <c r="Q221" s="26"/>
      <c r="R221" s="30"/>
      <c r="S221" s="31">
        <f>IF(S228=1,D221,IF(S228=2,E221,IF(S228=3,F221,IF(S228=4,G221,IF(S228=5,H221,IF(S228=6,I221,IF(S228=7,J221,IF(S228=8,K221,IF(S228=9,L221,IF(S228=10,M221,IF(S228=11,N221,IF(S228=12,O221,IF(S228=13,P221,IF(S228=14,Q221,IF(S228=15,R221,0)))))))))))))))/SUM(D220:D226)</f>
        <v>0.24013266998341626</v>
      </c>
    </row>
    <row r="222" spans="2:19" x14ac:dyDescent="0.3">
      <c r="B222" s="24" t="s">
        <v>20</v>
      </c>
      <c r="C222" s="25" t="s">
        <v>325</v>
      </c>
      <c r="D222" s="26">
        <v>1261</v>
      </c>
      <c r="E222" s="26">
        <v>1280</v>
      </c>
      <c r="F222" s="26">
        <v>1280.0999999999999</v>
      </c>
      <c r="G222" s="26">
        <v>1290.5</v>
      </c>
      <c r="H222" s="26">
        <v>1306.4000000000001</v>
      </c>
      <c r="I222" s="26">
        <v>1594.9</v>
      </c>
      <c r="J222" s="26"/>
      <c r="K222" s="26"/>
      <c r="L222" s="26"/>
      <c r="M222" s="26"/>
      <c r="N222" s="26"/>
      <c r="O222" s="26"/>
      <c r="P222" s="26"/>
      <c r="Q222" s="26"/>
      <c r="R222" s="30"/>
      <c r="S222" s="31">
        <f>IF(S228=1,D222,IF(S228=2,E222,IF(S228=3,F222,IF(S228=4,G222,IF(S228=5,H222,IF(S228=6,I222,IF(S228=7,J222,IF(S228=8,K222,IF(S228=9,L222,IF(S228=10,M222,IF(S228=11,N222,IF(S228=12,O222,IF(S228=13,P222,IF(S228=14,Q222,IF(S228=15,R222,0)))))))))))))))/SUM(D220:D226)</f>
        <v>0.20912106135986733</v>
      </c>
    </row>
    <row r="223" spans="2:19" x14ac:dyDescent="0.3">
      <c r="B223" s="24" t="s">
        <v>19</v>
      </c>
      <c r="C223" s="25" t="s">
        <v>326</v>
      </c>
      <c r="D223" s="26">
        <v>880</v>
      </c>
      <c r="E223" s="26">
        <v>888.7</v>
      </c>
      <c r="F223" s="26">
        <v>888.7</v>
      </c>
      <c r="G223" s="26">
        <v>905.9</v>
      </c>
      <c r="H223" s="26">
        <v>914.7</v>
      </c>
      <c r="I223" s="26">
        <v>944.2</v>
      </c>
      <c r="J223" s="26"/>
      <c r="K223" s="26"/>
      <c r="L223" s="26"/>
      <c r="M223" s="26"/>
      <c r="N223" s="26"/>
      <c r="O223" s="26"/>
      <c r="P223" s="26"/>
      <c r="Q223" s="26"/>
      <c r="R223" s="30"/>
      <c r="S223" s="31">
        <f>IF(S228=1,D223,IF(S228=2,E223,IF(S228=3,F223,IF(S228=4,G223,IF(S228=5,H223,IF(S228=6,I223,IF(S228=7,J223,IF(S228=8,K223,IF(S228=9,L223,IF(S228=10,M223,IF(S228=11,N223,IF(S228=12,O223,IF(S228=13,P223,IF(S228=14,Q223,IF(S228=15,R223,0)))))))))))))))/SUM(D220:D226)</f>
        <v>0.14593698175787728</v>
      </c>
    </row>
    <row r="224" spans="2:19" x14ac:dyDescent="0.3">
      <c r="B224" s="24" t="s">
        <v>21</v>
      </c>
      <c r="C224" s="25" t="s">
        <v>327</v>
      </c>
      <c r="D224" s="26">
        <v>458</v>
      </c>
      <c r="E224" s="26">
        <v>627.79999999999995</v>
      </c>
      <c r="F224" s="26">
        <v>627.79999999999995</v>
      </c>
      <c r="G224" s="26">
        <v>637.5</v>
      </c>
      <c r="H224" s="26">
        <v>679.4</v>
      </c>
      <c r="I224" s="26">
        <v>0</v>
      </c>
      <c r="J224" s="26"/>
      <c r="K224" s="26"/>
      <c r="L224" s="26"/>
      <c r="M224" s="26"/>
      <c r="N224" s="26"/>
      <c r="O224" s="26"/>
      <c r="P224" s="26"/>
      <c r="Q224" s="26"/>
      <c r="R224" s="30"/>
      <c r="S224" s="31">
        <f>IF(S228=1,D224,IF(S228=2,E224,IF(S228=3,F224,IF(S228=4,G224,IF(S228=5,H224,IF(S228=6,I224,IF(S228=7,J224,IF(S228=8,K224,IF(S228=9,L224,IF(S228=10,M224,IF(S228=11,N224,IF(S228=12,O224,IF(S228=13,P224,IF(S228=14,Q224,IF(S228=15,R224,0)))))))))))))))/SUM(D220:D226)</f>
        <v>7.5953565505804316E-2</v>
      </c>
    </row>
    <row r="225" spans="2:19" x14ac:dyDescent="0.3">
      <c r="B225" s="24" t="s">
        <v>49</v>
      </c>
      <c r="C225" s="25" t="s">
        <v>328</v>
      </c>
      <c r="D225" s="26">
        <v>58</v>
      </c>
      <c r="E225" s="26">
        <v>91.6</v>
      </c>
      <c r="F225" s="26">
        <v>91.6</v>
      </c>
      <c r="G225" s="26">
        <v>95.8</v>
      </c>
      <c r="H225" s="26">
        <v>0</v>
      </c>
      <c r="I225" s="26"/>
      <c r="J225" s="26"/>
      <c r="K225" s="26"/>
      <c r="L225" s="26"/>
      <c r="M225" s="26"/>
      <c r="N225" s="26"/>
      <c r="O225" s="26"/>
      <c r="P225" s="26"/>
      <c r="Q225" s="26"/>
      <c r="R225" s="30"/>
      <c r="S225" s="31">
        <f>IF(S228=1,D225,IF(S228=2,E225,IF(S228=3,F225,IF(S228=4,G225,IF(S228=5,H225,IF(S228=6,I225,IF(S228=7,J225,IF(S228=8,K225,IF(S228=9,L225,IF(S228=10,M225,IF(S228=11,N225,IF(S228=12,O225,IF(S228=13,P225,IF(S228=14,Q225,IF(S228=15,R225,0)))))))))))))))/SUM(D220:D226)</f>
        <v>9.6185737976782759E-3</v>
      </c>
    </row>
    <row r="226" spans="2:19" x14ac:dyDescent="0.3">
      <c r="B226" s="24" t="s">
        <v>39</v>
      </c>
      <c r="C226" s="25" t="s">
        <v>329</v>
      </c>
      <c r="D226" s="26">
        <v>54</v>
      </c>
      <c r="E226" s="26">
        <v>57.9</v>
      </c>
      <c r="F226" s="26">
        <v>57.9</v>
      </c>
      <c r="G226" s="26">
        <v>0</v>
      </c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30"/>
      <c r="S226" s="31">
        <f>IF(S228=1,D226,IF(S228=2,E226,IF(S228=3,F226,IF(S228=4,G226,IF(S228=5,H226,IF(S228=6,I226,IF(S228=7,J226,IF(S228=8,K226,IF(S228=9,L226,IF(S228=10,M226,IF(S228=11,N226,IF(S228=12,O226,IF(S228=13,P226,IF(S228=14,Q226,IF(S228=15,R226,0)))))))))))))))/SUM(D220:D226)</f>
        <v>8.9552238805970154E-3</v>
      </c>
    </row>
    <row r="227" spans="2:19" ht="18" thickBot="1" x14ac:dyDescent="0.35">
      <c r="B227" s="16" t="s">
        <v>22</v>
      </c>
      <c r="C227" s="27"/>
      <c r="D227" s="17">
        <v>0</v>
      </c>
      <c r="E227" s="17">
        <f>IF(E220&gt;0,ROUND(F228-SUM(E220:E226),1),)</f>
        <v>67.900000000000006</v>
      </c>
      <c r="F227" s="17">
        <f>IF(F220&gt;0,ROUND(F228-SUM(F220:F226),1),)</f>
        <v>67.900000000000006</v>
      </c>
      <c r="G227" s="17">
        <f>IF(G220&gt;0,ROUND(F228-SUM(G220:G226),1),)</f>
        <v>84.3</v>
      </c>
      <c r="H227" s="17">
        <f>IF(H220&gt;0,ROUND(F228-SUM(H220:H226),1),)</f>
        <v>113.5</v>
      </c>
      <c r="I227" s="17">
        <f>IF(I220&gt;0,ROUND(F228-SUM(I220:I226),1),)</f>
        <v>474.9</v>
      </c>
      <c r="J227" s="17">
        <f>IF(J220&gt;0,ROUND(F228-SUM(J220:J226),1),)</f>
        <v>0</v>
      </c>
      <c r="K227" s="17">
        <f>IF(K220&gt;0,ROUND(F228-SUM(K220:K226),1),)</f>
        <v>0</v>
      </c>
      <c r="L227" s="17">
        <f>IF(L220&gt;0,ROUND(F228-SUM(L220:L226),1),)</f>
        <v>0</v>
      </c>
      <c r="M227" s="17">
        <f>IF(M220&gt;0,ROUND(F228-SUM(M220:M226),1),)</f>
        <v>0</v>
      </c>
      <c r="N227" s="17">
        <f>IF(N220&gt;0,ROUND(F228-SUM(N220:N226),1),)</f>
        <v>0</v>
      </c>
      <c r="O227" s="17">
        <f>IF(O220&gt;0,ROUND(F228-SUM(O220:O226),1),)</f>
        <v>0</v>
      </c>
      <c r="P227" s="17">
        <f>IF(P220&gt;0,ROUND(F228-SUM(P220:P226),1),)</f>
        <v>0</v>
      </c>
      <c r="Q227" s="17">
        <f>IF(Q220&gt;0,ROUND(F228-SUM(Q220:Q226),1),)</f>
        <v>0</v>
      </c>
      <c r="R227" s="18">
        <f>IF(R220&gt;0,ROUND(F228-SUM(R220:R226),1),)</f>
        <v>0</v>
      </c>
      <c r="S227" s="19">
        <f>IF(S228=1,D227,IF(S228=2,E227,IF(S228=3,F227,IF(S228=4,G227,IF(S228=5,H227,IF(S228=6,I227,IF(S228=7,J227,IF(S228=8,K227,IF(S228=9,L227,IF(S228=10,M227,IF(S228=11,N227,IF(S228=12,O227,IF(S228=13,P227,IF(S228=14,Q227,IF(S228=15,R227,0)))))))))))))))/SUM(D220:D226)</f>
        <v>0</v>
      </c>
    </row>
    <row r="228" spans="2:19" ht="18" thickBot="1" x14ac:dyDescent="0.35">
      <c r="B228" s="20" t="s">
        <v>37</v>
      </c>
      <c r="C228" s="28" t="s">
        <v>30</v>
      </c>
      <c r="D228" s="21">
        <v>11317</v>
      </c>
      <c r="E228" s="21" t="s">
        <v>25</v>
      </c>
      <c r="F228" s="32">
        <f>SUM(D220:D226)</f>
        <v>6030</v>
      </c>
      <c r="G228" s="21" t="s">
        <v>26</v>
      </c>
      <c r="H228" s="21">
        <v>74</v>
      </c>
      <c r="I228" s="21" t="s">
        <v>27</v>
      </c>
      <c r="J228" s="22">
        <f>(H228+F228)/D228</f>
        <v>0.53936555624282057</v>
      </c>
      <c r="K228" s="21" t="s">
        <v>28</v>
      </c>
      <c r="L228" s="22">
        <f>F228/(F228+H228)</f>
        <v>0.98787680209698558</v>
      </c>
      <c r="M228" s="21" t="s">
        <v>29</v>
      </c>
      <c r="N228" s="22">
        <f>H228/(F228+H228)</f>
        <v>1.2123197903014417E-2</v>
      </c>
      <c r="O228" s="21" t="s">
        <v>24</v>
      </c>
      <c r="P228" s="21">
        <v>1508</v>
      </c>
      <c r="Q228" s="88" t="s">
        <v>23</v>
      </c>
      <c r="R228" s="89"/>
      <c r="S228" s="23">
        <v>1</v>
      </c>
    </row>
    <row r="229" spans="2:19" ht="18" thickBot="1" x14ac:dyDescent="0.35"/>
    <row r="230" spans="2:19" ht="18" thickBot="1" x14ac:dyDescent="0.35">
      <c r="B230" s="85" t="s">
        <v>349</v>
      </c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7"/>
    </row>
    <row r="231" spans="2:19" ht="18" thickBot="1" x14ac:dyDescent="0.35">
      <c r="B231" s="85" t="s">
        <v>38</v>
      </c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7"/>
    </row>
    <row r="232" spans="2:19" ht="18" thickBot="1" x14ac:dyDescent="0.35">
      <c r="B232" s="12" t="s">
        <v>0</v>
      </c>
      <c r="C232" s="14" t="s">
        <v>1</v>
      </c>
      <c r="D232" s="13" t="s">
        <v>2</v>
      </c>
      <c r="E232" s="13" t="s">
        <v>3</v>
      </c>
      <c r="F232" s="13" t="s">
        <v>4</v>
      </c>
      <c r="G232" s="13" t="s">
        <v>5</v>
      </c>
      <c r="H232" s="13" t="s">
        <v>6</v>
      </c>
      <c r="I232" s="13" t="s">
        <v>7</v>
      </c>
      <c r="J232" s="13" t="s">
        <v>8</v>
      </c>
      <c r="K232" s="13" t="s">
        <v>9</v>
      </c>
      <c r="L232" s="13" t="s">
        <v>10</v>
      </c>
      <c r="M232" s="13" t="s">
        <v>11</v>
      </c>
      <c r="N232" s="13" t="s">
        <v>12</v>
      </c>
      <c r="O232" s="13" t="s">
        <v>13</v>
      </c>
      <c r="P232" s="13" t="s">
        <v>14</v>
      </c>
      <c r="Q232" s="13" t="s">
        <v>15</v>
      </c>
      <c r="R232" s="14" t="s">
        <v>16</v>
      </c>
      <c r="S232" s="15"/>
    </row>
    <row r="233" spans="2:19" x14ac:dyDescent="0.3">
      <c r="B233" s="24" t="s">
        <v>17</v>
      </c>
      <c r="C233" s="25" t="s">
        <v>341</v>
      </c>
      <c r="D233" s="26">
        <v>1783</v>
      </c>
      <c r="E233" s="26">
        <v>1571</v>
      </c>
      <c r="F233" s="26">
        <v>1571</v>
      </c>
      <c r="G233" s="26">
        <v>1571</v>
      </c>
      <c r="H233" s="26">
        <v>1571</v>
      </c>
      <c r="I233" s="26">
        <v>1571</v>
      </c>
      <c r="J233" s="26"/>
      <c r="K233" s="26"/>
      <c r="L233" s="26"/>
      <c r="M233" s="26"/>
      <c r="N233" s="26"/>
      <c r="O233" s="26"/>
      <c r="P233" s="26"/>
      <c r="Q233" s="26"/>
      <c r="R233" s="30"/>
      <c r="S233" s="31">
        <f>IF(S242=1,D233,IF(S242=2,E233,IF(S242=3,F233,IF(S242=4,G233,IF(S242=5,H233,IF(S242=6,I233,IF(S242=7,J233,IF(S242=8,K233,IF(S242=9,L233,IF(S242=10,M233,IF(S242=11,N233,IF(S242=12,O233,IF(S242=13,P233,IF(S242=14,Q233,IF(S242=15,R233,0)))))))))))))))/SUM(D233:D240)</f>
        <v>0.28391719745222932</v>
      </c>
    </row>
    <row r="234" spans="2:19" x14ac:dyDescent="0.3">
      <c r="B234" s="24" t="s">
        <v>20</v>
      </c>
      <c r="C234" s="25" t="s">
        <v>342</v>
      </c>
      <c r="D234" s="26">
        <v>1692</v>
      </c>
      <c r="E234" s="26">
        <v>1692</v>
      </c>
      <c r="F234" s="26">
        <v>1571</v>
      </c>
      <c r="G234" s="26">
        <v>1571</v>
      </c>
      <c r="H234" s="26">
        <v>1571</v>
      </c>
      <c r="I234" s="26">
        <v>1571</v>
      </c>
      <c r="J234" s="26"/>
      <c r="K234" s="26"/>
      <c r="L234" s="26"/>
      <c r="M234" s="26"/>
      <c r="N234" s="26"/>
      <c r="O234" s="26"/>
      <c r="P234" s="26"/>
      <c r="Q234" s="26"/>
      <c r="R234" s="30"/>
      <c r="S234" s="31">
        <f>IF(S242=1,D234,IF(S242=2,E234,IF(S242=3,F234,IF(S242=4,G234,IF(S242=5,H234,IF(S242=6,I234,IF(S242=7,J234,IF(S242=8,K234,IF(S242=9,L234,IF(S242=10,M234,IF(S242=11,N234,IF(S242=12,O234,IF(S242=13,P234,IF(S242=14,Q234,IF(S242=15,R234,0)))))))))))))))/SUM(D233:D240)</f>
        <v>0.26942675159235668</v>
      </c>
    </row>
    <row r="235" spans="2:19" x14ac:dyDescent="0.3">
      <c r="B235" s="24" t="s">
        <v>20</v>
      </c>
      <c r="C235" s="25" t="s">
        <v>343</v>
      </c>
      <c r="D235" s="26">
        <v>1333</v>
      </c>
      <c r="E235" s="26">
        <v>1362</v>
      </c>
      <c r="F235" s="26">
        <v>1461.3</v>
      </c>
      <c r="G235" s="26">
        <v>1470.7</v>
      </c>
      <c r="H235" s="26">
        <v>1531.8</v>
      </c>
      <c r="I235" s="26">
        <v>1654.4</v>
      </c>
      <c r="J235" s="26"/>
      <c r="K235" s="26"/>
      <c r="L235" s="26"/>
      <c r="M235" s="26"/>
      <c r="N235" s="26"/>
      <c r="O235" s="26"/>
      <c r="P235" s="26"/>
      <c r="Q235" s="26"/>
      <c r="R235" s="30"/>
      <c r="S235" s="31">
        <f>IF(S242=1,D235,IF(S242=2,E235,IF(S242=3,F235,IF(S242=4,G235,IF(S242=5,H235,IF(S242=6,I235,IF(S242=7,J235,IF(S242=8,K235,IF(S242=9,L235,IF(S242=10,M235,IF(S242=11,N235,IF(S242=12,O235,IF(S242=13,P235,IF(S242=14,Q235,IF(S242=15,R235,0)))))))))))))))/SUM(D233:D240)</f>
        <v>0.2122611464968153</v>
      </c>
    </row>
    <row r="236" spans="2:19" x14ac:dyDescent="0.3">
      <c r="B236" s="24" t="s">
        <v>19</v>
      </c>
      <c r="C236" s="25" t="s">
        <v>344</v>
      </c>
      <c r="D236" s="26">
        <v>527</v>
      </c>
      <c r="E236" s="26">
        <v>528.79999999999995</v>
      </c>
      <c r="F236" s="26">
        <v>534</v>
      </c>
      <c r="G236" s="26">
        <v>535</v>
      </c>
      <c r="H236" s="26">
        <v>559.1</v>
      </c>
      <c r="I236" s="26">
        <v>582.70000000000005</v>
      </c>
      <c r="J236" s="26"/>
      <c r="K236" s="26"/>
      <c r="L236" s="26"/>
      <c r="M236" s="26"/>
      <c r="N236" s="26"/>
      <c r="O236" s="26"/>
      <c r="P236" s="26"/>
      <c r="Q236" s="26"/>
      <c r="R236" s="30"/>
      <c r="S236" s="31">
        <f>IF(S242=1,D236,IF(S242=2,E236,IF(S242=3,F236,IF(S242=4,G236,IF(S242=5,H236,IF(S242=6,I236,IF(S242=7,J236,IF(S242=8,K236,IF(S242=9,L236,IF(S242=10,M236,IF(S242=11,N236,IF(S242=12,O236,IF(S242=13,P236,IF(S242=14,Q236,IF(S242=15,R236,0)))))))))))))))/SUM(D233:D240)</f>
        <v>8.3917197452229295E-2</v>
      </c>
    </row>
    <row r="237" spans="2:19" x14ac:dyDescent="0.3">
      <c r="B237" s="24" t="s">
        <v>21</v>
      </c>
      <c r="C237" s="25" t="s">
        <v>345</v>
      </c>
      <c r="D237" s="26">
        <v>397</v>
      </c>
      <c r="E237" s="26">
        <v>500.6</v>
      </c>
      <c r="F237" s="26">
        <v>506.8</v>
      </c>
      <c r="G237" s="26">
        <v>553.1</v>
      </c>
      <c r="H237" s="26">
        <v>588.29999999999995</v>
      </c>
      <c r="I237" s="26">
        <v>676.1</v>
      </c>
      <c r="J237" s="26"/>
      <c r="K237" s="26"/>
      <c r="L237" s="26"/>
      <c r="M237" s="26"/>
      <c r="N237" s="26"/>
      <c r="O237" s="26"/>
      <c r="P237" s="26"/>
      <c r="Q237" s="26"/>
      <c r="R237" s="30"/>
      <c r="S237" s="31">
        <f>IF(S242=1,D237,IF(S242=2,E237,IF(S242=3,F237,IF(S242=4,G237,IF(S242=5,H237,IF(S242=6,I237,IF(S242=7,J237,IF(S242=8,K237,IF(S242=9,L237,IF(S242=10,M237,IF(S242=11,N237,IF(S242=12,O237,IF(S242=13,P237,IF(S242=14,Q237,IF(S242=15,R237,0)))))))))))))))/SUM(D233:D240)</f>
        <v>6.321656050955414E-2</v>
      </c>
    </row>
    <row r="238" spans="2:19" x14ac:dyDescent="0.3">
      <c r="B238" s="24" t="s">
        <v>18</v>
      </c>
      <c r="C238" s="25" t="s">
        <v>346</v>
      </c>
      <c r="D238" s="26">
        <v>271</v>
      </c>
      <c r="E238" s="26">
        <v>287.8</v>
      </c>
      <c r="F238" s="26">
        <v>292.7</v>
      </c>
      <c r="G238" s="26">
        <v>305.39999999999998</v>
      </c>
      <c r="H238" s="26">
        <v>341.6</v>
      </c>
      <c r="I238" s="26">
        <v>0</v>
      </c>
      <c r="J238" s="26"/>
      <c r="K238" s="26"/>
      <c r="L238" s="26"/>
      <c r="M238" s="26"/>
      <c r="N238" s="26"/>
      <c r="O238" s="26"/>
      <c r="P238" s="26"/>
      <c r="Q238" s="26"/>
      <c r="R238" s="30"/>
      <c r="S238" s="31">
        <f>IF(S242=1,D238,IF(S242=2,E238,IF(S242=3,F238,IF(S242=4,G238,IF(S242=5,H238,IF(S242=6,I238,IF(S242=7,J238,IF(S242=8,K238,IF(S242=9,L238,IF(S242=10,M238,IF(S242=11,N238,IF(S242=12,O238,IF(S242=13,P238,IF(S242=14,Q238,IF(S242=15,R238,0)))))))))))))))/SUM(D233:D240)</f>
        <v>4.3152866242038214E-2</v>
      </c>
    </row>
    <row r="239" spans="2:19" x14ac:dyDescent="0.3">
      <c r="B239" s="24" t="s">
        <v>51</v>
      </c>
      <c r="C239" s="25" t="s">
        <v>347</v>
      </c>
      <c r="D239" s="26">
        <v>177</v>
      </c>
      <c r="E239" s="26">
        <v>184.1</v>
      </c>
      <c r="F239" s="26">
        <v>186</v>
      </c>
      <c r="G239" s="26">
        <v>214.3</v>
      </c>
      <c r="H239" s="26">
        <v>0</v>
      </c>
      <c r="I239" s="26"/>
      <c r="J239" s="26"/>
      <c r="K239" s="26"/>
      <c r="L239" s="26"/>
      <c r="M239" s="26"/>
      <c r="N239" s="26"/>
      <c r="O239" s="26"/>
      <c r="P239" s="26"/>
      <c r="Q239" s="26"/>
      <c r="R239" s="30"/>
      <c r="S239" s="31">
        <f>IF(S242=1,D239,IF(S242=2,E239,IF(S242=3,F239,IF(S242=4,G239,IF(S242=5,H239,IF(S242=6,I239,IF(S242=7,J239,IF(S242=8,K239,IF(S242=9,L239,IF(S242=10,M239,IF(S242=11,N239,IF(S242=12,O239,IF(S242=13,P239,IF(S242=14,Q239,IF(S242=15,R239,0)))))))))))))))/SUM(D233:D240)</f>
        <v>2.8184713375796179E-2</v>
      </c>
    </row>
    <row r="240" spans="2:19" x14ac:dyDescent="0.3">
      <c r="B240" s="24" t="s">
        <v>49</v>
      </c>
      <c r="C240" s="25" t="s">
        <v>348</v>
      </c>
      <c r="D240" s="26">
        <v>100</v>
      </c>
      <c r="E240" s="26">
        <v>120</v>
      </c>
      <c r="F240" s="26">
        <v>120.3</v>
      </c>
      <c r="G240" s="26">
        <v>0</v>
      </c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30"/>
      <c r="S240" s="31">
        <f>IF(S242=1,D240,IF(S242=2,E240,IF(S242=3,F240,IF(S242=4,G240,IF(S242=5,H240,IF(S242=6,I240,IF(S242=7,J240,IF(S242=8,K240,IF(S242=9,L240,IF(S242=10,M240,IF(S242=11,N240,IF(S242=12,O240,IF(S242=13,P240,IF(S242=14,Q240,IF(S242=15,R240,0)))))))))))))))/SUM(D233:D240)</f>
        <v>1.5923566878980892E-2</v>
      </c>
    </row>
    <row r="241" spans="2:19" ht="18" thickBot="1" x14ac:dyDescent="0.35">
      <c r="B241" s="16" t="s">
        <v>22</v>
      </c>
      <c r="C241" s="27"/>
      <c r="D241" s="17">
        <v>0</v>
      </c>
      <c r="E241" s="17">
        <f>IF(E233&gt;0,ROUND(F242-SUM(E233:E240),1),)</f>
        <v>33.700000000000003</v>
      </c>
      <c r="F241" s="17">
        <f>IF(F233&gt;0,ROUND(F242-SUM(F233:F240),1),)</f>
        <v>36.9</v>
      </c>
      <c r="G241" s="17">
        <f>IF(G233&gt;0,ROUND(F242-SUM(G233:G240),1),)</f>
        <v>59.5</v>
      </c>
      <c r="H241" s="17">
        <f>IF(H233&gt;0,ROUND(F242-SUM(H233:H240),1),)</f>
        <v>117.2</v>
      </c>
      <c r="I241" s="17">
        <f>IF(I233&gt;0,ROUND(F242-SUM(I233:I240),1),)</f>
        <v>224.8</v>
      </c>
      <c r="J241" s="17">
        <f>IF(J233&gt;0,ROUND(F242-SUM(J233:J240),1),)</f>
        <v>0</v>
      </c>
      <c r="K241" s="17">
        <f>IF(K233&gt;0,ROUND(F242-SUM(K233:K240),1),)</f>
        <v>0</v>
      </c>
      <c r="L241" s="17">
        <f>IF(L233&gt;0,ROUND(F242-SUM(L233:L240),1),)</f>
        <v>0</v>
      </c>
      <c r="M241" s="17">
        <f>IF(M233&gt;0,ROUND(F242-SUM(M233:M240),1),)</f>
        <v>0</v>
      </c>
      <c r="N241" s="17">
        <f>IF(N233&gt;0,ROUND(F242-SUM(N233:N240),1),)</f>
        <v>0</v>
      </c>
      <c r="O241" s="17">
        <f>IF(O233&gt;0,ROUND(F242-SUM(O233:O240),1),)</f>
        <v>0</v>
      </c>
      <c r="P241" s="17">
        <f>IF(P233&gt;0,ROUND(F242-SUM(P233:P240),1),)</f>
        <v>0</v>
      </c>
      <c r="Q241" s="17">
        <f>IF(Q233&gt;0,ROUND(F242-SUM(Q233:Q240),1),)</f>
        <v>0</v>
      </c>
      <c r="R241" s="18">
        <f>IF(R233&gt;0,ROUND(F242-SUM(R233:R240),1),)</f>
        <v>0</v>
      </c>
      <c r="S241" s="19">
        <f>IF(S242=1,D241,IF(S242=2,E241,IF(S242=3,F241,IF(S242=4,G241,IF(S242=5,H241,IF(S242=6,I241,IF(S242=7,J241,IF(S242=8,K241,IF(S242=9,L241,IF(S242=10,M241,IF(S242=11,N241,IF(S242=12,O241,IF(S242=13,P241,IF(S242=14,Q241,IF(S242=15,R241,0)))))))))))))))/SUM(D233:D240)</f>
        <v>0</v>
      </c>
    </row>
    <row r="242" spans="2:19" ht="18" thickBot="1" x14ac:dyDescent="0.35">
      <c r="B242" s="20" t="s">
        <v>37</v>
      </c>
      <c r="C242" s="28" t="s">
        <v>30</v>
      </c>
      <c r="D242" s="21">
        <v>11925</v>
      </c>
      <c r="E242" s="21" t="s">
        <v>25</v>
      </c>
      <c r="F242" s="32">
        <f>SUM(D233:D240)</f>
        <v>6280</v>
      </c>
      <c r="G242" s="21" t="s">
        <v>26</v>
      </c>
      <c r="H242" s="21">
        <v>56</v>
      </c>
      <c r="I242" s="21" t="s">
        <v>27</v>
      </c>
      <c r="J242" s="22">
        <f>(H242+F242)/D242</f>
        <v>0.53132075471698115</v>
      </c>
      <c r="K242" s="21" t="s">
        <v>28</v>
      </c>
      <c r="L242" s="22">
        <f>F242/(F242+H242)</f>
        <v>0.99116161616161613</v>
      </c>
      <c r="M242" s="21" t="s">
        <v>29</v>
      </c>
      <c r="N242" s="22">
        <f>H242/(F242+H242)</f>
        <v>8.8383838383838381E-3</v>
      </c>
      <c r="O242" s="21" t="s">
        <v>24</v>
      </c>
      <c r="P242" s="21">
        <v>1571</v>
      </c>
      <c r="Q242" s="88" t="s">
        <v>23</v>
      </c>
      <c r="R242" s="89"/>
      <c r="S242" s="23">
        <v>1</v>
      </c>
    </row>
    <row r="243" spans="2:19" ht="18" thickBot="1" x14ac:dyDescent="0.35"/>
    <row r="244" spans="2:19" ht="18" thickBot="1" x14ac:dyDescent="0.35">
      <c r="B244" s="85" t="s">
        <v>363</v>
      </c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7"/>
    </row>
    <row r="245" spans="2:19" ht="18" thickBot="1" x14ac:dyDescent="0.35">
      <c r="B245" s="85" t="s">
        <v>38</v>
      </c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7"/>
    </row>
    <row r="246" spans="2:19" ht="18" thickBot="1" x14ac:dyDescent="0.35">
      <c r="B246" s="12" t="s">
        <v>0</v>
      </c>
      <c r="C246" s="14" t="s">
        <v>1</v>
      </c>
      <c r="D246" s="13" t="s">
        <v>2</v>
      </c>
      <c r="E246" s="13" t="s">
        <v>3</v>
      </c>
      <c r="F246" s="13" t="s">
        <v>4</v>
      </c>
      <c r="G246" s="13" t="s">
        <v>5</v>
      </c>
      <c r="H246" s="13" t="s">
        <v>6</v>
      </c>
      <c r="I246" s="13" t="s">
        <v>7</v>
      </c>
      <c r="J246" s="13" t="s">
        <v>8</v>
      </c>
      <c r="K246" s="13" t="s">
        <v>9</v>
      </c>
      <c r="L246" s="13" t="s">
        <v>10</v>
      </c>
      <c r="M246" s="13" t="s">
        <v>11</v>
      </c>
      <c r="N246" s="13" t="s">
        <v>12</v>
      </c>
      <c r="O246" s="13" t="s">
        <v>13</v>
      </c>
      <c r="P246" s="13" t="s">
        <v>14</v>
      </c>
      <c r="Q246" s="13" t="s">
        <v>15</v>
      </c>
      <c r="R246" s="14" t="s">
        <v>16</v>
      </c>
      <c r="S246" s="15"/>
    </row>
    <row r="247" spans="2:19" x14ac:dyDescent="0.3">
      <c r="B247" s="24" t="s">
        <v>20</v>
      </c>
      <c r="C247" s="25" t="s">
        <v>357</v>
      </c>
      <c r="D247" s="26">
        <v>1265</v>
      </c>
      <c r="E247" s="26">
        <v>1010</v>
      </c>
      <c r="F247" s="26">
        <v>1010</v>
      </c>
      <c r="G247" s="26">
        <v>1010</v>
      </c>
      <c r="H247" s="26">
        <v>1010</v>
      </c>
      <c r="I247" s="26">
        <v>1010</v>
      </c>
      <c r="J247" s="26"/>
      <c r="K247" s="26"/>
      <c r="L247" s="26"/>
      <c r="M247" s="26"/>
      <c r="N247" s="26"/>
      <c r="O247" s="26"/>
      <c r="P247" s="26"/>
      <c r="Q247" s="26"/>
      <c r="R247" s="30"/>
      <c r="S247" s="31">
        <f>IF(S254=1,D247,IF(S254=2,E247,IF(S254=3,F247,IF(S254=4,G247,IF(S254=5,H247,IF(S254=6,I247,IF(S254=7,J247,IF(S254=8,K247,IF(S254=9,L247,IF(S254=10,M247,IF(S254=11,N247,IF(S254=12,O247,IF(S254=13,P247,IF(S254=14,Q247,IF(S254=15,R247,0)))))))))))))))/SUM(D247:D252)</f>
        <v>0.25059429477020601</v>
      </c>
    </row>
    <row r="248" spans="2:19" x14ac:dyDescent="0.3">
      <c r="B248" s="24" t="s">
        <v>20</v>
      </c>
      <c r="C248" s="25" t="s">
        <v>358</v>
      </c>
      <c r="D248" s="26">
        <v>1161</v>
      </c>
      <c r="E248" s="26">
        <v>1161</v>
      </c>
      <c r="F248" s="26">
        <v>1010</v>
      </c>
      <c r="G248" s="26">
        <v>1010</v>
      </c>
      <c r="H248" s="26">
        <v>1010</v>
      </c>
      <c r="I248" s="26">
        <v>1010</v>
      </c>
      <c r="J248" s="26"/>
      <c r="K248" s="26"/>
      <c r="L248" s="26"/>
      <c r="M248" s="26"/>
      <c r="N248" s="26"/>
      <c r="O248" s="26"/>
      <c r="P248" s="26"/>
      <c r="Q248" s="26"/>
      <c r="R248" s="30"/>
      <c r="S248" s="31">
        <f>IF(S254=1,D248,IF(S254=2,E248,IF(S254=3,F248,IF(S254=4,G248,IF(S254=5,H248,IF(S254=6,I248,IF(S254=7,J248,IF(S254=8,K248,IF(S254=9,L248,IF(S254=10,M248,IF(S254=11,N248,IF(S254=12,O248,IF(S254=13,P248,IF(S254=14,Q248,IF(S254=15,R248,0)))))))))))))))/SUM(D247:D252)</f>
        <v>0.2299920760697306</v>
      </c>
    </row>
    <row r="249" spans="2:19" x14ac:dyDescent="0.3">
      <c r="B249" s="24" t="s">
        <v>17</v>
      </c>
      <c r="C249" s="25" t="s">
        <v>359</v>
      </c>
      <c r="D249" s="26">
        <v>1123</v>
      </c>
      <c r="E249" s="26">
        <v>1123</v>
      </c>
      <c r="F249" s="26">
        <v>1123</v>
      </c>
      <c r="G249" s="26">
        <v>1010</v>
      </c>
      <c r="H249" s="26">
        <v>1010</v>
      </c>
      <c r="I249" s="26">
        <v>1010</v>
      </c>
      <c r="J249" s="26"/>
      <c r="K249" s="26"/>
      <c r="L249" s="26"/>
      <c r="M249" s="26"/>
      <c r="N249" s="26"/>
      <c r="O249" s="26"/>
      <c r="P249" s="26"/>
      <c r="Q249" s="26"/>
      <c r="R249" s="30"/>
      <c r="S249" s="31">
        <f>IF(S254=1,D249,IF(S254=2,E249,IF(S254=3,F249,IF(S254=4,G249,IF(S254=5,H249,IF(S254=6,I249,IF(S254=7,J249,IF(S254=8,K249,IF(S254=9,L249,IF(S254=10,M249,IF(S254=11,N249,IF(S254=12,O249,IF(S254=13,P249,IF(S254=14,Q249,IF(S254=15,R249,0)))))))))))))))/SUM(D247:D252)</f>
        <v>0.22246434231378764</v>
      </c>
    </row>
    <row r="250" spans="2:19" x14ac:dyDescent="0.3">
      <c r="B250" s="24" t="s">
        <v>19</v>
      </c>
      <c r="C250" s="25" t="s">
        <v>360</v>
      </c>
      <c r="D250" s="26">
        <v>742</v>
      </c>
      <c r="E250" s="26">
        <v>800.9</v>
      </c>
      <c r="F250" s="26">
        <v>841.6</v>
      </c>
      <c r="G250" s="26">
        <v>844.4</v>
      </c>
      <c r="H250" s="26">
        <v>860.9</v>
      </c>
      <c r="I250" s="26">
        <v>1120.5</v>
      </c>
      <c r="J250" s="26"/>
      <c r="K250" s="26"/>
      <c r="L250" s="26"/>
      <c r="M250" s="26"/>
      <c r="N250" s="26"/>
      <c r="O250" s="26"/>
      <c r="P250" s="26"/>
      <c r="Q250" s="26"/>
      <c r="R250" s="30"/>
      <c r="S250" s="31">
        <f>IF(S254=1,D250,IF(S254=2,E250,IF(S254=3,F250,IF(S254=4,G250,IF(S254=5,H250,IF(S254=6,I250,IF(S254=7,J250,IF(S254=8,K250,IF(S254=9,L250,IF(S254=10,M250,IF(S254=11,N250,IF(S254=12,O250,IF(S254=13,P250,IF(S254=14,Q250,IF(S254=15,R250,0)))))))))))))))/SUM(D247:D252)</f>
        <v>0.14698890649762283</v>
      </c>
    </row>
    <row r="251" spans="2:19" x14ac:dyDescent="0.3">
      <c r="B251" s="24" t="s">
        <v>18</v>
      </c>
      <c r="C251" s="25" t="s">
        <v>361</v>
      </c>
      <c r="D251" s="26">
        <v>422</v>
      </c>
      <c r="E251" s="26">
        <v>493.4</v>
      </c>
      <c r="F251" s="26">
        <v>535.79999999999995</v>
      </c>
      <c r="G251" s="26">
        <v>554.29999999999995</v>
      </c>
      <c r="H251" s="26">
        <v>842.2</v>
      </c>
      <c r="I251" s="26">
        <v>0</v>
      </c>
      <c r="J251" s="26"/>
      <c r="K251" s="26"/>
      <c r="L251" s="26"/>
      <c r="M251" s="26"/>
      <c r="N251" s="26"/>
      <c r="O251" s="26"/>
      <c r="P251" s="26"/>
      <c r="Q251" s="26"/>
      <c r="R251" s="30"/>
      <c r="S251" s="31">
        <f>IF(S254=1,D251,IF(S254=2,E251,IF(S254=3,F251,IF(S254=4,G251,IF(S254=5,H251,IF(S254=6,I251,IF(S254=7,J251,IF(S254=8,K251,IF(S254=9,L251,IF(S254=10,M251,IF(S254=11,N251,IF(S254=12,O251,IF(S254=13,P251,IF(S254=14,Q251,IF(S254=15,R251,0)))))))))))))))/SUM(D247:D252)</f>
        <v>8.3597464342313785E-2</v>
      </c>
    </row>
    <row r="252" spans="2:19" x14ac:dyDescent="0.3">
      <c r="B252" s="24" t="s">
        <v>21</v>
      </c>
      <c r="C252" s="25" t="s">
        <v>362</v>
      </c>
      <c r="D252" s="26">
        <v>335</v>
      </c>
      <c r="E252" s="26">
        <v>385.8</v>
      </c>
      <c r="F252" s="26">
        <v>408</v>
      </c>
      <c r="G252" s="26">
        <v>468.4</v>
      </c>
      <c r="H252" s="26">
        <v>0</v>
      </c>
      <c r="I252" s="26"/>
      <c r="J252" s="26"/>
      <c r="K252" s="26"/>
      <c r="L252" s="26"/>
      <c r="M252" s="26"/>
      <c r="N252" s="26"/>
      <c r="O252" s="26"/>
      <c r="P252" s="26"/>
      <c r="Q252" s="26"/>
      <c r="R252" s="30"/>
      <c r="S252" s="31">
        <f>IF(S254=1,D252,IF(S254=2,E252,IF(S254=3,F252,IF(S254=4,G252,IF(S254=5,H252,IF(S254=6,I252,IF(S254=7,J252,IF(S254=8,K252,IF(S254=9,L252,IF(S254=10,M252,IF(S254=11,N252,IF(S254=12,O252,IF(S254=13,P252,IF(S254=14,Q252,IF(S254=15,R252,0)))))))))))))))/SUM(D247:D252)</f>
        <v>6.6362916006339145E-2</v>
      </c>
    </row>
    <row r="253" spans="2:19" ht="18" thickBot="1" x14ac:dyDescent="0.35">
      <c r="B253" s="16" t="s">
        <v>22</v>
      </c>
      <c r="C253" s="27"/>
      <c r="D253" s="17">
        <v>0</v>
      </c>
      <c r="E253" s="17">
        <f>IF(E247&gt;0,ROUND(F254-SUM(E247:E252),1),)</f>
        <v>73.900000000000006</v>
      </c>
      <c r="F253" s="17">
        <f>IF(F247&gt;0,ROUND(F254-SUM(F247:F252),1),)</f>
        <v>119.6</v>
      </c>
      <c r="G253" s="17">
        <f>IF(G247&gt;0,ROUND(F254-SUM(G247:G252),1),)</f>
        <v>150.9</v>
      </c>
      <c r="H253" s="17">
        <f>IF(H247&gt;0,ROUND(F254-SUM(H247:H252),1),)</f>
        <v>314.89999999999998</v>
      </c>
      <c r="I253" s="17">
        <f>IF(I247&gt;0,ROUND(F254-SUM(I247:I252),1),)</f>
        <v>897.5</v>
      </c>
      <c r="J253" s="17">
        <f>IF(J247&gt;0,ROUND(F254-SUM(J247:J252),1),)</f>
        <v>0</v>
      </c>
      <c r="K253" s="17">
        <f>IF(K247&gt;0,ROUND(F254-SUM(K247:K252),1),)</f>
        <v>0</v>
      </c>
      <c r="L253" s="17">
        <f>IF(L247&gt;0,ROUND(F254-SUM(L247:L252),1),)</f>
        <v>0</v>
      </c>
      <c r="M253" s="17">
        <f>IF(M247&gt;0,ROUND(F254-SUM(M247:M252),1),)</f>
        <v>0</v>
      </c>
      <c r="N253" s="17">
        <f>IF(N247&gt;0,ROUND(F254-SUM(N247:N252),1),)</f>
        <v>0</v>
      </c>
      <c r="O253" s="17">
        <f>IF(O247&gt;0,ROUND(F254-SUM(O247:O252),1),)</f>
        <v>0</v>
      </c>
      <c r="P253" s="17">
        <f>IF(P247&gt;0,ROUND(F254-SUM(P247:P252),1),)</f>
        <v>0</v>
      </c>
      <c r="Q253" s="17">
        <f>IF(Q247&gt;0,ROUND(F254-SUM(Q247:Q252),1),)</f>
        <v>0</v>
      </c>
      <c r="R253" s="18">
        <f>IF(R247&gt;0,ROUND(F254-SUM(R247:R252),1),)</f>
        <v>0</v>
      </c>
      <c r="S253" s="19">
        <f>IF(S254=1,D253,IF(S254=2,E253,IF(S254=3,F253,IF(S254=4,G253,IF(S254=5,H253,IF(S254=6,I253,IF(S254=7,J253,IF(S254=8,K253,IF(S254=9,L253,IF(S254=10,M253,IF(S254=11,N253,IF(S254=12,O253,IF(S254=13,P253,IF(S254=14,Q253,IF(S254=15,R253,0)))))))))))))))/SUM(D247:D252)</f>
        <v>0</v>
      </c>
    </row>
    <row r="254" spans="2:19" ht="18" thickBot="1" x14ac:dyDescent="0.35">
      <c r="B254" s="20" t="s">
        <v>37</v>
      </c>
      <c r="C254" s="28" t="s">
        <v>30</v>
      </c>
      <c r="D254" s="21">
        <v>12106</v>
      </c>
      <c r="E254" s="21" t="s">
        <v>25</v>
      </c>
      <c r="F254" s="32">
        <f>SUM(D247:D252)</f>
        <v>5048</v>
      </c>
      <c r="G254" s="21" t="s">
        <v>26</v>
      </c>
      <c r="H254" s="21">
        <v>37</v>
      </c>
      <c r="I254" s="21" t="s">
        <v>27</v>
      </c>
      <c r="J254" s="22">
        <f>(H254+F254)/D254</f>
        <v>0.42003964976044939</v>
      </c>
      <c r="K254" s="21" t="s">
        <v>28</v>
      </c>
      <c r="L254" s="22">
        <f>F254/(F254+H254)</f>
        <v>0.99272369714847586</v>
      </c>
      <c r="M254" s="21" t="s">
        <v>29</v>
      </c>
      <c r="N254" s="22">
        <f>H254/(F254+H254)</f>
        <v>7.2763028515240901E-3</v>
      </c>
      <c r="O254" s="21" t="s">
        <v>24</v>
      </c>
      <c r="P254" s="21">
        <v>1010</v>
      </c>
      <c r="Q254" s="88" t="s">
        <v>23</v>
      </c>
      <c r="R254" s="89"/>
      <c r="S254" s="23">
        <v>1</v>
      </c>
    </row>
    <row r="255" spans="2:19" ht="18" thickBot="1" x14ac:dyDescent="0.35"/>
    <row r="256" spans="2:19" ht="18" thickBot="1" x14ac:dyDescent="0.35">
      <c r="B256" s="85" t="s">
        <v>377</v>
      </c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7"/>
    </row>
    <row r="257" spans="2:19" ht="18" thickBot="1" x14ac:dyDescent="0.35">
      <c r="B257" s="85" t="s">
        <v>38</v>
      </c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7"/>
    </row>
    <row r="258" spans="2:19" ht="18" thickBot="1" x14ac:dyDescent="0.35">
      <c r="B258" s="12" t="s">
        <v>0</v>
      </c>
      <c r="C258" s="14" t="s">
        <v>1</v>
      </c>
      <c r="D258" s="13" t="s">
        <v>2</v>
      </c>
      <c r="E258" s="13" t="s">
        <v>3</v>
      </c>
      <c r="F258" s="13" t="s">
        <v>4</v>
      </c>
      <c r="G258" s="13" t="s">
        <v>5</v>
      </c>
      <c r="H258" s="13" t="s">
        <v>6</v>
      </c>
      <c r="I258" s="13" t="s">
        <v>7</v>
      </c>
      <c r="J258" s="13" t="s">
        <v>8</v>
      </c>
      <c r="K258" s="13" t="s">
        <v>9</v>
      </c>
      <c r="L258" s="13" t="s">
        <v>10</v>
      </c>
      <c r="M258" s="13" t="s">
        <v>11</v>
      </c>
      <c r="N258" s="13" t="s">
        <v>12</v>
      </c>
      <c r="O258" s="13" t="s">
        <v>13</v>
      </c>
      <c r="P258" s="13" t="s">
        <v>14</v>
      </c>
      <c r="Q258" s="13" t="s">
        <v>15</v>
      </c>
      <c r="R258" s="14" t="s">
        <v>16</v>
      </c>
      <c r="S258" s="15"/>
    </row>
    <row r="259" spans="2:19" x14ac:dyDescent="0.3">
      <c r="B259" s="24" t="s">
        <v>20</v>
      </c>
      <c r="C259" s="25" t="s">
        <v>369</v>
      </c>
      <c r="D259" s="26">
        <v>1721</v>
      </c>
      <c r="E259" s="26">
        <v>1340</v>
      </c>
      <c r="F259" s="26">
        <v>1340</v>
      </c>
      <c r="G259" s="26">
        <v>1340</v>
      </c>
      <c r="H259" s="26">
        <v>1340</v>
      </c>
      <c r="I259" s="26">
        <v>1340</v>
      </c>
      <c r="J259" s="26">
        <v>1340</v>
      </c>
      <c r="K259" s="26"/>
      <c r="L259" s="26"/>
      <c r="M259" s="26"/>
      <c r="N259" s="26"/>
      <c r="O259" s="26"/>
      <c r="P259" s="26"/>
      <c r="Q259" s="26"/>
      <c r="R259" s="30"/>
      <c r="S259" s="31">
        <f>IF(S268=1,D259,IF(S268=2,E259,IF(S268=3,F259,IF(S268=4,G259,IF(S268=5,H259,IF(S268=6,I259,IF(S268=7,J259,IF(S268=8,K259,IF(S268=9,L259,IF(S268=10,M259,IF(S268=11,N259,IF(S268=12,O259,IF(S268=13,P259,IF(S268=14,Q259,IF(S268=15,R259,0)))))))))))))))/SUM(D259:D266)</f>
        <v>0.32132188200149364</v>
      </c>
    </row>
    <row r="260" spans="2:19" x14ac:dyDescent="0.3">
      <c r="B260" s="24" t="s">
        <v>17</v>
      </c>
      <c r="C260" s="25" t="s">
        <v>370</v>
      </c>
      <c r="D260" s="26">
        <v>1345</v>
      </c>
      <c r="E260" s="26">
        <v>1345</v>
      </c>
      <c r="F260" s="26">
        <v>1340</v>
      </c>
      <c r="G260" s="26">
        <v>1340</v>
      </c>
      <c r="H260" s="26">
        <v>1340</v>
      </c>
      <c r="I260" s="26">
        <v>1340</v>
      </c>
      <c r="J260" s="26">
        <v>1340</v>
      </c>
      <c r="K260" s="26"/>
      <c r="L260" s="26"/>
      <c r="M260" s="26"/>
      <c r="N260" s="26"/>
      <c r="O260" s="26"/>
      <c r="P260" s="26"/>
      <c r="Q260" s="26"/>
      <c r="R260" s="30"/>
      <c r="S260" s="31">
        <f>IF(S268=1,D260,IF(S268=2,E260,IF(S268=3,F260,IF(S268=4,G260,IF(S268=5,H260,IF(S268=6,I260,IF(S268=7,J260,IF(S268=8,K260,IF(S268=9,L260,IF(S268=10,M260,IF(S268=11,N260,IF(S268=12,O260,IF(S268=13,P260,IF(S268=14,Q260,IF(S268=15,R260,0)))))))))))))))/SUM(D259:D266)</f>
        <v>0.25112023898431668</v>
      </c>
    </row>
    <row r="261" spans="2:19" x14ac:dyDescent="0.3">
      <c r="B261" s="24" t="s">
        <v>19</v>
      </c>
      <c r="C261" s="25" t="s">
        <v>371</v>
      </c>
      <c r="D261" s="26">
        <v>707</v>
      </c>
      <c r="E261" s="26">
        <v>724.7</v>
      </c>
      <c r="F261" s="26">
        <v>724.8</v>
      </c>
      <c r="G261" s="26">
        <v>731</v>
      </c>
      <c r="H261" s="26">
        <v>744.2</v>
      </c>
      <c r="I261" s="26">
        <v>748.5</v>
      </c>
      <c r="J261" s="26">
        <v>848</v>
      </c>
      <c r="K261" s="26"/>
      <c r="L261" s="26"/>
      <c r="M261" s="26"/>
      <c r="N261" s="26"/>
      <c r="O261" s="26"/>
      <c r="P261" s="26"/>
      <c r="Q261" s="26"/>
      <c r="R261" s="30"/>
      <c r="S261" s="31">
        <f>IF(S268=1,D261,IF(S268=2,E261,IF(S268=3,F261,IF(S268=4,G261,IF(S268=5,H261,IF(S268=6,I261,IF(S268=7,J261,IF(S268=8,K261,IF(S268=9,L261,IF(S268=10,M261,IF(S268=11,N261,IF(S268=12,O261,IF(S268=13,P261,IF(S268=14,Q261,IF(S268=15,R261,0)))))))))))))))/SUM(D259:D266)</f>
        <v>0.13200149365197908</v>
      </c>
    </row>
    <row r="262" spans="2:19" x14ac:dyDescent="0.3">
      <c r="B262" s="24" t="s">
        <v>20</v>
      </c>
      <c r="C262" s="25" t="s">
        <v>372</v>
      </c>
      <c r="D262" s="26">
        <v>679</v>
      </c>
      <c r="E262" s="26">
        <v>998.7</v>
      </c>
      <c r="F262" s="26">
        <v>999.2</v>
      </c>
      <c r="G262" s="26">
        <v>1015.2</v>
      </c>
      <c r="H262" s="26">
        <v>1063.2</v>
      </c>
      <c r="I262" s="26">
        <v>1203.8</v>
      </c>
      <c r="J262" s="26">
        <v>1425.3</v>
      </c>
      <c r="K262" s="26"/>
      <c r="L262" s="26"/>
      <c r="M262" s="26"/>
      <c r="N262" s="26"/>
      <c r="O262" s="26"/>
      <c r="P262" s="26"/>
      <c r="Q262" s="26"/>
      <c r="R262" s="30"/>
      <c r="S262" s="31">
        <f>IF(S268=1,D262,IF(S268=2,E262,IF(S268=3,F262,IF(S268=4,G262,IF(S268=5,H262,IF(S268=6,I262,IF(S268=7,J262,IF(S268=8,K262,IF(S268=9,L262,IF(S268=10,M262,IF(S268=11,N262,IF(S268=12,O262,IF(S268=13,P262,IF(S268=14,Q262,IF(S268=15,R262,0)))))))))))))))/SUM(D259:D266)</f>
        <v>0.12677371172516805</v>
      </c>
    </row>
    <row r="263" spans="2:19" x14ac:dyDescent="0.3">
      <c r="B263" s="24" t="s">
        <v>51</v>
      </c>
      <c r="C263" s="25" t="s">
        <v>373</v>
      </c>
      <c r="D263" s="26">
        <v>404</v>
      </c>
      <c r="E263" s="26">
        <v>417.3</v>
      </c>
      <c r="F263" s="26">
        <v>417.6</v>
      </c>
      <c r="G263" s="26">
        <v>455.6</v>
      </c>
      <c r="H263" s="26">
        <v>469.8</v>
      </c>
      <c r="I263" s="26">
        <v>516.70000000000005</v>
      </c>
      <c r="J263" s="26">
        <v>0</v>
      </c>
      <c r="K263" s="26"/>
      <c r="L263" s="26"/>
      <c r="M263" s="26"/>
      <c r="N263" s="26"/>
      <c r="O263" s="26"/>
      <c r="P263" s="26"/>
      <c r="Q263" s="26"/>
      <c r="R263" s="30"/>
      <c r="S263" s="31">
        <f>IF(S268=1,D263,IF(S268=2,E263,IF(S268=3,F263,IF(S268=4,G263,IF(S268=5,H263,IF(S268=6,I263,IF(S268=7,J263,IF(S268=8,K263,IF(S268=9,L263,IF(S268=10,M263,IF(S268=11,N263,IF(S268=12,O263,IF(S268=13,P263,IF(S268=14,Q263,IF(S268=15,R263,0)))))))))))))))/SUM(D259:D266)</f>
        <v>7.5429424943988049E-2</v>
      </c>
    </row>
    <row r="264" spans="2:19" x14ac:dyDescent="0.3">
      <c r="B264" s="24" t="s">
        <v>21</v>
      </c>
      <c r="C264" s="25" t="s">
        <v>374</v>
      </c>
      <c r="D264" s="26">
        <v>281</v>
      </c>
      <c r="E264" s="26">
        <v>291</v>
      </c>
      <c r="F264" s="26">
        <v>293.5</v>
      </c>
      <c r="G264" s="26">
        <v>303.8</v>
      </c>
      <c r="H264" s="26">
        <v>339.6</v>
      </c>
      <c r="I264" s="26">
        <v>0</v>
      </c>
      <c r="J264" s="26"/>
      <c r="K264" s="26"/>
      <c r="L264" s="26"/>
      <c r="M264" s="26"/>
      <c r="N264" s="26"/>
      <c r="O264" s="26"/>
      <c r="P264" s="26"/>
      <c r="Q264" s="26"/>
      <c r="R264" s="30"/>
      <c r="S264" s="31">
        <f>IF(S268=1,D264,IF(S268=2,E264,IF(S268=3,F264,IF(S268=4,G264,IF(S268=5,H264,IF(S268=6,I264,IF(S268=7,J264,IF(S268=8,K264,IF(S268=9,L264,IF(S268=10,M264,IF(S268=11,N264,IF(S268=12,O264,IF(S268=13,P264,IF(S268=14,Q264,IF(S268=15,R264,0)))))))))))))))/SUM(D259:D266)</f>
        <v>5.2464525765496636E-2</v>
      </c>
    </row>
    <row r="265" spans="2:19" x14ac:dyDescent="0.3">
      <c r="B265" s="24" t="s">
        <v>18</v>
      </c>
      <c r="C265" s="25" t="s">
        <v>375</v>
      </c>
      <c r="D265" s="26">
        <v>139</v>
      </c>
      <c r="E265" s="26">
        <v>143.4</v>
      </c>
      <c r="F265" s="26">
        <v>143.80000000000001</v>
      </c>
      <c r="G265" s="26">
        <v>146</v>
      </c>
      <c r="H265" s="26">
        <v>0</v>
      </c>
      <c r="I265" s="26"/>
      <c r="J265" s="26"/>
      <c r="K265" s="26"/>
      <c r="L265" s="26"/>
      <c r="M265" s="26"/>
      <c r="N265" s="26"/>
      <c r="O265" s="26"/>
      <c r="P265" s="26"/>
      <c r="Q265" s="26"/>
      <c r="R265" s="30"/>
      <c r="S265" s="31">
        <f>IF(S268=1,D265,IF(S268=2,E265,IF(S268=3,F265,IF(S268=4,G265,IF(S268=5,H265,IF(S268=6,I265,IF(S268=7,J265,IF(S268=8,K265,IF(S268=9,L265,IF(S268=10,M265,IF(S268=11,N265,IF(S268=12,O265,IF(S268=13,P265,IF(S268=14,Q265,IF(S268=15,R265,0)))))))))))))))/SUM(D259:D266)</f>
        <v>2.5952203136669155E-2</v>
      </c>
    </row>
    <row r="266" spans="2:19" x14ac:dyDescent="0.3">
      <c r="B266" s="24" t="s">
        <v>51</v>
      </c>
      <c r="C266" s="25" t="s">
        <v>376</v>
      </c>
      <c r="D266" s="26">
        <v>80</v>
      </c>
      <c r="E266" s="26">
        <v>84.6</v>
      </c>
      <c r="F266" s="26">
        <v>84.9</v>
      </c>
      <c r="G266" s="26">
        <v>0</v>
      </c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30"/>
      <c r="S266" s="31">
        <f>IF(S268=1,D266,IF(S268=2,E266,IF(S268=3,F266,IF(S268=4,G266,IF(S268=5,H266,IF(S268=6,I266,IF(S268=7,J266,IF(S268=8,K266,IF(S268=9,L266,IF(S268=10,M266,IF(S268=11,N266,IF(S268=12,O266,IF(S268=13,P266,IF(S268=14,Q266,IF(S268=15,R266,0)))))))))))))))/SUM(D259:D266)</f>
        <v>1.4936519790888723E-2</v>
      </c>
    </row>
    <row r="267" spans="2:19" ht="18" thickBot="1" x14ac:dyDescent="0.35">
      <c r="B267" s="16" t="s">
        <v>22</v>
      </c>
      <c r="C267" s="27"/>
      <c r="D267" s="17">
        <v>0</v>
      </c>
      <c r="E267" s="17">
        <f>IF(E259&gt;0,ROUND(F268-SUM(E259:E266),1),)</f>
        <v>11.3</v>
      </c>
      <c r="F267" s="17">
        <f>IF(F259&gt;0,ROUND(F268-SUM(F259:F266),1),)</f>
        <v>12.2</v>
      </c>
      <c r="G267" s="17">
        <f>IF(G259&gt;0,ROUND(F268-SUM(G259:G266),1),)</f>
        <v>24.4</v>
      </c>
      <c r="H267" s="17">
        <f>IF(H259&gt;0,ROUND(F268-SUM(H259:H266),1),)</f>
        <v>59.2</v>
      </c>
      <c r="I267" s="17">
        <f>IF(I259&gt;0,ROUND(F268-SUM(I259:I266),1),)</f>
        <v>207</v>
      </c>
      <c r="J267" s="17">
        <f>IF(J259&gt;0,ROUND(F268-SUM(J259:J266),1),)</f>
        <v>402.7</v>
      </c>
      <c r="K267" s="17">
        <f>IF(K259&gt;0,ROUND(F268-SUM(K259:K266),1),)</f>
        <v>0</v>
      </c>
      <c r="L267" s="17">
        <f>IF(L259&gt;0,ROUND(F268-SUM(L259:L266),1),)</f>
        <v>0</v>
      </c>
      <c r="M267" s="17">
        <f>IF(M259&gt;0,ROUND(F268-SUM(M259:M266),1),)</f>
        <v>0</v>
      </c>
      <c r="N267" s="17">
        <f>IF(N259&gt;0,ROUND(F268-SUM(N259:N266),1),)</f>
        <v>0</v>
      </c>
      <c r="O267" s="17">
        <f>IF(O259&gt;0,ROUND(F268-SUM(O259:O266),1),)</f>
        <v>0</v>
      </c>
      <c r="P267" s="17">
        <f>IF(P259&gt;0,ROUND(F268-SUM(P259:P266),1),)</f>
        <v>0</v>
      </c>
      <c r="Q267" s="17">
        <f>IF(Q259&gt;0,ROUND(F268-SUM(Q259:Q266),1),)</f>
        <v>0</v>
      </c>
      <c r="R267" s="18">
        <f>IF(R259&gt;0,ROUND(F268-SUM(R259:R266),1),)</f>
        <v>0</v>
      </c>
      <c r="S267" s="19">
        <f>IF(S268=1,D267,IF(S268=2,E267,IF(S268=3,F267,IF(S268=4,G267,IF(S268=5,H267,IF(S268=6,I267,IF(S268=7,J267,IF(S268=8,K267,IF(S268=9,L267,IF(S268=10,M267,IF(S268=11,N267,IF(S268=12,O267,IF(S268=13,P267,IF(S268=14,Q267,IF(S268=15,R267,0)))))))))))))))/SUM(D259:D266)</f>
        <v>0</v>
      </c>
    </row>
    <row r="268" spans="2:19" ht="18" thickBot="1" x14ac:dyDescent="0.35">
      <c r="B268" s="20" t="s">
        <v>37</v>
      </c>
      <c r="C268" s="28" t="s">
        <v>30</v>
      </c>
      <c r="D268" s="21">
        <v>10467</v>
      </c>
      <c r="E268" s="21" t="s">
        <v>25</v>
      </c>
      <c r="F268" s="32">
        <f>SUM(D259:D266)</f>
        <v>5356</v>
      </c>
      <c r="G268" s="21" t="s">
        <v>26</v>
      </c>
      <c r="H268" s="21">
        <v>58</v>
      </c>
      <c r="I268" s="21" t="s">
        <v>27</v>
      </c>
      <c r="J268" s="22">
        <f>(H268+F268)/D268</f>
        <v>0.51724467373650518</v>
      </c>
      <c r="K268" s="21" t="s">
        <v>28</v>
      </c>
      <c r="L268" s="22">
        <f>F268/(F268+H268)</f>
        <v>0.98928703361654968</v>
      </c>
      <c r="M268" s="21" t="s">
        <v>29</v>
      </c>
      <c r="N268" s="22">
        <f>H268/(F268+H268)</f>
        <v>1.0712966383450314E-2</v>
      </c>
      <c r="O268" s="21" t="s">
        <v>24</v>
      </c>
      <c r="P268" s="21">
        <v>1340</v>
      </c>
      <c r="Q268" s="88" t="s">
        <v>23</v>
      </c>
      <c r="R268" s="89"/>
      <c r="S268" s="23">
        <v>1</v>
      </c>
    </row>
    <row r="269" spans="2:19" ht="18" thickBot="1" x14ac:dyDescent="0.35"/>
    <row r="270" spans="2:19" ht="18" thickBot="1" x14ac:dyDescent="0.35">
      <c r="B270" s="85" t="s">
        <v>398</v>
      </c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7"/>
    </row>
    <row r="271" spans="2:19" ht="18" thickBot="1" x14ac:dyDescent="0.35">
      <c r="B271" s="85" t="s">
        <v>38</v>
      </c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7"/>
    </row>
    <row r="272" spans="2:19" ht="18" thickBot="1" x14ac:dyDescent="0.35">
      <c r="B272" s="12" t="s">
        <v>0</v>
      </c>
      <c r="C272" s="14" t="s">
        <v>1</v>
      </c>
      <c r="D272" s="13" t="s">
        <v>2</v>
      </c>
      <c r="E272" s="13" t="s">
        <v>3</v>
      </c>
      <c r="F272" s="13" t="s">
        <v>4</v>
      </c>
      <c r="G272" s="13" t="s">
        <v>5</v>
      </c>
      <c r="H272" s="13" t="s">
        <v>6</v>
      </c>
      <c r="I272" s="13" t="s">
        <v>7</v>
      </c>
      <c r="J272" s="13" t="s">
        <v>8</v>
      </c>
      <c r="K272" s="13" t="s">
        <v>9</v>
      </c>
      <c r="L272" s="13" t="s">
        <v>10</v>
      </c>
      <c r="M272" s="13" t="s">
        <v>11</v>
      </c>
      <c r="N272" s="13" t="s">
        <v>12</v>
      </c>
      <c r="O272" s="13" t="s">
        <v>13</v>
      </c>
      <c r="P272" s="13" t="s">
        <v>14</v>
      </c>
      <c r="Q272" s="13" t="s">
        <v>15</v>
      </c>
      <c r="R272" s="14" t="s">
        <v>16</v>
      </c>
      <c r="S272" s="15"/>
    </row>
    <row r="273" spans="2:19" x14ac:dyDescent="0.3">
      <c r="B273" s="24" t="s">
        <v>20</v>
      </c>
      <c r="C273" s="25" t="s">
        <v>389</v>
      </c>
      <c r="D273" s="26">
        <v>2160</v>
      </c>
      <c r="E273" s="26">
        <v>1524</v>
      </c>
      <c r="F273" s="26">
        <v>1524</v>
      </c>
      <c r="G273" s="26">
        <v>1524</v>
      </c>
      <c r="H273" s="26">
        <v>1524</v>
      </c>
      <c r="I273" s="26">
        <v>1524</v>
      </c>
      <c r="J273" s="26"/>
      <c r="K273" s="26"/>
      <c r="L273" s="26"/>
      <c r="M273" s="26"/>
      <c r="N273" s="26"/>
      <c r="O273" s="26"/>
      <c r="P273" s="26"/>
      <c r="Q273" s="26"/>
      <c r="R273" s="30"/>
      <c r="S273" s="31">
        <f>IF(S283=1,D273,IF(S283=2,E273,IF(S283=3,F273,IF(S283=4,G273,IF(S283=5,H273,IF(S283=6,I273,IF(S283=7,J273,IF(S283=8,K273,IF(S283=9,L273,IF(S283=10,M273,IF(S283=11,N273,IF(S283=12,O273,IF(S283=13,P273,IF(S283=14,Q273,IF(S283=15,R273,0)))))))))))))))/SUM(D273:D281)</f>
        <v>0.35438884331419196</v>
      </c>
    </row>
    <row r="274" spans="2:19" x14ac:dyDescent="0.3">
      <c r="B274" s="24" t="s">
        <v>17</v>
      </c>
      <c r="C274" s="25" t="s">
        <v>390</v>
      </c>
      <c r="D274" s="26">
        <v>1571</v>
      </c>
      <c r="E274" s="26">
        <v>1571</v>
      </c>
      <c r="F274" s="26">
        <v>1524</v>
      </c>
      <c r="G274" s="26">
        <v>1524</v>
      </c>
      <c r="H274" s="26">
        <v>1524</v>
      </c>
      <c r="I274" s="26">
        <v>1524</v>
      </c>
      <c r="J274" s="26"/>
      <c r="K274" s="26"/>
      <c r="L274" s="26"/>
      <c r="M274" s="26"/>
      <c r="N274" s="26"/>
      <c r="O274" s="26"/>
      <c r="P274" s="26"/>
      <c r="Q274" s="26"/>
      <c r="R274" s="30"/>
      <c r="S274" s="31">
        <f>IF(S283=1,D274,IF(S283=2,E274,IF(S283=3,F274,IF(S283=4,G274,IF(S283=5,H274,IF(S283=6,I274,IF(S283=7,J274,IF(S283=8,K274,IF(S283=9,L274,IF(S283=10,M274,IF(S283=11,N274,IF(S283=12,O274,IF(S283=13,P274,IF(S283=14,Q274,IF(S283=15,R274,0)))))))))))))))/SUM(D273:D281)</f>
        <v>0.25775225594749795</v>
      </c>
    </row>
    <row r="275" spans="2:19" x14ac:dyDescent="0.3">
      <c r="B275" s="24" t="s">
        <v>20</v>
      </c>
      <c r="C275" s="25" t="s">
        <v>391</v>
      </c>
      <c r="D275" s="26">
        <v>1036</v>
      </c>
      <c r="E275" s="26">
        <v>1495</v>
      </c>
      <c r="F275" s="26">
        <v>1501.8</v>
      </c>
      <c r="G275" s="26">
        <v>1503.6</v>
      </c>
      <c r="H275" s="26">
        <v>1513.8</v>
      </c>
      <c r="I275" s="26">
        <v>1537.8</v>
      </c>
      <c r="J275" s="26"/>
      <c r="K275" s="26"/>
      <c r="L275" s="26"/>
      <c r="M275" s="26"/>
      <c r="N275" s="26"/>
      <c r="O275" s="26"/>
      <c r="P275" s="26"/>
      <c r="Q275" s="26"/>
      <c r="R275" s="30"/>
      <c r="S275" s="31">
        <f>IF(S283=1,D275,IF(S283=2,E275,IF(S283=3,F275,IF(S283=4,G275,IF(S283=5,H275,IF(S283=6,I275,IF(S283=7,J275,IF(S283=8,K275,IF(S283=9,L275,IF(S283=10,M275,IF(S283=11,N275,IF(S283=12,O275,IF(S283=13,P275,IF(S283=14,Q275,IF(S283=15,R275,0)))))))))))))))/SUM(D273:D281)</f>
        <v>0.16997538966365874</v>
      </c>
    </row>
    <row r="276" spans="2:19" x14ac:dyDescent="0.3">
      <c r="B276" s="24" t="s">
        <v>19</v>
      </c>
      <c r="C276" s="25" t="s">
        <v>392</v>
      </c>
      <c r="D276" s="26">
        <v>698</v>
      </c>
      <c r="E276" s="26">
        <v>766</v>
      </c>
      <c r="F276" s="26">
        <v>766.5</v>
      </c>
      <c r="G276" s="26">
        <v>770.1</v>
      </c>
      <c r="H276" s="26">
        <v>774.4</v>
      </c>
      <c r="I276" s="26">
        <v>790.8</v>
      </c>
      <c r="J276" s="26"/>
      <c r="K276" s="26"/>
      <c r="L276" s="26"/>
      <c r="M276" s="26"/>
      <c r="N276" s="26"/>
      <c r="O276" s="26"/>
      <c r="P276" s="26"/>
      <c r="Q276" s="26"/>
      <c r="R276" s="30"/>
      <c r="S276" s="31">
        <f>IF(S283=1,D276,IF(S283=2,E276,IF(S283=3,F276,IF(S283=4,G276,IF(S283=5,H276,IF(S283=6,I276,IF(S283=7,J276,IF(S283=8,K276,IF(S283=9,L276,IF(S283=10,M276,IF(S283=11,N276,IF(S283=12,O276,IF(S283=13,P276,IF(S283=14,Q276,IF(S283=15,R276,0)))))))))))))))/SUM(D273:D281)</f>
        <v>0.11452009844134536</v>
      </c>
    </row>
    <row r="277" spans="2:19" x14ac:dyDescent="0.3">
      <c r="B277" s="24" t="s">
        <v>21</v>
      </c>
      <c r="C277" s="25" t="s">
        <v>393</v>
      </c>
      <c r="D277" s="26">
        <v>296</v>
      </c>
      <c r="E277" s="26">
        <v>327.2</v>
      </c>
      <c r="F277" s="26">
        <v>351.4</v>
      </c>
      <c r="G277" s="26">
        <v>361.1</v>
      </c>
      <c r="H277" s="26">
        <v>371.9</v>
      </c>
      <c r="I277" s="26">
        <v>377.4</v>
      </c>
      <c r="J277" s="26"/>
      <c r="K277" s="26"/>
      <c r="L277" s="26"/>
      <c r="M277" s="26"/>
      <c r="N277" s="26"/>
      <c r="O277" s="26"/>
      <c r="P277" s="26"/>
      <c r="Q277" s="26"/>
      <c r="R277" s="30"/>
      <c r="S277" s="31">
        <f>IF(S283=1,D277,IF(S283=2,E277,IF(S283=3,F277,IF(S283=4,G277,IF(S283=5,H277,IF(S283=6,I277,IF(S283=7,J277,IF(S283=8,K277,IF(S283=9,L277,IF(S283=10,M277,IF(S283=11,N277,IF(S283=12,O277,IF(S283=13,P277,IF(S283=14,Q277,IF(S283=15,R277,0)))))))))))))))/SUM(D273:D281)</f>
        <v>4.856439704675964E-2</v>
      </c>
    </row>
    <row r="278" spans="2:19" x14ac:dyDescent="0.3">
      <c r="B278" s="24" t="s">
        <v>18</v>
      </c>
      <c r="C278" s="25" t="s">
        <v>394</v>
      </c>
      <c r="D278" s="26">
        <v>206</v>
      </c>
      <c r="E278" s="26">
        <v>234.9</v>
      </c>
      <c r="F278" s="26">
        <v>238.8</v>
      </c>
      <c r="G278" s="26">
        <v>242.4</v>
      </c>
      <c r="H278" s="26">
        <v>245.8</v>
      </c>
      <c r="I278" s="26">
        <v>250.8</v>
      </c>
      <c r="J278" s="26"/>
      <c r="K278" s="26"/>
      <c r="L278" s="26"/>
      <c r="M278" s="26"/>
      <c r="N278" s="26"/>
      <c r="O278" s="26"/>
      <c r="P278" s="26"/>
      <c r="Q278" s="26"/>
      <c r="R278" s="30"/>
      <c r="S278" s="31">
        <f>IF(S283=1,D278,IF(S283=2,E278,IF(S283=3,F278,IF(S283=4,G278,IF(S283=5,H278,IF(S283=6,I278,IF(S283=7,J278,IF(S283=8,K278,IF(S283=9,L278,IF(S283=10,M278,IF(S283=11,N278,IF(S283=12,O278,IF(S283=13,P278,IF(S283=14,Q278,IF(S283=15,R278,0)))))))))))))))/SUM(D273:D281)</f>
        <v>3.3798195242001644E-2</v>
      </c>
    </row>
    <row r="279" spans="2:19" x14ac:dyDescent="0.3">
      <c r="B279" s="24" t="s">
        <v>39</v>
      </c>
      <c r="C279" s="25" t="s">
        <v>395</v>
      </c>
      <c r="D279" s="26">
        <v>66</v>
      </c>
      <c r="E279" s="26">
        <v>69.2</v>
      </c>
      <c r="F279" s="26">
        <v>70</v>
      </c>
      <c r="G279" s="26">
        <v>71.099999999999994</v>
      </c>
      <c r="H279" s="26">
        <v>80.900000000000006</v>
      </c>
      <c r="I279" s="26">
        <v>0</v>
      </c>
      <c r="J279" s="26"/>
      <c r="K279" s="26"/>
      <c r="L279" s="26"/>
      <c r="M279" s="26"/>
      <c r="N279" s="26"/>
      <c r="O279" s="26"/>
      <c r="P279" s="26"/>
      <c r="Q279" s="26"/>
      <c r="R279" s="30"/>
      <c r="S279" s="31">
        <f>IF(S283=1,D279,IF(S283=2,E279,IF(S283=3,F279,IF(S283=4,G279,IF(S283=5,H279,IF(S283=6,I279,IF(S283=7,J279,IF(S283=8,K279,IF(S283=9,L279,IF(S283=10,M279,IF(S283=11,N279,IF(S283=12,O279,IF(S283=13,P279,IF(S283=14,Q279,IF(S283=15,R279,0)))))))))))))))/SUM(D273:D281)</f>
        <v>1.0828547990155866E-2</v>
      </c>
    </row>
    <row r="280" spans="2:19" x14ac:dyDescent="0.3">
      <c r="B280" s="24" t="s">
        <v>51</v>
      </c>
      <c r="C280" s="25" t="s">
        <v>396</v>
      </c>
      <c r="D280" s="26">
        <v>33</v>
      </c>
      <c r="E280" s="26">
        <v>37.1</v>
      </c>
      <c r="F280" s="26">
        <v>37.700000000000003</v>
      </c>
      <c r="G280" s="26">
        <v>51</v>
      </c>
      <c r="H280" s="26">
        <v>0</v>
      </c>
      <c r="I280" s="26"/>
      <c r="J280" s="26"/>
      <c r="K280" s="26"/>
      <c r="L280" s="26"/>
      <c r="M280" s="26"/>
      <c r="N280" s="26"/>
      <c r="O280" s="26"/>
      <c r="P280" s="26"/>
      <c r="Q280" s="26"/>
      <c r="R280" s="30"/>
      <c r="S280" s="31">
        <f>IF(S283=1,D280,IF(S283=2,E280,IF(S283=3,F280,IF(S283=4,G280,IF(S283=5,H280,IF(S283=6,I280,IF(S283=7,J280,IF(S283=8,K280,IF(S283=9,L280,IF(S283=10,M280,IF(S283=11,N280,IF(S283=12,O280,IF(S283=13,P280,IF(S283=14,Q280,IF(S283=15,R280,0)))))))))))))))/SUM(D273:D281)</f>
        <v>5.4142739950779331E-3</v>
      </c>
    </row>
    <row r="281" spans="2:19" x14ac:dyDescent="0.3">
      <c r="B281" s="24" t="s">
        <v>51</v>
      </c>
      <c r="C281" s="25" t="s">
        <v>397</v>
      </c>
      <c r="D281" s="26">
        <v>29</v>
      </c>
      <c r="E281" s="26">
        <v>32.799999999999997</v>
      </c>
      <c r="F281" s="26">
        <v>33.6</v>
      </c>
      <c r="G281" s="26">
        <v>0</v>
      </c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30"/>
      <c r="S281" s="31">
        <f>IF(S283=1,D281,IF(S283=2,E281,IF(S283=3,F281,IF(S283=4,G281,IF(S283=5,H281,IF(S283=6,I281,IF(S283=7,J281,IF(S283=8,K281,IF(S283=9,L281,IF(S283=10,M281,IF(S283=11,N281,IF(S283=12,O281,IF(S283=13,P281,IF(S283=14,Q281,IF(S283=15,R281,0)))))))))))))))/SUM(D273:D281)</f>
        <v>4.7579983593109103E-3</v>
      </c>
    </row>
    <row r="282" spans="2:19" ht="18" thickBot="1" x14ac:dyDescent="0.35">
      <c r="B282" s="16" t="s">
        <v>22</v>
      </c>
      <c r="C282" s="27"/>
      <c r="D282" s="17">
        <v>0</v>
      </c>
      <c r="E282" s="17">
        <f>IF(E273&gt;0,ROUND(F283-SUM(E273:E281),1),)</f>
        <v>37.799999999999997</v>
      </c>
      <c r="F282" s="17">
        <f>IF(F273&gt;0,ROUND(F283-SUM(F273:F281),1),)</f>
        <v>47.2</v>
      </c>
      <c r="G282" s="17">
        <f>IF(G273&gt;0,ROUND(F283-SUM(G273:G281),1),)</f>
        <v>47.7</v>
      </c>
      <c r="H282" s="17">
        <f>IF(H273&gt;0,ROUND(F283-SUM(H273:H281),1),)</f>
        <v>60.2</v>
      </c>
      <c r="I282" s="17">
        <f>IF(I273&gt;0,ROUND(F283-SUM(I273:I281),1),)</f>
        <v>90.2</v>
      </c>
      <c r="J282" s="17">
        <f>IF(J273&gt;0,ROUND(F283-SUM(J273:J281),1),)</f>
        <v>0</v>
      </c>
      <c r="K282" s="17">
        <f>IF(K273&gt;0,ROUND(F283-SUM(K273:K281),1),)</f>
        <v>0</v>
      </c>
      <c r="L282" s="17">
        <f>IF(L273&gt;0,ROUND(F283-SUM(L273:L281),1),)</f>
        <v>0</v>
      </c>
      <c r="M282" s="17">
        <f>IF(M273&gt;0,ROUND(F283-SUM(M273:M281),1),)</f>
        <v>0</v>
      </c>
      <c r="N282" s="17">
        <f>IF(N273&gt;0,ROUND(F283-SUM(N273:N281),1),)</f>
        <v>0</v>
      </c>
      <c r="O282" s="17">
        <f>IF(O273&gt;0,ROUND(F283-SUM(O273:O281),1),)</f>
        <v>0</v>
      </c>
      <c r="P282" s="17">
        <f>IF(P273&gt;0,ROUND(F283-SUM(P273:P281),1),)</f>
        <v>0</v>
      </c>
      <c r="Q282" s="17">
        <f>IF(Q273&gt;0,ROUND(F283-SUM(Q273:Q281),1),)</f>
        <v>0</v>
      </c>
      <c r="R282" s="18">
        <f>IF(R273&gt;0,ROUND(F283-SUM(R273:R281),1),)</f>
        <v>0</v>
      </c>
      <c r="S282" s="19">
        <f>IF(S283=1,D282,IF(S283=2,E282,IF(S283=3,F282,IF(S283=4,G282,IF(S283=5,H282,IF(S283=6,I282,IF(S283=7,J282,IF(S283=8,K282,IF(S283=9,L282,IF(S283=10,M282,IF(S283=11,N282,IF(S283=12,O282,IF(S283=13,P282,IF(S283=14,Q282,IF(S283=15,R282,0)))))))))))))))/SUM(D273:D281)</f>
        <v>0</v>
      </c>
    </row>
    <row r="283" spans="2:19" ht="18" thickBot="1" x14ac:dyDescent="0.35">
      <c r="B283" s="20" t="s">
        <v>37</v>
      </c>
      <c r="C283" s="28" t="s">
        <v>30</v>
      </c>
      <c r="D283" s="21">
        <v>11439</v>
      </c>
      <c r="E283" s="21" t="s">
        <v>25</v>
      </c>
      <c r="F283" s="32">
        <f>SUM(D273:D281)</f>
        <v>6095</v>
      </c>
      <c r="G283" s="21" t="s">
        <v>26</v>
      </c>
      <c r="H283" s="21">
        <v>56</v>
      </c>
      <c r="I283" s="21" t="s">
        <v>27</v>
      </c>
      <c r="J283" s="22">
        <f>(H283+F283)/D283</f>
        <v>0.53772182883119157</v>
      </c>
      <c r="K283" s="21" t="s">
        <v>28</v>
      </c>
      <c r="L283" s="22">
        <f>F283/(F283+H283)</f>
        <v>0.9908957893025524</v>
      </c>
      <c r="M283" s="21" t="s">
        <v>29</v>
      </c>
      <c r="N283" s="22">
        <f>H283/(F283+H283)</f>
        <v>9.1042106974475699E-3</v>
      </c>
      <c r="O283" s="21" t="s">
        <v>24</v>
      </c>
      <c r="P283" s="21">
        <v>1524</v>
      </c>
      <c r="Q283" s="88" t="s">
        <v>23</v>
      </c>
      <c r="R283" s="89"/>
      <c r="S283" s="23">
        <v>1</v>
      </c>
    </row>
    <row r="284" spans="2:19" ht="18" thickBot="1" x14ac:dyDescent="0.35"/>
    <row r="285" spans="2:19" ht="18" thickBot="1" x14ac:dyDescent="0.35">
      <c r="B285" s="85" t="s">
        <v>416</v>
      </c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7"/>
    </row>
    <row r="286" spans="2:19" ht="18" thickBot="1" x14ac:dyDescent="0.35">
      <c r="B286" s="85" t="s">
        <v>38</v>
      </c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7"/>
    </row>
    <row r="287" spans="2:19" ht="18" thickBot="1" x14ac:dyDescent="0.35">
      <c r="B287" s="12" t="s">
        <v>0</v>
      </c>
      <c r="C287" s="14" t="s">
        <v>1</v>
      </c>
      <c r="D287" s="13" t="s">
        <v>2</v>
      </c>
      <c r="E287" s="13" t="s">
        <v>3</v>
      </c>
      <c r="F287" s="13" t="s">
        <v>4</v>
      </c>
      <c r="G287" s="13" t="s">
        <v>5</v>
      </c>
      <c r="H287" s="13" t="s">
        <v>6</v>
      </c>
      <c r="I287" s="13" t="s">
        <v>7</v>
      </c>
      <c r="J287" s="13" t="s">
        <v>8</v>
      </c>
      <c r="K287" s="13" t="s">
        <v>9</v>
      </c>
      <c r="L287" s="13" t="s">
        <v>10</v>
      </c>
      <c r="M287" s="13" t="s">
        <v>11</v>
      </c>
      <c r="N287" s="13" t="s">
        <v>12</v>
      </c>
      <c r="O287" s="13" t="s">
        <v>13</v>
      </c>
      <c r="P287" s="13" t="s">
        <v>14</v>
      </c>
      <c r="Q287" s="13" t="s">
        <v>15</v>
      </c>
      <c r="R287" s="14" t="s">
        <v>16</v>
      </c>
      <c r="S287" s="15"/>
    </row>
    <row r="288" spans="2:19" x14ac:dyDescent="0.3">
      <c r="B288" s="24" t="s">
        <v>17</v>
      </c>
      <c r="C288" s="25" t="s">
        <v>408</v>
      </c>
      <c r="D288" s="26">
        <v>2077</v>
      </c>
      <c r="E288" s="26">
        <v>1312</v>
      </c>
      <c r="F288" s="26">
        <v>1312</v>
      </c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30"/>
      <c r="S288" s="31">
        <f>IF(S297=1,D288,IF(S297=2,E288,IF(S297=3,F288,IF(S297=4,G288,IF(S297=5,H288,IF(S297=6,I288,IF(S297=7,J288,IF(S297=8,K288,IF(S297=9,L288,IF(S297=10,M288,IF(S297=11,N288,IF(S297=12,O288,IF(S297=13,P288,IF(S297=14,Q288,IF(S297=15,R288,0)))))))))))))))/SUM(D288:D295)</f>
        <v>0.31666412562890683</v>
      </c>
    </row>
    <row r="289" spans="2:19" x14ac:dyDescent="0.3">
      <c r="B289" s="24" t="s">
        <v>18</v>
      </c>
      <c r="C289" s="25" t="s">
        <v>409</v>
      </c>
      <c r="D289" s="26">
        <v>1348</v>
      </c>
      <c r="E289" s="26">
        <v>1348</v>
      </c>
      <c r="F289" s="26">
        <v>1312</v>
      </c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30"/>
      <c r="S289" s="31">
        <f>IF(S297=1,D289,IF(S297=2,E289,IF(S297=3,F289,IF(S297=4,G289,IF(S297=5,H289,IF(S297=6,I289,IF(S297=7,J289,IF(S297=8,K289,IF(S297=9,L289,IF(S297=10,M289,IF(S297=11,N289,IF(S297=12,O289,IF(S297=13,P289,IF(S297=14,Q289,IF(S297=15,R289,0)))))))))))))))/SUM(D288:D295)</f>
        <v>0.20551913401433144</v>
      </c>
    </row>
    <row r="290" spans="2:19" x14ac:dyDescent="0.3">
      <c r="B290" s="24" t="s">
        <v>20</v>
      </c>
      <c r="C290" s="25" t="s">
        <v>410</v>
      </c>
      <c r="D290" s="26">
        <v>1268</v>
      </c>
      <c r="E290" s="26">
        <v>1307.8</v>
      </c>
      <c r="F290" s="26">
        <v>1312.5</v>
      </c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30"/>
      <c r="S290" s="31">
        <f>IF(S297=1,D290,IF(S297=2,E290,IF(S297=3,F290,IF(S297=4,G290,IF(S297=5,H290,IF(S297=6,I290,IF(S297=7,J290,IF(S297=8,K290,IF(S297=9,L290,IF(S297=10,M290,IF(S297=11,N290,IF(S297=12,O290,IF(S297=13,P290,IF(S297=14,Q290,IF(S297=15,R290,0)))))))))))))))/SUM(D288:D295)</f>
        <v>0.19332215276719011</v>
      </c>
    </row>
    <row r="291" spans="2:19" x14ac:dyDescent="0.3">
      <c r="B291" s="24" t="s">
        <v>17</v>
      </c>
      <c r="C291" s="25" t="s">
        <v>411</v>
      </c>
      <c r="D291" s="26">
        <v>707</v>
      </c>
      <c r="E291" s="26">
        <v>1323.2</v>
      </c>
      <c r="F291" s="26">
        <v>1323.2</v>
      </c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30"/>
      <c r="S291" s="31">
        <f>IF(S297=1,D291,IF(S297=2,E291,IF(S297=3,F291,IF(S297=4,G291,IF(S297=5,H291,IF(S297=6,I291,IF(S297=7,J291,IF(S297=8,K291,IF(S297=9,L291,IF(S297=10,M291,IF(S297=11,N291,IF(S297=12,O291,IF(S297=13,P291,IF(S297=14,Q291,IF(S297=15,R291,0)))))))))))))))/SUM(D288:D295)</f>
        <v>0.10779082177161152</v>
      </c>
    </row>
    <row r="292" spans="2:19" x14ac:dyDescent="0.3">
      <c r="B292" s="24" t="s">
        <v>19</v>
      </c>
      <c r="C292" s="25" t="s">
        <v>412</v>
      </c>
      <c r="D292" s="26">
        <v>683</v>
      </c>
      <c r="E292" s="26">
        <v>686.7</v>
      </c>
      <c r="F292" s="26">
        <v>688.5</v>
      </c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30"/>
      <c r="S292" s="31">
        <f>IF(S297=1,D292,IF(S297=2,E292,IF(S297=3,F292,IF(S297=4,G292,IF(S297=5,H292,IF(S297=6,I292,IF(S297=7,J292,IF(S297=8,K292,IF(S297=9,L292,IF(S297=10,M292,IF(S297=11,N292,IF(S297=12,O292,IF(S297=13,P292,IF(S297=14,Q292,IF(S297=15,R292,0)))))))))))))))/SUM(D288:D295)</f>
        <v>0.10413172739746912</v>
      </c>
    </row>
    <row r="293" spans="2:19" x14ac:dyDescent="0.3">
      <c r="B293" s="24" t="s">
        <v>18</v>
      </c>
      <c r="C293" s="25" t="s">
        <v>413</v>
      </c>
      <c r="D293" s="26">
        <v>271</v>
      </c>
      <c r="E293" s="26">
        <v>287.2</v>
      </c>
      <c r="F293" s="26">
        <v>310.89999999999998</v>
      </c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30"/>
      <c r="S293" s="31">
        <f>IF(S297=1,D293,IF(S297=2,E293,IF(S297=3,F293,IF(S297=4,G293,IF(S297=5,H293,IF(S297=6,I293,IF(S297=7,J293,IF(S297=8,K293,IF(S297=9,L293,IF(S297=10,M293,IF(S297=11,N293,IF(S297=12,O293,IF(S297=13,P293,IF(S297=14,Q293,IF(S297=15,R293,0)))))))))))))))/SUM(D288:D295)</f>
        <v>4.1317273974691267E-2</v>
      </c>
    </row>
    <row r="294" spans="2:19" x14ac:dyDescent="0.3">
      <c r="B294" s="24" t="s">
        <v>21</v>
      </c>
      <c r="C294" s="25" t="s">
        <v>414</v>
      </c>
      <c r="D294" s="26">
        <v>156</v>
      </c>
      <c r="E294" s="26">
        <v>199.5</v>
      </c>
      <c r="F294" s="26">
        <v>200.3</v>
      </c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30"/>
      <c r="S294" s="31">
        <f>IF(S297=1,D294,IF(S297=2,E294,IF(S297=3,F294,IF(S297=4,G294,IF(S297=5,H294,IF(S297=6,I294,IF(S297=7,J294,IF(S297=8,K294,IF(S297=9,L294,IF(S297=10,M294,IF(S297=11,N294,IF(S297=12,O294,IF(S297=13,P294,IF(S297=14,Q294,IF(S297=15,R294,0)))))))))))))))/SUM(D288:D295)</f>
        <v>2.3784113431925599E-2</v>
      </c>
    </row>
    <row r="295" spans="2:19" x14ac:dyDescent="0.3">
      <c r="B295" s="24" t="s">
        <v>39</v>
      </c>
      <c r="C295" s="25" t="s">
        <v>415</v>
      </c>
      <c r="D295" s="26">
        <v>49</v>
      </c>
      <c r="E295" s="26">
        <v>52.7</v>
      </c>
      <c r="F295" s="26">
        <v>53</v>
      </c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30"/>
      <c r="S295" s="31">
        <f>IF(S297=1,D295,IF(S297=2,E295,IF(S297=3,F295,IF(S297=4,G295,IF(S297=5,H295,IF(S297=6,I295,IF(S297=7,J295,IF(S297=8,K295,IF(S297=9,L295,IF(S297=10,M295,IF(S297=11,N295,IF(S297=12,O295,IF(S297=13,P295,IF(S297=14,Q295,IF(S297=15,R295,0)))))))))))))))/SUM(D288:D295)</f>
        <v>7.470651013874066E-3</v>
      </c>
    </row>
    <row r="296" spans="2:19" ht="18" thickBot="1" x14ac:dyDescent="0.35">
      <c r="B296" s="16" t="s">
        <v>22</v>
      </c>
      <c r="C296" s="27"/>
      <c r="D296" s="17">
        <v>0</v>
      </c>
      <c r="E296" s="17">
        <f>IF(E288&gt;0,ROUND(F297-SUM(E288:E295),1),)</f>
        <v>41.9</v>
      </c>
      <c r="F296" s="17">
        <f>IF(F288&gt;0,ROUND(F297-SUM(F288:F295),1),)</f>
        <v>46.6</v>
      </c>
      <c r="G296" s="17">
        <f>IF(G288&gt;0,ROUND(F297-SUM(G288:G295),1),)</f>
        <v>0</v>
      </c>
      <c r="H296" s="17">
        <f>IF(H288&gt;0,ROUND(F297-SUM(H288:H295),1),)</f>
        <v>0</v>
      </c>
      <c r="I296" s="17">
        <f>IF(I288&gt;0,ROUND(F297-SUM(I288:I295),1),)</f>
        <v>0</v>
      </c>
      <c r="J296" s="17">
        <f>IF(J288&gt;0,ROUND(F297-SUM(J288:J295),1),)</f>
        <v>0</v>
      </c>
      <c r="K296" s="17">
        <f>IF(K288&gt;0,ROUND(F297-SUM(K288:K295),1),)</f>
        <v>0</v>
      </c>
      <c r="L296" s="17">
        <f>IF(L288&gt;0,ROUND(F297-SUM(L288:L295),1),)</f>
        <v>0</v>
      </c>
      <c r="M296" s="17">
        <f>IF(M288&gt;0,ROUND(F297-SUM(M288:M295),1),)</f>
        <v>0</v>
      </c>
      <c r="N296" s="17">
        <f>IF(N288&gt;0,ROUND(F297-SUM(N288:N295),1),)</f>
        <v>0</v>
      </c>
      <c r="O296" s="17">
        <f>IF(O288&gt;0,ROUND(F297-SUM(O288:O295),1),)</f>
        <v>0</v>
      </c>
      <c r="P296" s="17">
        <f>IF(P288&gt;0,ROUND(F297-SUM(P288:P295),1),)</f>
        <v>0</v>
      </c>
      <c r="Q296" s="17">
        <f>IF(Q288&gt;0,ROUND(F297-SUM(Q288:Q295),1),)</f>
        <v>0</v>
      </c>
      <c r="R296" s="18">
        <f>IF(R288&gt;0,ROUND(F297-SUM(R288:R295),1),)</f>
        <v>0</v>
      </c>
      <c r="S296" s="19">
        <f>IF(S297=1,D296,IF(S297=2,E296,IF(S297=3,F296,IF(S297=4,G296,IF(S297=5,H296,IF(S297=6,I296,IF(S297=7,J296,IF(S297=8,K296,IF(S297=9,L296,IF(S297=10,M296,IF(S297=11,N296,IF(S297=12,O296,IF(S297=13,P296,IF(S297=14,Q296,IF(S297=15,R296,0)))))))))))))))/SUM(D288:D295)</f>
        <v>0</v>
      </c>
    </row>
    <row r="297" spans="2:19" ht="18" thickBot="1" x14ac:dyDescent="0.35">
      <c r="B297" s="20" t="s">
        <v>37</v>
      </c>
      <c r="C297" s="28" t="s">
        <v>30</v>
      </c>
      <c r="D297" s="21">
        <v>15245</v>
      </c>
      <c r="E297" s="21" t="s">
        <v>25</v>
      </c>
      <c r="F297" s="32">
        <f>SUM(D288:D295)</f>
        <v>6559</v>
      </c>
      <c r="G297" s="21" t="s">
        <v>26</v>
      </c>
      <c r="H297" s="21">
        <v>128</v>
      </c>
      <c r="I297" s="21" t="s">
        <v>27</v>
      </c>
      <c r="J297" s="22">
        <f>(H297+F297)/D297</f>
        <v>0.43863561823548702</v>
      </c>
      <c r="K297" s="21" t="s">
        <v>28</v>
      </c>
      <c r="L297" s="22">
        <f>F297/(F297+H297)</f>
        <v>0.980858381935098</v>
      </c>
      <c r="M297" s="21" t="s">
        <v>29</v>
      </c>
      <c r="N297" s="22">
        <f>H297/(F297+H297)</f>
        <v>1.9141618064902048E-2</v>
      </c>
      <c r="O297" s="21" t="s">
        <v>24</v>
      </c>
      <c r="P297" s="21">
        <v>1312</v>
      </c>
      <c r="Q297" s="88" t="s">
        <v>23</v>
      </c>
      <c r="R297" s="89"/>
      <c r="S297" s="23">
        <v>1</v>
      </c>
    </row>
    <row r="298" spans="2:19" ht="18" thickBot="1" x14ac:dyDescent="0.35"/>
    <row r="299" spans="2:19" ht="18" thickBot="1" x14ac:dyDescent="0.35">
      <c r="B299" s="85" t="s">
        <v>433</v>
      </c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7"/>
    </row>
    <row r="300" spans="2:19" ht="18" thickBot="1" x14ac:dyDescent="0.35">
      <c r="B300" s="85" t="s">
        <v>38</v>
      </c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7"/>
    </row>
    <row r="301" spans="2:19" ht="18" thickBot="1" x14ac:dyDescent="0.35">
      <c r="B301" s="12" t="s">
        <v>0</v>
      </c>
      <c r="C301" s="14" t="s">
        <v>1</v>
      </c>
      <c r="D301" s="13" t="s">
        <v>2</v>
      </c>
      <c r="E301" s="13" t="s">
        <v>3</v>
      </c>
      <c r="F301" s="13" t="s">
        <v>4</v>
      </c>
      <c r="G301" s="13" t="s">
        <v>5</v>
      </c>
      <c r="H301" s="13" t="s">
        <v>6</v>
      </c>
      <c r="I301" s="13" t="s">
        <v>7</v>
      </c>
      <c r="J301" s="13" t="s">
        <v>8</v>
      </c>
      <c r="K301" s="13" t="s">
        <v>9</v>
      </c>
      <c r="L301" s="13" t="s">
        <v>10</v>
      </c>
      <c r="M301" s="13" t="s">
        <v>11</v>
      </c>
      <c r="N301" s="13" t="s">
        <v>12</v>
      </c>
      <c r="O301" s="13" t="s">
        <v>13</v>
      </c>
      <c r="P301" s="13" t="s">
        <v>14</v>
      </c>
      <c r="Q301" s="13" t="s">
        <v>15</v>
      </c>
      <c r="R301" s="14" t="s">
        <v>16</v>
      </c>
      <c r="S301" s="15"/>
    </row>
    <row r="302" spans="2:19" x14ac:dyDescent="0.3">
      <c r="B302" s="24" t="s">
        <v>17</v>
      </c>
      <c r="C302" s="25" t="s">
        <v>425</v>
      </c>
      <c r="D302" s="26">
        <v>1532</v>
      </c>
      <c r="E302" s="26">
        <v>1022</v>
      </c>
      <c r="F302" s="26">
        <v>1022</v>
      </c>
      <c r="G302" s="26">
        <v>1022</v>
      </c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30"/>
      <c r="S302" s="31">
        <f>IF(S311=1,D302,IF(S311=2,E302,IF(S311=3,F302,IF(S311=4,G302,IF(S311=5,H302,IF(S311=6,I302,IF(S311=7,J302,IF(S311=8,K302,IF(S311=9,L302,IF(S311=10,M302,IF(S311=11,N302,IF(S311=12,O302,IF(S311=13,P302,IF(S311=14,Q302,IF(S311=15,R302,0)))))))))))))))/SUM(D302:D309)</f>
        <v>0.30009794319294808</v>
      </c>
    </row>
    <row r="303" spans="2:19" x14ac:dyDescent="0.3">
      <c r="B303" s="24" t="s">
        <v>18</v>
      </c>
      <c r="C303" s="25" t="s">
        <v>426</v>
      </c>
      <c r="D303" s="26">
        <v>1248</v>
      </c>
      <c r="E303" s="26">
        <v>1248</v>
      </c>
      <c r="F303" s="26">
        <v>1248</v>
      </c>
      <c r="G303" s="26">
        <v>1022</v>
      </c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30"/>
      <c r="S303" s="31">
        <f>IF(S311=1,D303,IF(S311=2,E303,IF(S311=3,F303,IF(S311=4,G303,IF(S311=5,H303,IF(S311=6,I303,IF(S311=7,J303,IF(S311=8,K303,IF(S311=9,L303,IF(S311=10,M303,IF(S311=11,N303,IF(S311=12,O303,IF(S311=13,P303,IF(S311=14,Q303,IF(S311=15,R303,0)))))))))))))))/SUM(D302:D309)</f>
        <v>0.2444662095984329</v>
      </c>
    </row>
    <row r="304" spans="2:19" x14ac:dyDescent="0.3">
      <c r="B304" s="24" t="s">
        <v>17</v>
      </c>
      <c r="C304" s="25" t="s">
        <v>427</v>
      </c>
      <c r="D304" s="26">
        <v>890</v>
      </c>
      <c r="E304" s="26">
        <v>1307.4000000000001</v>
      </c>
      <c r="F304" s="26">
        <v>1022</v>
      </c>
      <c r="G304" s="26">
        <v>1022</v>
      </c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30"/>
      <c r="S304" s="31">
        <f>IF(S311=1,D304,IF(S311=2,E304,IF(S311=3,F304,IF(S311=4,G304,IF(S311=5,H304,IF(S311=6,I304,IF(S311=7,J304,IF(S311=8,K304,IF(S311=9,L304,IF(S311=10,M304,IF(S311=11,N304,IF(S311=12,O304,IF(S311=13,P304,IF(S311=14,Q304,IF(S311=15,R304,0)))))))))))))))/SUM(D302:D309)</f>
        <v>0.1743388834476004</v>
      </c>
    </row>
    <row r="305" spans="2:19" x14ac:dyDescent="0.3">
      <c r="B305" s="24" t="s">
        <v>18</v>
      </c>
      <c r="C305" s="25" t="s">
        <v>428</v>
      </c>
      <c r="D305" s="26">
        <v>809</v>
      </c>
      <c r="E305" s="26">
        <v>838.3</v>
      </c>
      <c r="F305" s="26">
        <v>881.9</v>
      </c>
      <c r="G305" s="26">
        <v>1052.9000000000001</v>
      </c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30"/>
      <c r="S305" s="31">
        <f>IF(S311=1,D305,IF(S311=2,E305,IF(S311=3,F305,IF(S311=4,G305,IF(S311=5,H305,IF(S311=6,I305,IF(S311=7,J305,IF(S311=8,K305,IF(S311=9,L305,IF(S311=10,M305,IF(S311=11,N305,IF(S311=12,O305,IF(S311=13,P305,IF(S311=14,Q305,IF(S311=15,R305,0)))))))))))))))/SUM(D302:D309)</f>
        <v>0.1584720861900098</v>
      </c>
    </row>
    <row r="306" spans="2:19" x14ac:dyDescent="0.3">
      <c r="B306" s="24" t="s">
        <v>19</v>
      </c>
      <c r="C306" s="25" t="s">
        <v>429</v>
      </c>
      <c r="D306" s="26">
        <v>330</v>
      </c>
      <c r="E306" s="26">
        <v>333.3</v>
      </c>
      <c r="F306" s="26">
        <v>336.6</v>
      </c>
      <c r="G306" s="26">
        <v>343.7</v>
      </c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30"/>
      <c r="S306" s="31">
        <f>IF(S311=1,D306,IF(S311=2,E306,IF(S311=3,F306,IF(S311=4,G306,IF(S311=5,H306,IF(S311=6,I306,IF(S311=7,J306,IF(S311=8,K306,IF(S311=9,L306,IF(S311=10,M306,IF(S311=11,N306,IF(S311=12,O306,IF(S311=13,P306,IF(S311=14,Q306,IF(S311=15,R306,0)))))))))))))))/SUM(D302:D309)</f>
        <v>6.4642507345739467E-2</v>
      </c>
    </row>
    <row r="307" spans="2:19" x14ac:dyDescent="0.3">
      <c r="B307" s="24" t="s">
        <v>20</v>
      </c>
      <c r="C307" s="25" t="s">
        <v>430</v>
      </c>
      <c r="D307" s="26">
        <v>117</v>
      </c>
      <c r="E307" s="26">
        <v>119.3</v>
      </c>
      <c r="F307" s="26">
        <v>127.3</v>
      </c>
      <c r="G307" s="26">
        <v>130.4</v>
      </c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30"/>
      <c r="S307" s="31">
        <f>IF(S311=1,D307,IF(S311=2,E307,IF(S311=3,F307,IF(S311=4,G307,IF(S311=5,H307,IF(S311=6,I307,IF(S311=7,J307,IF(S311=8,K307,IF(S311=9,L307,IF(S311=10,M307,IF(S311=11,N307,IF(S311=12,O307,IF(S311=13,P307,IF(S311=14,Q307,IF(S311=15,R307,0)))))))))))))))/SUM(D302:D309)</f>
        <v>2.2918707149853085E-2</v>
      </c>
    </row>
    <row r="308" spans="2:19" x14ac:dyDescent="0.3">
      <c r="B308" s="24" t="s">
        <v>21</v>
      </c>
      <c r="C308" s="25" t="s">
        <v>431</v>
      </c>
      <c r="D308" s="26">
        <v>113</v>
      </c>
      <c r="E308" s="26">
        <v>124</v>
      </c>
      <c r="F308" s="26">
        <v>193.6</v>
      </c>
      <c r="G308" s="26">
        <v>196.7</v>
      </c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30"/>
      <c r="S308" s="31">
        <f>IF(S311=1,D308,IF(S311=2,E308,IF(S311=3,F308,IF(S311=4,G308,IF(S311=5,H308,IF(S311=6,I308,IF(S311=7,J308,IF(S311=8,K308,IF(S311=9,L308,IF(S311=10,M308,IF(S311=11,N308,IF(S311=12,O308,IF(S311=13,P308,IF(S311=14,Q308,IF(S311=15,R308,0)))))))))))))))/SUM(D302:D309)</f>
        <v>2.2135161606268366E-2</v>
      </c>
    </row>
    <row r="309" spans="2:19" x14ac:dyDescent="0.3">
      <c r="B309" s="24" t="s">
        <v>49</v>
      </c>
      <c r="C309" s="25" t="s">
        <v>432</v>
      </c>
      <c r="D309" s="26">
        <v>66</v>
      </c>
      <c r="E309" s="26">
        <v>75.7</v>
      </c>
      <c r="F309" s="26">
        <v>99.9</v>
      </c>
      <c r="G309" s="26">
        <v>102.3</v>
      </c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30"/>
      <c r="S309" s="31">
        <f>IF(S311=1,D309,IF(S311=2,E309,IF(S311=3,F309,IF(S311=4,G309,IF(S311=5,H309,IF(S311=6,I309,IF(S311=7,J309,IF(S311=8,K309,IF(S311=9,L309,IF(S311=10,M309,IF(S311=11,N309,IF(S311=12,O309,IF(S311=13,P309,IF(S311=14,Q309,IF(S311=15,R309,0)))))))))))))))/SUM(D302:D309)</f>
        <v>1.2928501469147894E-2</v>
      </c>
    </row>
    <row r="310" spans="2:19" ht="18" thickBot="1" x14ac:dyDescent="0.35">
      <c r="B310" s="16" t="s">
        <v>22</v>
      </c>
      <c r="C310" s="27"/>
      <c r="D310" s="17">
        <v>0</v>
      </c>
      <c r="E310" s="17">
        <f>IF(E302&gt;0,ROUND(F311-SUM(E302:E309),1),)</f>
        <v>37</v>
      </c>
      <c r="F310" s="17">
        <f>IF(F302&gt;0,ROUND(F311-SUM(F302:F309),1),)</f>
        <v>173.7</v>
      </c>
      <c r="G310" s="17">
        <f>IF(G302&gt;0,ROUND(F311-SUM(G302:G309),1),)</f>
        <v>213</v>
      </c>
      <c r="H310" s="17">
        <f>IF(H302&gt;0,ROUND(F311-SUM(H302:H309),1),)</f>
        <v>0</v>
      </c>
      <c r="I310" s="17">
        <f>IF(I302&gt;0,ROUND(F311-SUM(I302:I309),1),)</f>
        <v>0</v>
      </c>
      <c r="J310" s="17">
        <f>IF(J302&gt;0,ROUND(F311-SUM(J302:J309),1),)</f>
        <v>0</v>
      </c>
      <c r="K310" s="17">
        <f>IF(K302&gt;0,ROUND(F311-SUM(K302:K309),1),)</f>
        <v>0</v>
      </c>
      <c r="L310" s="17">
        <f>IF(L302&gt;0,ROUND(F311-SUM(L302:L309),1),)</f>
        <v>0</v>
      </c>
      <c r="M310" s="17">
        <f>IF(M302&gt;0,ROUND(F311-SUM(M302:M309),1),)</f>
        <v>0</v>
      </c>
      <c r="N310" s="17">
        <f>IF(N302&gt;0,ROUND(F311-SUM(N302:N309),1),)</f>
        <v>0</v>
      </c>
      <c r="O310" s="17">
        <f>IF(O302&gt;0,ROUND(F311-SUM(O302:O309),1),)</f>
        <v>0</v>
      </c>
      <c r="P310" s="17">
        <f>IF(P302&gt;0,ROUND(F311-SUM(P302:P309),1),)</f>
        <v>0</v>
      </c>
      <c r="Q310" s="17">
        <f>IF(Q302&gt;0,ROUND(F311-SUM(Q302:Q309),1),)</f>
        <v>0</v>
      </c>
      <c r="R310" s="18">
        <f>IF(R302&gt;0,ROUND(F311-SUM(R302:R309),1),)</f>
        <v>0</v>
      </c>
      <c r="S310" s="19">
        <f>IF(S311=1,D310,IF(S311=2,E310,IF(S311=3,F310,IF(S311=4,G310,IF(S311=5,H310,IF(S311=6,I310,IF(S311=7,J310,IF(S311=8,K310,IF(S311=9,L310,IF(S311=10,M310,IF(S311=11,N310,IF(S311=12,O310,IF(S311=13,P310,IF(S311=14,Q310,IF(S311=15,R310,0)))))))))))))))/SUM(D302:D309)</f>
        <v>0</v>
      </c>
    </row>
    <row r="311" spans="2:19" ht="18" thickBot="1" x14ac:dyDescent="0.35">
      <c r="B311" s="20" t="s">
        <v>37</v>
      </c>
      <c r="C311" s="28" t="s">
        <v>30</v>
      </c>
      <c r="D311" s="21">
        <v>13540</v>
      </c>
      <c r="E311" s="21" t="s">
        <v>25</v>
      </c>
      <c r="F311" s="32">
        <f>SUM(D302:D309)</f>
        <v>5105</v>
      </c>
      <c r="G311" s="21" t="s">
        <v>26</v>
      </c>
      <c r="H311" s="21">
        <v>136</v>
      </c>
      <c r="I311" s="21" t="s">
        <v>27</v>
      </c>
      <c r="J311" s="22">
        <f>(H311+F311)/D311</f>
        <v>0.38707533234859676</v>
      </c>
      <c r="K311" s="21" t="s">
        <v>28</v>
      </c>
      <c r="L311" s="22">
        <f>F311/(F311+H311)</f>
        <v>0.97405075367296312</v>
      </c>
      <c r="M311" s="21" t="s">
        <v>29</v>
      </c>
      <c r="N311" s="22">
        <f>H311/(F311+H311)</f>
        <v>2.5949246327036823E-2</v>
      </c>
      <c r="O311" s="21" t="s">
        <v>24</v>
      </c>
      <c r="P311" s="21">
        <v>1022</v>
      </c>
      <c r="Q311" s="88" t="s">
        <v>23</v>
      </c>
      <c r="R311" s="89"/>
      <c r="S311" s="23">
        <v>1</v>
      </c>
    </row>
  </sheetData>
  <mergeCells count="66">
    <mergeCell ref="B286:S286"/>
    <mergeCell ref="Q297:R297"/>
    <mergeCell ref="B285:S285"/>
    <mergeCell ref="B300:S300"/>
    <mergeCell ref="Q311:R311"/>
    <mergeCell ref="B299:S299"/>
    <mergeCell ref="B257:S257"/>
    <mergeCell ref="Q268:R268"/>
    <mergeCell ref="B256:S256"/>
    <mergeCell ref="B271:S271"/>
    <mergeCell ref="Q283:R283"/>
    <mergeCell ref="B270:S270"/>
    <mergeCell ref="B231:S231"/>
    <mergeCell ref="Q242:R242"/>
    <mergeCell ref="B230:S230"/>
    <mergeCell ref="B245:S245"/>
    <mergeCell ref="Q254:R254"/>
    <mergeCell ref="B244:S244"/>
    <mergeCell ref="B204:S204"/>
    <mergeCell ref="Q215:R215"/>
    <mergeCell ref="B218:S218"/>
    <mergeCell ref="Q228:R228"/>
    <mergeCell ref="B203:S203"/>
    <mergeCell ref="B217:S217"/>
    <mergeCell ref="B178:S178"/>
    <mergeCell ref="Q187:R187"/>
    <mergeCell ref="B177:S177"/>
    <mergeCell ref="B190:S190"/>
    <mergeCell ref="Q201:R201"/>
    <mergeCell ref="B189:S189"/>
    <mergeCell ref="B79:S79"/>
    <mergeCell ref="Q90:R90"/>
    <mergeCell ref="B78:S78"/>
    <mergeCell ref="B122:S122"/>
    <mergeCell ref="Q134:R134"/>
    <mergeCell ref="B121:S121"/>
    <mergeCell ref="B93:S93"/>
    <mergeCell ref="Q105:R105"/>
    <mergeCell ref="B2:S2"/>
    <mergeCell ref="B3:S3"/>
    <mergeCell ref="Q16:R16"/>
    <mergeCell ref="B33:S33"/>
    <mergeCell ref="B32:S32"/>
    <mergeCell ref="B19:S19"/>
    <mergeCell ref="Q30:R30"/>
    <mergeCell ref="B136:S136"/>
    <mergeCell ref="B151:S151"/>
    <mergeCell ref="Q161:R161"/>
    <mergeCell ref="B150:S150"/>
    <mergeCell ref="B18:S18"/>
    <mergeCell ref="B92:S92"/>
    <mergeCell ref="B108:S108"/>
    <mergeCell ref="Q119:R119"/>
    <mergeCell ref="B107:S107"/>
    <mergeCell ref="Q45:R45"/>
    <mergeCell ref="B48:S48"/>
    <mergeCell ref="Q61:R61"/>
    <mergeCell ref="B47:S47"/>
    <mergeCell ref="B64:S64"/>
    <mergeCell ref="Q76:R76"/>
    <mergeCell ref="B63:S63"/>
    <mergeCell ref="B164:S164"/>
    <mergeCell ref="Q175:R175"/>
    <mergeCell ref="B163:S163"/>
    <mergeCell ref="B137:S137"/>
    <mergeCell ref="Q148:R148"/>
  </mergeCells>
  <conditionalFormatting sqref="B5:S10">
    <cfRule type="expression" dxfId="4315" priority="31230">
      <formula>IF($B5="Independent",1,0)</formula>
    </cfRule>
    <cfRule type="expression" dxfId="4314" priority="31231">
      <formula>IF($B5="Family",1,0)</formula>
    </cfRule>
    <cfRule type="expression" dxfId="4313" priority="31232">
      <formula>IF($B5="Alba",1,0)</formula>
    </cfRule>
    <cfRule type="expression" dxfId="4312" priority="31233">
      <formula>IF($B5="Lib Dem",1,0)</formula>
    </cfRule>
    <cfRule type="expression" dxfId="4311" priority="31234">
      <formula>IF($B5="Conservative",1,0)</formula>
    </cfRule>
    <cfRule type="expression" dxfId="4310" priority="31235">
      <formula>IF($B5="Green",1,0)</formula>
    </cfRule>
    <cfRule type="expression" dxfId="4309" priority="31236">
      <formula>IF($B5="SNP",1,0)</formula>
    </cfRule>
    <cfRule type="expression" dxfId="4308" priority="31237">
      <formula>IF($B5="Labour",1,0)</formula>
    </cfRule>
  </conditionalFormatting>
  <conditionalFormatting sqref="B11:S11">
    <cfRule type="expression" dxfId="4307" priority="31222">
      <formula>IF($B11="Independent",1,0)</formula>
    </cfRule>
    <cfRule type="expression" dxfId="4306" priority="31223">
      <formula>IF($B11="Family",1,0)</formula>
    </cfRule>
    <cfRule type="expression" dxfId="4305" priority="31224">
      <formula>IF($B11="Alba",1,0)</formula>
    </cfRule>
    <cfRule type="expression" dxfId="4304" priority="31225">
      <formula>IF($B11="Lib Dem",1,0)</formula>
    </cfRule>
    <cfRule type="expression" dxfId="4303" priority="31226">
      <formula>IF($B11="Conservative",1,0)</formula>
    </cfRule>
    <cfRule type="expression" dxfId="4302" priority="31227">
      <formula>IF($B11="Green",1,0)</formula>
    </cfRule>
    <cfRule type="expression" dxfId="4301" priority="31228">
      <formula>IF($B11="SNP",1,0)</formula>
    </cfRule>
    <cfRule type="expression" dxfId="4300" priority="31229">
      <formula>IF($B11="Labour",1,0)</formula>
    </cfRule>
  </conditionalFormatting>
  <conditionalFormatting sqref="B12:S12">
    <cfRule type="expression" dxfId="4299" priority="31214">
      <formula>IF($B12="Independent",1,0)</formula>
    </cfRule>
    <cfRule type="expression" dxfId="4298" priority="31215">
      <formula>IF($B12="Family",1,0)</formula>
    </cfRule>
    <cfRule type="expression" dxfId="4297" priority="31216">
      <formula>IF($B12="Alba",1,0)</formula>
    </cfRule>
    <cfRule type="expression" dxfId="4296" priority="31217">
      <formula>IF($B12="Lib Dem",1,0)</formula>
    </cfRule>
    <cfRule type="expression" dxfId="4295" priority="31218">
      <formula>IF($B12="Conservative",1,0)</formula>
    </cfRule>
    <cfRule type="expression" dxfId="4294" priority="31219">
      <formula>IF($B12="Green",1,0)</formula>
    </cfRule>
    <cfRule type="expression" dxfId="4293" priority="31220">
      <formula>IF($B12="SNP",1,0)</formula>
    </cfRule>
    <cfRule type="expression" dxfId="4292" priority="31221">
      <formula>IF($B12="Labour",1,0)</formula>
    </cfRule>
  </conditionalFormatting>
  <conditionalFormatting sqref="B13:S13">
    <cfRule type="expression" dxfId="4291" priority="31206">
      <formula>IF($B13="Independent",1,0)</formula>
    </cfRule>
    <cfRule type="expression" dxfId="4290" priority="31207">
      <formula>IF($B13="Family",1,0)</formula>
    </cfRule>
    <cfRule type="expression" dxfId="4289" priority="31208">
      <formula>IF($B13="Alba",1,0)</formula>
    </cfRule>
    <cfRule type="expression" dxfId="4288" priority="31209">
      <formula>IF($B13="Lib Dem",1,0)</formula>
    </cfRule>
    <cfRule type="expression" dxfId="4287" priority="31210">
      <formula>IF($B13="Conservative",1,0)</formula>
    </cfRule>
    <cfRule type="expression" dxfId="4286" priority="31211">
      <formula>IF($B13="Green",1,0)</formula>
    </cfRule>
    <cfRule type="expression" dxfId="4285" priority="31212">
      <formula>IF($B13="SNP",1,0)</formula>
    </cfRule>
    <cfRule type="expression" dxfId="4284" priority="31213">
      <formula>IF($B13="Labour",1,0)</formula>
    </cfRule>
  </conditionalFormatting>
  <conditionalFormatting sqref="B14:S14">
    <cfRule type="expression" dxfId="4283" priority="31198">
      <formula>IF($B14="Independent",1,0)</formula>
    </cfRule>
    <cfRule type="expression" dxfId="4282" priority="31199">
      <formula>IF($B14="Family",1,0)</formula>
    </cfRule>
    <cfRule type="expression" dxfId="4281" priority="31200">
      <formula>IF($B14="Alba",1,0)</formula>
    </cfRule>
    <cfRule type="expression" dxfId="4280" priority="31201">
      <formula>IF($B14="Lib Dem",1,0)</formula>
    </cfRule>
    <cfRule type="expression" dxfId="4279" priority="31202">
      <formula>IF($B14="Conservative",1,0)</formula>
    </cfRule>
    <cfRule type="expression" dxfId="4278" priority="31203">
      <formula>IF($B14="Green",1,0)</formula>
    </cfRule>
    <cfRule type="expression" dxfId="4277" priority="31204">
      <formula>IF($B14="SNP",1,0)</formula>
    </cfRule>
    <cfRule type="expression" dxfId="4276" priority="31205">
      <formula>IF($B14="Labour",1,0)</formula>
    </cfRule>
  </conditionalFormatting>
  <conditionalFormatting sqref="B21:S26">
    <cfRule type="expression" dxfId="4275" priority="29736">
      <formula>IF($B21="Independent",1,0)</formula>
    </cfRule>
    <cfRule type="expression" dxfId="4274" priority="29737">
      <formula>IF($B21="Family",1,0)</formula>
    </cfRule>
    <cfRule type="expression" dxfId="4273" priority="29738">
      <formula>IF($B21="Alba",1,0)</formula>
    </cfRule>
    <cfRule type="expression" dxfId="4272" priority="29739">
      <formula>IF($B21="Lib Dem",1,0)</formula>
    </cfRule>
    <cfRule type="expression" dxfId="4271" priority="29740">
      <formula>IF($B21="Conservative",1,0)</formula>
    </cfRule>
    <cfRule type="expression" dxfId="4270" priority="29741">
      <formula>IF($B21="Green",1,0)</formula>
    </cfRule>
    <cfRule type="expression" dxfId="4269" priority="29742">
      <formula>IF($B21="SNP",1,0)</formula>
    </cfRule>
    <cfRule type="expression" dxfId="4268" priority="29743">
      <formula>IF($B21="Labour",1,0)</formula>
    </cfRule>
  </conditionalFormatting>
  <conditionalFormatting sqref="B27:S27">
    <cfRule type="expression" dxfId="4267" priority="29728">
      <formula>IF($B27="Independent",1,0)</formula>
    </cfRule>
    <cfRule type="expression" dxfId="4266" priority="29729">
      <formula>IF($B27="Family",1,0)</formula>
    </cfRule>
    <cfRule type="expression" dxfId="4265" priority="29730">
      <formula>IF($B27="Alba",1,0)</formula>
    </cfRule>
    <cfRule type="expression" dxfId="4264" priority="29731">
      <formula>IF($B27="Lib Dem",1,0)</formula>
    </cfRule>
    <cfRule type="expression" dxfId="4263" priority="29732">
      <formula>IF($B27="Conservative",1,0)</formula>
    </cfRule>
    <cfRule type="expression" dxfId="4262" priority="29733">
      <formula>IF($B27="Green",1,0)</formula>
    </cfRule>
    <cfRule type="expression" dxfId="4261" priority="29734">
      <formula>IF($B27="SNP",1,0)</formula>
    </cfRule>
    <cfRule type="expression" dxfId="4260" priority="29735">
      <formula>IF($B27="Labour",1,0)</formula>
    </cfRule>
  </conditionalFormatting>
  <conditionalFormatting sqref="B28:S28">
    <cfRule type="expression" dxfId="4259" priority="29720">
      <formula>IF($B28="Independent",1,0)</formula>
    </cfRule>
    <cfRule type="expression" dxfId="4258" priority="29721">
      <formula>IF($B28="Family",1,0)</formula>
    </cfRule>
    <cfRule type="expression" dxfId="4257" priority="29722">
      <formula>IF($B28="Alba",1,0)</formula>
    </cfRule>
    <cfRule type="expression" dxfId="4256" priority="29723">
      <formula>IF($B28="Lib Dem",1,0)</formula>
    </cfRule>
    <cfRule type="expression" dxfId="4255" priority="29724">
      <formula>IF($B28="Conservative",1,0)</formula>
    </cfRule>
    <cfRule type="expression" dxfId="4254" priority="29725">
      <formula>IF($B28="Green",1,0)</formula>
    </cfRule>
    <cfRule type="expression" dxfId="4253" priority="29726">
      <formula>IF($B28="SNP",1,0)</formula>
    </cfRule>
    <cfRule type="expression" dxfId="4252" priority="29727">
      <formula>IF($B28="Labour",1,0)</formula>
    </cfRule>
  </conditionalFormatting>
  <conditionalFormatting sqref="B35:S40">
    <cfRule type="expression" dxfId="4251" priority="28250">
      <formula>IF($B35="Independent",1,0)</formula>
    </cfRule>
    <cfRule type="expression" dxfId="4250" priority="28251">
      <formula>IF($B35="Family",1,0)</formula>
    </cfRule>
    <cfRule type="expression" dxfId="4249" priority="28252">
      <formula>IF($B35="Alba",1,0)</formula>
    </cfRule>
    <cfRule type="expression" dxfId="4248" priority="28253">
      <formula>IF($B35="Lib Dem",1,0)</formula>
    </cfRule>
    <cfRule type="expression" dxfId="4247" priority="28254">
      <formula>IF($B35="Conservative",1,0)</formula>
    </cfRule>
    <cfRule type="expression" dxfId="4246" priority="28255">
      <formula>IF($B35="Green",1,0)</formula>
    </cfRule>
    <cfRule type="expression" dxfId="4245" priority="28256">
      <formula>IF($B35="SNP",1,0)</formula>
    </cfRule>
    <cfRule type="expression" dxfId="4244" priority="28257">
      <formula>IF($B35="Labour",1,0)</formula>
    </cfRule>
  </conditionalFormatting>
  <conditionalFormatting sqref="B41:S41">
    <cfRule type="expression" dxfId="4243" priority="28242">
      <formula>IF($B41="Independent",1,0)</formula>
    </cfRule>
    <cfRule type="expression" dxfId="4242" priority="28243">
      <formula>IF($B41="Family",1,0)</formula>
    </cfRule>
    <cfRule type="expression" dxfId="4241" priority="28244">
      <formula>IF($B41="Alba",1,0)</formula>
    </cfRule>
    <cfRule type="expression" dxfId="4240" priority="28245">
      <formula>IF($B41="Lib Dem",1,0)</formula>
    </cfRule>
    <cfRule type="expression" dxfId="4239" priority="28246">
      <formula>IF($B41="Conservative",1,0)</formula>
    </cfRule>
    <cfRule type="expression" dxfId="4238" priority="28247">
      <formula>IF($B41="Green",1,0)</formula>
    </cfRule>
    <cfRule type="expression" dxfId="4237" priority="28248">
      <formula>IF($B41="SNP",1,0)</formula>
    </cfRule>
    <cfRule type="expression" dxfId="4236" priority="28249">
      <formula>IF($B41="Labour",1,0)</formula>
    </cfRule>
  </conditionalFormatting>
  <conditionalFormatting sqref="B42:S42">
    <cfRule type="expression" dxfId="4235" priority="28234">
      <formula>IF($B42="Independent",1,0)</formula>
    </cfRule>
    <cfRule type="expression" dxfId="4234" priority="28235">
      <formula>IF($B42="Family",1,0)</formula>
    </cfRule>
    <cfRule type="expression" dxfId="4233" priority="28236">
      <formula>IF($B42="Alba",1,0)</formula>
    </cfRule>
    <cfRule type="expression" dxfId="4232" priority="28237">
      <formula>IF($B42="Lib Dem",1,0)</formula>
    </cfRule>
    <cfRule type="expression" dxfId="4231" priority="28238">
      <formula>IF($B42="Conservative",1,0)</formula>
    </cfRule>
    <cfRule type="expression" dxfId="4230" priority="28239">
      <formula>IF($B42="Green",1,0)</formula>
    </cfRule>
    <cfRule type="expression" dxfId="4229" priority="28240">
      <formula>IF($B42="SNP",1,0)</formula>
    </cfRule>
    <cfRule type="expression" dxfId="4228" priority="28241">
      <formula>IF($B42="Labour",1,0)</formula>
    </cfRule>
  </conditionalFormatting>
  <conditionalFormatting sqref="B43:S43">
    <cfRule type="expression" dxfId="4227" priority="28226">
      <formula>IF($B43="Independent",1,0)</formula>
    </cfRule>
    <cfRule type="expression" dxfId="4226" priority="28227">
      <formula>IF($B43="Family",1,0)</formula>
    </cfRule>
    <cfRule type="expression" dxfId="4225" priority="28228">
      <formula>IF($B43="Alba",1,0)</formula>
    </cfRule>
    <cfRule type="expression" dxfId="4224" priority="28229">
      <formula>IF($B43="Lib Dem",1,0)</formula>
    </cfRule>
    <cfRule type="expression" dxfId="4223" priority="28230">
      <formula>IF($B43="Conservative",1,0)</formula>
    </cfRule>
    <cfRule type="expression" dxfId="4222" priority="28231">
      <formula>IF($B43="Green",1,0)</formula>
    </cfRule>
    <cfRule type="expression" dxfId="4221" priority="28232">
      <formula>IF($B43="SNP",1,0)</formula>
    </cfRule>
    <cfRule type="expression" dxfId="4220" priority="28233">
      <formula>IF($B43="Labour",1,0)</formula>
    </cfRule>
  </conditionalFormatting>
  <conditionalFormatting sqref="B50:S55">
    <cfRule type="expression" dxfId="4219" priority="26764">
      <formula>IF($B50="Independent",1,0)</formula>
    </cfRule>
    <cfRule type="expression" dxfId="4218" priority="26765">
      <formula>IF($B50="Family",1,0)</formula>
    </cfRule>
    <cfRule type="expression" dxfId="4217" priority="26766">
      <formula>IF($B50="Alba",1,0)</formula>
    </cfRule>
    <cfRule type="expression" dxfId="4216" priority="26767">
      <formula>IF($B50="Lib Dem",1,0)</formula>
    </cfRule>
    <cfRule type="expression" dxfId="4215" priority="26768">
      <formula>IF($B50="Conservative",1,0)</formula>
    </cfRule>
    <cfRule type="expression" dxfId="4214" priority="26769">
      <formula>IF($B50="Green",1,0)</formula>
    </cfRule>
    <cfRule type="expression" dxfId="4213" priority="26770">
      <formula>IF($B50="SNP",1,0)</formula>
    </cfRule>
    <cfRule type="expression" dxfId="4212" priority="26771">
      <formula>IF($B50="Labour",1,0)</formula>
    </cfRule>
  </conditionalFormatting>
  <conditionalFormatting sqref="B56:S56">
    <cfRule type="expression" dxfId="4211" priority="26756">
      <formula>IF($B56="Independent",1,0)</formula>
    </cfRule>
    <cfRule type="expression" dxfId="4210" priority="26757">
      <formula>IF($B56="Family",1,0)</formula>
    </cfRule>
    <cfRule type="expression" dxfId="4209" priority="26758">
      <formula>IF($B56="Alba",1,0)</formula>
    </cfRule>
    <cfRule type="expression" dxfId="4208" priority="26759">
      <formula>IF($B56="Lib Dem",1,0)</formula>
    </cfRule>
    <cfRule type="expression" dxfId="4207" priority="26760">
      <formula>IF($B56="Conservative",1,0)</formula>
    </cfRule>
    <cfRule type="expression" dxfId="4206" priority="26761">
      <formula>IF($B56="Green",1,0)</formula>
    </cfRule>
    <cfRule type="expression" dxfId="4205" priority="26762">
      <formula>IF($B56="SNP",1,0)</formula>
    </cfRule>
    <cfRule type="expression" dxfId="4204" priority="26763">
      <formula>IF($B56="Labour",1,0)</formula>
    </cfRule>
  </conditionalFormatting>
  <conditionalFormatting sqref="B57:S57">
    <cfRule type="expression" dxfId="4203" priority="26748">
      <formula>IF($B57="Independent",1,0)</formula>
    </cfRule>
    <cfRule type="expression" dxfId="4202" priority="26749">
      <formula>IF($B57="Family",1,0)</formula>
    </cfRule>
    <cfRule type="expression" dxfId="4201" priority="26750">
      <formula>IF($B57="Alba",1,0)</formula>
    </cfRule>
    <cfRule type="expression" dxfId="4200" priority="26751">
      <formula>IF($B57="Lib Dem",1,0)</formula>
    </cfRule>
    <cfRule type="expression" dxfId="4199" priority="26752">
      <formula>IF($B57="Conservative",1,0)</formula>
    </cfRule>
    <cfRule type="expression" dxfId="4198" priority="26753">
      <formula>IF($B57="Green",1,0)</formula>
    </cfRule>
    <cfRule type="expression" dxfId="4197" priority="26754">
      <formula>IF($B57="SNP",1,0)</formula>
    </cfRule>
    <cfRule type="expression" dxfId="4196" priority="26755">
      <formula>IF($B57="Labour",1,0)</formula>
    </cfRule>
  </conditionalFormatting>
  <conditionalFormatting sqref="B58:S58">
    <cfRule type="expression" dxfId="4195" priority="26740">
      <formula>IF($B58="Independent",1,0)</formula>
    </cfRule>
    <cfRule type="expression" dxfId="4194" priority="26741">
      <formula>IF($B58="Family",1,0)</formula>
    </cfRule>
    <cfRule type="expression" dxfId="4193" priority="26742">
      <formula>IF($B58="Alba",1,0)</formula>
    </cfRule>
    <cfRule type="expression" dxfId="4192" priority="26743">
      <formula>IF($B58="Lib Dem",1,0)</formula>
    </cfRule>
    <cfRule type="expression" dxfId="4191" priority="26744">
      <formula>IF($B58="Conservative",1,0)</formula>
    </cfRule>
    <cfRule type="expression" dxfId="4190" priority="26745">
      <formula>IF($B58="Green",1,0)</formula>
    </cfRule>
    <cfRule type="expression" dxfId="4189" priority="26746">
      <formula>IF($B58="SNP",1,0)</formula>
    </cfRule>
    <cfRule type="expression" dxfId="4188" priority="26747">
      <formula>IF($B58="Labour",1,0)</formula>
    </cfRule>
  </conditionalFormatting>
  <conditionalFormatting sqref="B59:S59">
    <cfRule type="expression" dxfId="4187" priority="26732">
      <formula>IF($B59="Independent",1,0)</formula>
    </cfRule>
    <cfRule type="expression" dxfId="4186" priority="26733">
      <formula>IF($B59="Family",1,0)</formula>
    </cfRule>
    <cfRule type="expression" dxfId="4185" priority="26734">
      <formula>IF($B59="Alba",1,0)</formula>
    </cfRule>
    <cfRule type="expression" dxfId="4184" priority="26735">
      <formula>IF($B59="Lib Dem",1,0)</formula>
    </cfRule>
    <cfRule type="expression" dxfId="4183" priority="26736">
      <formula>IF($B59="Conservative",1,0)</formula>
    </cfRule>
    <cfRule type="expression" dxfId="4182" priority="26737">
      <formula>IF($B59="Green",1,0)</formula>
    </cfRule>
    <cfRule type="expression" dxfId="4181" priority="26738">
      <formula>IF($B59="SNP",1,0)</formula>
    </cfRule>
    <cfRule type="expression" dxfId="4180" priority="26739">
      <formula>IF($B59="Labour",1,0)</formula>
    </cfRule>
  </conditionalFormatting>
  <conditionalFormatting sqref="B66:S71">
    <cfRule type="expression" dxfId="4179" priority="25270">
      <formula>IF($B66="Independent",1,0)</formula>
    </cfRule>
    <cfRule type="expression" dxfId="4178" priority="25271">
      <formula>IF($B66="Family",1,0)</formula>
    </cfRule>
    <cfRule type="expression" dxfId="4177" priority="25272">
      <formula>IF($B66="Alba",1,0)</formula>
    </cfRule>
    <cfRule type="expression" dxfId="4176" priority="25273">
      <formula>IF($B66="Lib Dem",1,0)</formula>
    </cfRule>
    <cfRule type="expression" dxfId="4175" priority="25274">
      <formula>IF($B66="Conservative",1,0)</formula>
    </cfRule>
    <cfRule type="expression" dxfId="4174" priority="25275">
      <formula>IF($B66="Green",1,0)</formula>
    </cfRule>
    <cfRule type="expression" dxfId="4173" priority="25276">
      <formula>IF($B66="SNP",1,0)</formula>
    </cfRule>
    <cfRule type="expression" dxfId="4172" priority="25277">
      <formula>IF($B66="Labour",1,0)</formula>
    </cfRule>
  </conditionalFormatting>
  <conditionalFormatting sqref="B72:S72">
    <cfRule type="expression" dxfId="4171" priority="25262">
      <formula>IF($B72="Independent",1,0)</formula>
    </cfRule>
    <cfRule type="expression" dxfId="4170" priority="25263">
      <formula>IF($B72="Family",1,0)</formula>
    </cfRule>
    <cfRule type="expression" dxfId="4169" priority="25264">
      <formula>IF($B72="Alba",1,0)</formula>
    </cfRule>
    <cfRule type="expression" dxfId="4168" priority="25265">
      <formula>IF($B72="Lib Dem",1,0)</formula>
    </cfRule>
    <cfRule type="expression" dxfId="4167" priority="25266">
      <formula>IF($B72="Conservative",1,0)</formula>
    </cfRule>
    <cfRule type="expression" dxfId="4166" priority="25267">
      <formula>IF($B72="Green",1,0)</formula>
    </cfRule>
    <cfRule type="expression" dxfId="4165" priority="25268">
      <formula>IF($B72="SNP",1,0)</formula>
    </cfRule>
    <cfRule type="expression" dxfId="4164" priority="25269">
      <formula>IF($B72="Labour",1,0)</formula>
    </cfRule>
  </conditionalFormatting>
  <conditionalFormatting sqref="B73:S73">
    <cfRule type="expression" dxfId="4163" priority="25254">
      <formula>IF($B73="Independent",1,0)</formula>
    </cfRule>
    <cfRule type="expression" dxfId="4162" priority="25255">
      <formula>IF($B73="Family",1,0)</formula>
    </cfRule>
    <cfRule type="expression" dxfId="4161" priority="25256">
      <formula>IF($B73="Alba",1,0)</formula>
    </cfRule>
    <cfRule type="expression" dxfId="4160" priority="25257">
      <formula>IF($B73="Lib Dem",1,0)</formula>
    </cfRule>
    <cfRule type="expression" dxfId="4159" priority="25258">
      <formula>IF($B73="Conservative",1,0)</formula>
    </cfRule>
    <cfRule type="expression" dxfId="4158" priority="25259">
      <formula>IF($B73="Green",1,0)</formula>
    </cfRule>
    <cfRule type="expression" dxfId="4157" priority="25260">
      <formula>IF($B73="SNP",1,0)</formula>
    </cfRule>
    <cfRule type="expression" dxfId="4156" priority="25261">
      <formula>IF($B73="Labour",1,0)</formula>
    </cfRule>
  </conditionalFormatting>
  <conditionalFormatting sqref="B74:S74">
    <cfRule type="expression" dxfId="4155" priority="25246">
      <formula>IF($B74="Independent",1,0)</formula>
    </cfRule>
    <cfRule type="expression" dxfId="4154" priority="25247">
      <formula>IF($B74="Family",1,0)</formula>
    </cfRule>
    <cfRule type="expression" dxfId="4153" priority="25248">
      <formula>IF($B74="Alba",1,0)</formula>
    </cfRule>
    <cfRule type="expression" dxfId="4152" priority="25249">
      <formula>IF($B74="Lib Dem",1,0)</formula>
    </cfRule>
    <cfRule type="expression" dxfId="4151" priority="25250">
      <formula>IF($B74="Conservative",1,0)</formula>
    </cfRule>
    <cfRule type="expression" dxfId="4150" priority="25251">
      <formula>IF($B74="Green",1,0)</formula>
    </cfRule>
    <cfRule type="expression" dxfId="4149" priority="25252">
      <formula>IF($B74="SNP",1,0)</formula>
    </cfRule>
    <cfRule type="expression" dxfId="4148" priority="25253">
      <formula>IF($B74="Labour",1,0)</formula>
    </cfRule>
  </conditionalFormatting>
  <conditionalFormatting sqref="B81:S86">
    <cfRule type="expression" dxfId="4147" priority="23776">
      <formula>IF($B81="Independent",1,0)</formula>
    </cfRule>
    <cfRule type="expression" dxfId="4146" priority="23777">
      <formula>IF($B81="Family",1,0)</formula>
    </cfRule>
    <cfRule type="expression" dxfId="4145" priority="23778">
      <formula>IF($B81="Alba",1,0)</formula>
    </cfRule>
    <cfRule type="expression" dxfId="4144" priority="23779">
      <formula>IF($B81="Lib Dem",1,0)</formula>
    </cfRule>
    <cfRule type="expression" dxfId="4143" priority="23780">
      <formula>IF($B81="Conservative",1,0)</formula>
    </cfRule>
    <cfRule type="expression" dxfId="4142" priority="23781">
      <formula>IF($B81="Green",1,0)</formula>
    </cfRule>
    <cfRule type="expression" dxfId="4141" priority="23782">
      <formula>IF($B81="SNP",1,0)</formula>
    </cfRule>
    <cfRule type="expression" dxfId="4140" priority="23783">
      <formula>IF($B81="Labour",1,0)</formula>
    </cfRule>
  </conditionalFormatting>
  <conditionalFormatting sqref="B87:S87">
    <cfRule type="expression" dxfId="4139" priority="23768">
      <formula>IF($B87="Independent",1,0)</formula>
    </cfRule>
    <cfRule type="expression" dxfId="4138" priority="23769">
      <formula>IF($B87="Family",1,0)</formula>
    </cfRule>
    <cfRule type="expression" dxfId="4137" priority="23770">
      <formula>IF($B87="Alba",1,0)</formula>
    </cfRule>
    <cfRule type="expression" dxfId="4136" priority="23771">
      <formula>IF($B87="Lib Dem",1,0)</formula>
    </cfRule>
    <cfRule type="expression" dxfId="4135" priority="23772">
      <formula>IF($B87="Conservative",1,0)</formula>
    </cfRule>
    <cfRule type="expression" dxfId="4134" priority="23773">
      <formula>IF($B87="Green",1,0)</formula>
    </cfRule>
    <cfRule type="expression" dxfId="4133" priority="23774">
      <formula>IF($B87="SNP",1,0)</formula>
    </cfRule>
    <cfRule type="expression" dxfId="4132" priority="23775">
      <formula>IF($B87="Labour",1,0)</formula>
    </cfRule>
  </conditionalFormatting>
  <conditionalFormatting sqref="B88:S88">
    <cfRule type="expression" dxfId="4131" priority="23760">
      <formula>IF($B88="Independent",1,0)</formula>
    </cfRule>
    <cfRule type="expression" dxfId="4130" priority="23761">
      <formula>IF($B88="Family",1,0)</formula>
    </cfRule>
    <cfRule type="expression" dxfId="4129" priority="23762">
      <formula>IF($B88="Alba",1,0)</formula>
    </cfRule>
    <cfRule type="expression" dxfId="4128" priority="23763">
      <formula>IF($B88="Lib Dem",1,0)</formula>
    </cfRule>
    <cfRule type="expression" dxfId="4127" priority="23764">
      <formula>IF($B88="Conservative",1,0)</formula>
    </cfRule>
    <cfRule type="expression" dxfId="4126" priority="23765">
      <formula>IF($B88="Green",1,0)</formula>
    </cfRule>
    <cfRule type="expression" dxfId="4125" priority="23766">
      <formula>IF($B88="SNP",1,0)</formula>
    </cfRule>
    <cfRule type="expression" dxfId="4124" priority="23767">
      <formula>IF($B88="Labour",1,0)</formula>
    </cfRule>
  </conditionalFormatting>
  <conditionalFormatting sqref="B95:S100">
    <cfRule type="expression" dxfId="4123" priority="22290">
      <formula>IF($B95="Independent",1,0)</formula>
    </cfRule>
    <cfRule type="expression" dxfId="4122" priority="22291">
      <formula>IF($B95="Family",1,0)</formula>
    </cfRule>
    <cfRule type="expression" dxfId="4121" priority="22292">
      <formula>IF($B95="Alba",1,0)</formula>
    </cfRule>
    <cfRule type="expression" dxfId="4120" priority="22293">
      <formula>IF($B95="Lib Dem",1,0)</formula>
    </cfRule>
    <cfRule type="expression" dxfId="4119" priority="22294">
      <formula>IF($B95="Conservative",1,0)</formula>
    </cfRule>
    <cfRule type="expression" dxfId="4118" priority="22295">
      <formula>IF($B95="Green",1,0)</formula>
    </cfRule>
    <cfRule type="expression" dxfId="4117" priority="22296">
      <formula>IF($B95="SNP",1,0)</formula>
    </cfRule>
    <cfRule type="expression" dxfId="4116" priority="22297">
      <formula>IF($B95="Labour",1,0)</formula>
    </cfRule>
  </conditionalFormatting>
  <conditionalFormatting sqref="B101:S101">
    <cfRule type="expression" dxfId="4115" priority="22282">
      <formula>IF($B101="Independent",1,0)</formula>
    </cfRule>
    <cfRule type="expression" dxfId="4114" priority="22283">
      <formula>IF($B101="Family",1,0)</formula>
    </cfRule>
    <cfRule type="expression" dxfId="4113" priority="22284">
      <formula>IF($B101="Alba",1,0)</formula>
    </cfRule>
    <cfRule type="expression" dxfId="4112" priority="22285">
      <formula>IF($B101="Lib Dem",1,0)</formula>
    </cfRule>
    <cfRule type="expression" dxfId="4111" priority="22286">
      <formula>IF($B101="Conservative",1,0)</formula>
    </cfRule>
    <cfRule type="expression" dxfId="4110" priority="22287">
      <formula>IF($B101="Green",1,0)</formula>
    </cfRule>
    <cfRule type="expression" dxfId="4109" priority="22288">
      <formula>IF($B101="SNP",1,0)</formula>
    </cfRule>
    <cfRule type="expression" dxfId="4108" priority="22289">
      <formula>IF($B101="Labour",1,0)</formula>
    </cfRule>
  </conditionalFormatting>
  <conditionalFormatting sqref="B102:S102">
    <cfRule type="expression" dxfId="4107" priority="22274">
      <formula>IF($B102="Independent",1,0)</formula>
    </cfRule>
    <cfRule type="expression" dxfId="4106" priority="22275">
      <formula>IF($B102="Family",1,0)</formula>
    </cfRule>
    <cfRule type="expression" dxfId="4105" priority="22276">
      <formula>IF($B102="Alba",1,0)</formula>
    </cfRule>
    <cfRule type="expression" dxfId="4104" priority="22277">
      <formula>IF($B102="Lib Dem",1,0)</formula>
    </cfRule>
    <cfRule type="expression" dxfId="4103" priority="22278">
      <formula>IF($B102="Conservative",1,0)</formula>
    </cfRule>
    <cfRule type="expression" dxfId="4102" priority="22279">
      <formula>IF($B102="Green",1,0)</formula>
    </cfRule>
    <cfRule type="expression" dxfId="4101" priority="22280">
      <formula>IF($B102="SNP",1,0)</formula>
    </cfRule>
    <cfRule type="expression" dxfId="4100" priority="22281">
      <formula>IF($B102="Labour",1,0)</formula>
    </cfRule>
  </conditionalFormatting>
  <conditionalFormatting sqref="B103:S103">
    <cfRule type="expression" dxfId="4099" priority="22266">
      <formula>IF($B103="Independent",1,0)</formula>
    </cfRule>
    <cfRule type="expression" dxfId="4098" priority="22267">
      <formula>IF($B103="Family",1,0)</formula>
    </cfRule>
    <cfRule type="expression" dxfId="4097" priority="22268">
      <formula>IF($B103="Alba",1,0)</formula>
    </cfRule>
    <cfRule type="expression" dxfId="4096" priority="22269">
      <formula>IF($B103="Lib Dem",1,0)</formula>
    </cfRule>
    <cfRule type="expression" dxfId="4095" priority="22270">
      <formula>IF($B103="Conservative",1,0)</formula>
    </cfRule>
    <cfRule type="expression" dxfId="4094" priority="22271">
      <formula>IF($B103="Green",1,0)</formula>
    </cfRule>
    <cfRule type="expression" dxfId="4093" priority="22272">
      <formula>IF($B103="SNP",1,0)</formula>
    </cfRule>
    <cfRule type="expression" dxfId="4092" priority="22273">
      <formula>IF($B103="Labour",1,0)</formula>
    </cfRule>
  </conditionalFormatting>
  <conditionalFormatting sqref="B110:S115">
    <cfRule type="expression" dxfId="4091" priority="20804">
      <formula>IF($B110="Independent",1,0)</formula>
    </cfRule>
    <cfRule type="expression" dxfId="4090" priority="20805">
      <formula>IF($B110="Family",1,0)</formula>
    </cfRule>
    <cfRule type="expression" dxfId="4089" priority="20806">
      <formula>IF($B110="Alba",1,0)</formula>
    </cfRule>
    <cfRule type="expression" dxfId="4088" priority="20807">
      <formula>IF($B110="Lib Dem",1,0)</formula>
    </cfRule>
    <cfRule type="expression" dxfId="4087" priority="20808">
      <formula>IF($B110="Conservative",1,0)</formula>
    </cfRule>
    <cfRule type="expression" dxfId="4086" priority="20809">
      <formula>IF($B110="Green",1,0)</formula>
    </cfRule>
    <cfRule type="expression" dxfId="4085" priority="20810">
      <formula>IF($B110="SNP",1,0)</formula>
    </cfRule>
    <cfRule type="expression" dxfId="4084" priority="20811">
      <formula>IF($B110="Labour",1,0)</formula>
    </cfRule>
  </conditionalFormatting>
  <conditionalFormatting sqref="B116:S116">
    <cfRule type="expression" dxfId="4083" priority="20796">
      <formula>IF($B116="Independent",1,0)</formula>
    </cfRule>
    <cfRule type="expression" dxfId="4082" priority="20797">
      <formula>IF($B116="Family",1,0)</formula>
    </cfRule>
    <cfRule type="expression" dxfId="4081" priority="20798">
      <formula>IF($B116="Alba",1,0)</formula>
    </cfRule>
    <cfRule type="expression" dxfId="4080" priority="20799">
      <formula>IF($B116="Lib Dem",1,0)</formula>
    </cfRule>
    <cfRule type="expression" dxfId="4079" priority="20800">
      <formula>IF($B116="Conservative",1,0)</formula>
    </cfRule>
    <cfRule type="expression" dxfId="4078" priority="20801">
      <formula>IF($B116="Green",1,0)</formula>
    </cfRule>
    <cfRule type="expression" dxfId="4077" priority="20802">
      <formula>IF($B116="SNP",1,0)</formula>
    </cfRule>
    <cfRule type="expression" dxfId="4076" priority="20803">
      <formula>IF($B116="Labour",1,0)</formula>
    </cfRule>
  </conditionalFormatting>
  <conditionalFormatting sqref="B117:S117">
    <cfRule type="expression" dxfId="4075" priority="20788">
      <formula>IF($B117="Independent",1,0)</formula>
    </cfRule>
    <cfRule type="expression" dxfId="4074" priority="20789">
      <formula>IF($B117="Family",1,0)</formula>
    </cfRule>
    <cfRule type="expression" dxfId="4073" priority="20790">
      <formula>IF($B117="Alba",1,0)</formula>
    </cfRule>
    <cfRule type="expression" dxfId="4072" priority="20791">
      <formula>IF($B117="Lib Dem",1,0)</formula>
    </cfRule>
    <cfRule type="expression" dxfId="4071" priority="20792">
      <formula>IF($B117="Conservative",1,0)</formula>
    </cfRule>
    <cfRule type="expression" dxfId="4070" priority="20793">
      <formula>IF($B117="Green",1,0)</formula>
    </cfRule>
    <cfRule type="expression" dxfId="4069" priority="20794">
      <formula>IF($B117="SNP",1,0)</formula>
    </cfRule>
    <cfRule type="expression" dxfId="4068" priority="20795">
      <formula>IF($B117="Labour",1,0)</formula>
    </cfRule>
  </conditionalFormatting>
  <conditionalFormatting sqref="B124:S129">
    <cfRule type="expression" dxfId="4067" priority="19318">
      <formula>IF($B124="Independent",1,0)</formula>
    </cfRule>
    <cfRule type="expression" dxfId="4066" priority="19319">
      <formula>IF($B124="Family",1,0)</formula>
    </cfRule>
    <cfRule type="expression" dxfId="4065" priority="19320">
      <formula>IF($B124="Alba",1,0)</formula>
    </cfRule>
    <cfRule type="expression" dxfId="4064" priority="19321">
      <formula>IF($B124="Lib Dem",1,0)</formula>
    </cfRule>
    <cfRule type="expression" dxfId="4063" priority="19322">
      <formula>IF($B124="Conservative",1,0)</formula>
    </cfRule>
    <cfRule type="expression" dxfId="4062" priority="19323">
      <formula>IF($B124="Green",1,0)</formula>
    </cfRule>
    <cfRule type="expression" dxfId="4061" priority="19324">
      <formula>IF($B124="SNP",1,0)</formula>
    </cfRule>
    <cfRule type="expression" dxfId="4060" priority="19325">
      <formula>IF($B124="Labour",1,0)</formula>
    </cfRule>
  </conditionalFormatting>
  <conditionalFormatting sqref="B130:S130">
    <cfRule type="expression" dxfId="4059" priority="19310">
      <formula>IF($B130="Independent",1,0)</formula>
    </cfRule>
    <cfRule type="expression" dxfId="4058" priority="19311">
      <formula>IF($B130="Family",1,0)</formula>
    </cfRule>
    <cfRule type="expression" dxfId="4057" priority="19312">
      <formula>IF($B130="Alba",1,0)</formula>
    </cfRule>
    <cfRule type="expression" dxfId="4056" priority="19313">
      <formula>IF($B130="Lib Dem",1,0)</formula>
    </cfRule>
    <cfRule type="expression" dxfId="4055" priority="19314">
      <formula>IF($B130="Conservative",1,0)</formula>
    </cfRule>
    <cfRule type="expression" dxfId="4054" priority="19315">
      <formula>IF($B130="Green",1,0)</formula>
    </cfRule>
    <cfRule type="expression" dxfId="4053" priority="19316">
      <formula>IF($B130="SNP",1,0)</formula>
    </cfRule>
    <cfRule type="expression" dxfId="4052" priority="19317">
      <formula>IF($B130="Labour",1,0)</formula>
    </cfRule>
  </conditionalFormatting>
  <conditionalFormatting sqref="B131:S131">
    <cfRule type="expression" dxfId="4051" priority="19302">
      <formula>IF($B131="Independent",1,0)</formula>
    </cfRule>
    <cfRule type="expression" dxfId="4050" priority="19303">
      <formula>IF($B131="Family",1,0)</formula>
    </cfRule>
    <cfRule type="expression" dxfId="4049" priority="19304">
      <formula>IF($B131="Alba",1,0)</formula>
    </cfRule>
    <cfRule type="expression" dxfId="4048" priority="19305">
      <formula>IF($B131="Lib Dem",1,0)</formula>
    </cfRule>
    <cfRule type="expression" dxfId="4047" priority="19306">
      <formula>IF($B131="Conservative",1,0)</formula>
    </cfRule>
    <cfRule type="expression" dxfId="4046" priority="19307">
      <formula>IF($B131="Green",1,0)</formula>
    </cfRule>
    <cfRule type="expression" dxfId="4045" priority="19308">
      <formula>IF($B131="SNP",1,0)</formula>
    </cfRule>
    <cfRule type="expression" dxfId="4044" priority="19309">
      <formula>IF($B131="Labour",1,0)</formula>
    </cfRule>
  </conditionalFormatting>
  <conditionalFormatting sqref="B132:S132">
    <cfRule type="expression" dxfId="4043" priority="19294">
      <formula>IF($B132="Independent",1,0)</formula>
    </cfRule>
    <cfRule type="expression" dxfId="4042" priority="19295">
      <formula>IF($B132="Family",1,0)</formula>
    </cfRule>
    <cfRule type="expression" dxfId="4041" priority="19296">
      <formula>IF($B132="Alba",1,0)</formula>
    </cfRule>
    <cfRule type="expression" dxfId="4040" priority="19297">
      <formula>IF($B132="Lib Dem",1,0)</formula>
    </cfRule>
    <cfRule type="expression" dxfId="4039" priority="19298">
      <formula>IF($B132="Conservative",1,0)</formula>
    </cfRule>
    <cfRule type="expression" dxfId="4038" priority="19299">
      <formula>IF($B132="Green",1,0)</formula>
    </cfRule>
    <cfRule type="expression" dxfId="4037" priority="19300">
      <formula>IF($B132="SNP",1,0)</formula>
    </cfRule>
    <cfRule type="expression" dxfId="4036" priority="19301">
      <formula>IF($B132="Labour",1,0)</formula>
    </cfRule>
  </conditionalFormatting>
  <conditionalFormatting sqref="B139:S144">
    <cfRule type="expression" dxfId="4035" priority="17832">
      <formula>IF($B139="Independent",1,0)</formula>
    </cfRule>
    <cfRule type="expression" dxfId="4034" priority="17833">
      <formula>IF($B139="Family",1,0)</formula>
    </cfRule>
    <cfRule type="expression" dxfId="4033" priority="17834">
      <formula>IF($B139="Alba",1,0)</formula>
    </cfRule>
    <cfRule type="expression" dxfId="4032" priority="17835">
      <formula>IF($B139="Lib Dem",1,0)</formula>
    </cfRule>
    <cfRule type="expression" dxfId="4031" priority="17836">
      <formula>IF($B139="Conservative",1,0)</formula>
    </cfRule>
    <cfRule type="expression" dxfId="4030" priority="17837">
      <formula>IF($B139="Green",1,0)</formula>
    </cfRule>
    <cfRule type="expression" dxfId="4029" priority="17838">
      <formula>IF($B139="SNP",1,0)</formula>
    </cfRule>
    <cfRule type="expression" dxfId="4028" priority="17839">
      <formula>IF($B139="Labour",1,0)</formula>
    </cfRule>
  </conditionalFormatting>
  <conditionalFormatting sqref="B145:S145">
    <cfRule type="expression" dxfId="4027" priority="17824">
      <formula>IF($B145="Independent",1,0)</formula>
    </cfRule>
    <cfRule type="expression" dxfId="4026" priority="17825">
      <formula>IF($B145="Family",1,0)</formula>
    </cfRule>
    <cfRule type="expression" dxfId="4025" priority="17826">
      <formula>IF($B145="Alba",1,0)</formula>
    </cfRule>
    <cfRule type="expression" dxfId="4024" priority="17827">
      <formula>IF($B145="Lib Dem",1,0)</formula>
    </cfRule>
    <cfRule type="expression" dxfId="4023" priority="17828">
      <formula>IF($B145="Conservative",1,0)</formula>
    </cfRule>
    <cfRule type="expression" dxfId="4022" priority="17829">
      <formula>IF($B145="Green",1,0)</formula>
    </cfRule>
    <cfRule type="expression" dxfId="4021" priority="17830">
      <formula>IF($B145="SNP",1,0)</formula>
    </cfRule>
    <cfRule type="expression" dxfId="4020" priority="17831">
      <formula>IF($B145="Labour",1,0)</formula>
    </cfRule>
  </conditionalFormatting>
  <conditionalFormatting sqref="B146:S146">
    <cfRule type="expression" dxfId="4019" priority="17816">
      <formula>IF($B146="Independent",1,0)</formula>
    </cfRule>
    <cfRule type="expression" dxfId="4018" priority="17817">
      <formula>IF($B146="Family",1,0)</formula>
    </cfRule>
    <cfRule type="expression" dxfId="4017" priority="17818">
      <formula>IF($B146="Alba",1,0)</formula>
    </cfRule>
    <cfRule type="expression" dxfId="4016" priority="17819">
      <formula>IF($B146="Lib Dem",1,0)</formula>
    </cfRule>
    <cfRule type="expression" dxfId="4015" priority="17820">
      <formula>IF($B146="Conservative",1,0)</formula>
    </cfRule>
    <cfRule type="expression" dxfId="4014" priority="17821">
      <formula>IF($B146="Green",1,0)</formula>
    </cfRule>
    <cfRule type="expression" dxfId="4013" priority="17822">
      <formula>IF($B146="SNP",1,0)</formula>
    </cfRule>
    <cfRule type="expression" dxfId="4012" priority="17823">
      <formula>IF($B146="Labour",1,0)</formula>
    </cfRule>
  </conditionalFormatting>
  <conditionalFormatting sqref="B153:S158">
    <cfRule type="expression" dxfId="4011" priority="16354">
      <formula>IF($B153="Independent",1,0)</formula>
    </cfRule>
    <cfRule type="expression" dxfId="4010" priority="16355">
      <formula>IF($B153="Family",1,0)</formula>
    </cfRule>
    <cfRule type="expression" dxfId="4009" priority="16356">
      <formula>IF($B153="Alba",1,0)</formula>
    </cfRule>
    <cfRule type="expression" dxfId="4008" priority="16357">
      <formula>IF($B153="Lib Dem",1,0)</formula>
    </cfRule>
    <cfRule type="expression" dxfId="4007" priority="16358">
      <formula>IF($B153="Conservative",1,0)</formula>
    </cfRule>
    <cfRule type="expression" dxfId="4006" priority="16359">
      <formula>IF($B153="Green",1,0)</formula>
    </cfRule>
    <cfRule type="expression" dxfId="4005" priority="16360">
      <formula>IF($B153="SNP",1,0)</formula>
    </cfRule>
    <cfRule type="expression" dxfId="4004" priority="16361">
      <formula>IF($B153="Labour",1,0)</formula>
    </cfRule>
  </conditionalFormatting>
  <conditionalFormatting sqref="B159:S159">
    <cfRule type="expression" dxfId="4003" priority="16346">
      <formula>IF($B159="Independent",1,0)</formula>
    </cfRule>
    <cfRule type="expression" dxfId="4002" priority="16347">
      <formula>IF($B159="Family",1,0)</formula>
    </cfRule>
    <cfRule type="expression" dxfId="4001" priority="16348">
      <formula>IF($B159="Alba",1,0)</formula>
    </cfRule>
    <cfRule type="expression" dxfId="4000" priority="16349">
      <formula>IF($B159="Lib Dem",1,0)</formula>
    </cfRule>
    <cfRule type="expression" dxfId="3999" priority="16350">
      <formula>IF($B159="Conservative",1,0)</formula>
    </cfRule>
    <cfRule type="expression" dxfId="3998" priority="16351">
      <formula>IF($B159="Green",1,0)</formula>
    </cfRule>
    <cfRule type="expression" dxfId="3997" priority="16352">
      <formula>IF($B159="SNP",1,0)</formula>
    </cfRule>
    <cfRule type="expression" dxfId="3996" priority="16353">
      <formula>IF($B159="Labour",1,0)</formula>
    </cfRule>
  </conditionalFormatting>
  <conditionalFormatting sqref="B166:S171">
    <cfRule type="expression" dxfId="3995" priority="14876">
      <formula>IF($B166="Independent",1,0)</formula>
    </cfRule>
    <cfRule type="expression" dxfId="3994" priority="14877">
      <formula>IF($B166="Family",1,0)</formula>
    </cfRule>
    <cfRule type="expression" dxfId="3993" priority="14878">
      <formula>IF($B166="Alba",1,0)</formula>
    </cfRule>
    <cfRule type="expression" dxfId="3992" priority="14879">
      <formula>IF($B166="Lib Dem",1,0)</formula>
    </cfRule>
    <cfRule type="expression" dxfId="3991" priority="14880">
      <formula>IF($B166="Conservative",1,0)</formula>
    </cfRule>
    <cfRule type="expression" dxfId="3990" priority="14881">
      <formula>IF($B166="Green",1,0)</formula>
    </cfRule>
    <cfRule type="expression" dxfId="3989" priority="14882">
      <formula>IF($B166="SNP",1,0)</formula>
    </cfRule>
    <cfRule type="expression" dxfId="3988" priority="14883">
      <formula>IF($B166="Labour",1,0)</formula>
    </cfRule>
  </conditionalFormatting>
  <conditionalFormatting sqref="B172:S172">
    <cfRule type="expression" dxfId="3987" priority="14868">
      <formula>IF($B172="Independent",1,0)</formula>
    </cfRule>
    <cfRule type="expression" dxfId="3986" priority="14869">
      <formula>IF($B172="Family",1,0)</formula>
    </cfRule>
    <cfRule type="expression" dxfId="3985" priority="14870">
      <formula>IF($B172="Alba",1,0)</formula>
    </cfRule>
    <cfRule type="expression" dxfId="3984" priority="14871">
      <formula>IF($B172="Lib Dem",1,0)</formula>
    </cfRule>
    <cfRule type="expression" dxfId="3983" priority="14872">
      <formula>IF($B172="Conservative",1,0)</formula>
    </cfRule>
    <cfRule type="expression" dxfId="3982" priority="14873">
      <formula>IF($B172="Green",1,0)</formula>
    </cfRule>
    <cfRule type="expression" dxfId="3981" priority="14874">
      <formula>IF($B172="SNP",1,0)</formula>
    </cfRule>
    <cfRule type="expression" dxfId="3980" priority="14875">
      <formula>IF($B172="Labour",1,0)</formula>
    </cfRule>
  </conditionalFormatting>
  <conditionalFormatting sqref="B173:S173">
    <cfRule type="expression" dxfId="3979" priority="14860">
      <formula>IF($B173="Independent",1,0)</formula>
    </cfRule>
    <cfRule type="expression" dxfId="3978" priority="14861">
      <formula>IF($B173="Family",1,0)</formula>
    </cfRule>
    <cfRule type="expression" dxfId="3977" priority="14862">
      <formula>IF($B173="Alba",1,0)</formula>
    </cfRule>
    <cfRule type="expression" dxfId="3976" priority="14863">
      <formula>IF($B173="Lib Dem",1,0)</formula>
    </cfRule>
    <cfRule type="expression" dxfId="3975" priority="14864">
      <formula>IF($B173="Conservative",1,0)</formula>
    </cfRule>
    <cfRule type="expression" dxfId="3974" priority="14865">
      <formula>IF($B173="Green",1,0)</formula>
    </cfRule>
    <cfRule type="expression" dxfId="3973" priority="14866">
      <formula>IF($B173="SNP",1,0)</formula>
    </cfRule>
    <cfRule type="expression" dxfId="3972" priority="14867">
      <formula>IF($B173="Labour",1,0)</formula>
    </cfRule>
  </conditionalFormatting>
  <conditionalFormatting sqref="B180:S185">
    <cfRule type="expression" dxfId="3971" priority="13398">
      <formula>IF($B180="Independent",1,0)</formula>
    </cfRule>
    <cfRule type="expression" dxfId="3970" priority="13399">
      <formula>IF($B180="Family",1,0)</formula>
    </cfRule>
    <cfRule type="expression" dxfId="3969" priority="13400">
      <formula>IF($B180="Alba",1,0)</formula>
    </cfRule>
    <cfRule type="expression" dxfId="3968" priority="13401">
      <formula>IF($B180="Lib Dem",1,0)</formula>
    </cfRule>
    <cfRule type="expression" dxfId="3967" priority="13402">
      <formula>IF($B180="Conservative",1,0)</formula>
    </cfRule>
    <cfRule type="expression" dxfId="3966" priority="13403">
      <formula>IF($B180="Green",1,0)</formula>
    </cfRule>
    <cfRule type="expression" dxfId="3965" priority="13404">
      <formula>IF($B180="SNP",1,0)</formula>
    </cfRule>
    <cfRule type="expression" dxfId="3964" priority="13405">
      <formula>IF($B180="Labour",1,0)</formula>
    </cfRule>
  </conditionalFormatting>
  <conditionalFormatting sqref="B192:S197">
    <cfRule type="expression" dxfId="3963" priority="11928">
      <formula>IF($B192="Independent",1,0)</formula>
    </cfRule>
    <cfRule type="expression" dxfId="3962" priority="11929">
      <formula>IF($B192="Family",1,0)</formula>
    </cfRule>
    <cfRule type="expression" dxfId="3961" priority="11930">
      <formula>IF($B192="Alba",1,0)</formula>
    </cfRule>
    <cfRule type="expression" dxfId="3960" priority="11931">
      <formula>IF($B192="Lib Dem",1,0)</formula>
    </cfRule>
    <cfRule type="expression" dxfId="3959" priority="11932">
      <formula>IF($B192="Conservative",1,0)</formula>
    </cfRule>
    <cfRule type="expression" dxfId="3958" priority="11933">
      <formula>IF($B192="Green",1,0)</formula>
    </cfRule>
    <cfRule type="expression" dxfId="3957" priority="11934">
      <formula>IF($B192="SNP",1,0)</formula>
    </cfRule>
    <cfRule type="expression" dxfId="3956" priority="11935">
      <formula>IF($B192="Labour",1,0)</formula>
    </cfRule>
  </conditionalFormatting>
  <conditionalFormatting sqref="B198:S198">
    <cfRule type="expression" dxfId="3955" priority="11920">
      <formula>IF($B198="Independent",1,0)</formula>
    </cfRule>
    <cfRule type="expression" dxfId="3954" priority="11921">
      <formula>IF($B198="Family",1,0)</formula>
    </cfRule>
    <cfRule type="expression" dxfId="3953" priority="11922">
      <formula>IF($B198="Alba",1,0)</formula>
    </cfRule>
    <cfRule type="expression" dxfId="3952" priority="11923">
      <formula>IF($B198="Lib Dem",1,0)</formula>
    </cfRule>
    <cfRule type="expression" dxfId="3951" priority="11924">
      <formula>IF($B198="Conservative",1,0)</formula>
    </cfRule>
    <cfRule type="expression" dxfId="3950" priority="11925">
      <formula>IF($B198="Green",1,0)</formula>
    </cfRule>
    <cfRule type="expression" dxfId="3949" priority="11926">
      <formula>IF($B198="SNP",1,0)</formula>
    </cfRule>
    <cfRule type="expression" dxfId="3948" priority="11927">
      <formula>IF($B198="Labour",1,0)</formula>
    </cfRule>
  </conditionalFormatting>
  <conditionalFormatting sqref="B199:S199">
    <cfRule type="expression" dxfId="3947" priority="11912">
      <formula>IF($B199="Independent",1,0)</formula>
    </cfRule>
    <cfRule type="expression" dxfId="3946" priority="11913">
      <formula>IF($B199="Family",1,0)</formula>
    </cfRule>
    <cfRule type="expression" dxfId="3945" priority="11914">
      <formula>IF($B199="Alba",1,0)</formula>
    </cfRule>
    <cfRule type="expression" dxfId="3944" priority="11915">
      <formula>IF($B199="Lib Dem",1,0)</formula>
    </cfRule>
    <cfRule type="expression" dxfId="3943" priority="11916">
      <formula>IF($B199="Conservative",1,0)</formula>
    </cfRule>
    <cfRule type="expression" dxfId="3942" priority="11917">
      <formula>IF($B199="Green",1,0)</formula>
    </cfRule>
    <cfRule type="expression" dxfId="3941" priority="11918">
      <formula>IF($B199="SNP",1,0)</formula>
    </cfRule>
    <cfRule type="expression" dxfId="3940" priority="11919">
      <formula>IF($B199="Labour",1,0)</formula>
    </cfRule>
  </conditionalFormatting>
  <conditionalFormatting sqref="B206:S211">
    <cfRule type="expression" dxfId="3939" priority="10450">
      <formula>IF($B206="Independent",1,0)</formula>
    </cfRule>
    <cfRule type="expression" dxfId="3938" priority="10451">
      <formula>IF($B206="Family",1,0)</formula>
    </cfRule>
    <cfRule type="expression" dxfId="3937" priority="10452">
      <formula>IF($B206="Alba",1,0)</formula>
    </cfRule>
    <cfRule type="expression" dxfId="3936" priority="10453">
      <formula>IF($B206="Lib Dem",1,0)</formula>
    </cfRule>
    <cfRule type="expression" dxfId="3935" priority="10454">
      <formula>IF($B206="Conservative",1,0)</formula>
    </cfRule>
    <cfRule type="expression" dxfId="3934" priority="10455">
      <formula>IF($B206="Green",1,0)</formula>
    </cfRule>
    <cfRule type="expression" dxfId="3933" priority="10456">
      <formula>IF($B206="SNP",1,0)</formula>
    </cfRule>
    <cfRule type="expression" dxfId="3932" priority="10457">
      <formula>IF($B206="Labour",1,0)</formula>
    </cfRule>
  </conditionalFormatting>
  <conditionalFormatting sqref="B212:S212">
    <cfRule type="expression" dxfId="3931" priority="10442">
      <formula>IF($B212="Independent",1,0)</formula>
    </cfRule>
    <cfRule type="expression" dxfId="3930" priority="10443">
      <formula>IF($B212="Family",1,0)</formula>
    </cfRule>
    <cfRule type="expression" dxfId="3929" priority="10444">
      <formula>IF($B212="Alba",1,0)</formula>
    </cfRule>
    <cfRule type="expression" dxfId="3928" priority="10445">
      <formula>IF($B212="Lib Dem",1,0)</formula>
    </cfRule>
    <cfRule type="expression" dxfId="3927" priority="10446">
      <formula>IF($B212="Conservative",1,0)</formula>
    </cfRule>
    <cfRule type="expression" dxfId="3926" priority="10447">
      <formula>IF($B212="Green",1,0)</formula>
    </cfRule>
    <cfRule type="expression" dxfId="3925" priority="10448">
      <formula>IF($B212="SNP",1,0)</formula>
    </cfRule>
    <cfRule type="expression" dxfId="3924" priority="10449">
      <formula>IF($B212="Labour",1,0)</formula>
    </cfRule>
  </conditionalFormatting>
  <conditionalFormatting sqref="B213:S213">
    <cfRule type="expression" dxfId="3923" priority="10434">
      <formula>IF($B213="Independent",1,0)</formula>
    </cfRule>
    <cfRule type="expression" dxfId="3922" priority="10435">
      <formula>IF($B213="Family",1,0)</formula>
    </cfRule>
    <cfRule type="expression" dxfId="3921" priority="10436">
      <formula>IF($B213="Alba",1,0)</formula>
    </cfRule>
    <cfRule type="expression" dxfId="3920" priority="10437">
      <formula>IF($B213="Lib Dem",1,0)</formula>
    </cfRule>
    <cfRule type="expression" dxfId="3919" priority="10438">
      <formula>IF($B213="Conservative",1,0)</formula>
    </cfRule>
    <cfRule type="expression" dxfId="3918" priority="10439">
      <formula>IF($B213="Green",1,0)</formula>
    </cfRule>
    <cfRule type="expression" dxfId="3917" priority="10440">
      <formula>IF($B213="SNP",1,0)</formula>
    </cfRule>
    <cfRule type="expression" dxfId="3916" priority="10441">
      <formula>IF($B213="Labour",1,0)</formula>
    </cfRule>
  </conditionalFormatting>
  <conditionalFormatting sqref="B220:S225">
    <cfRule type="expression" dxfId="3915" priority="8972">
      <formula>IF($B220="Independent",1,0)</formula>
    </cfRule>
    <cfRule type="expression" dxfId="3914" priority="8973">
      <formula>IF($B220="Family",1,0)</formula>
    </cfRule>
    <cfRule type="expression" dxfId="3913" priority="8974">
      <formula>IF($B220="Alba",1,0)</formula>
    </cfRule>
    <cfRule type="expression" dxfId="3912" priority="8975">
      <formula>IF($B220="Lib Dem",1,0)</formula>
    </cfRule>
    <cfRule type="expression" dxfId="3911" priority="8976">
      <formula>IF($B220="Conservative",1,0)</formula>
    </cfRule>
    <cfRule type="expression" dxfId="3910" priority="8977">
      <formula>IF($B220="Green",1,0)</formula>
    </cfRule>
    <cfRule type="expression" dxfId="3909" priority="8978">
      <formula>IF($B220="SNP",1,0)</formula>
    </cfRule>
    <cfRule type="expression" dxfId="3908" priority="8979">
      <formula>IF($B220="Labour",1,0)</formula>
    </cfRule>
  </conditionalFormatting>
  <conditionalFormatting sqref="B226:S226">
    <cfRule type="expression" dxfId="3907" priority="8964">
      <formula>IF($B226="Independent",1,0)</formula>
    </cfRule>
    <cfRule type="expression" dxfId="3906" priority="8965">
      <formula>IF($B226="Family",1,0)</formula>
    </cfRule>
    <cfRule type="expression" dxfId="3905" priority="8966">
      <formula>IF($B226="Alba",1,0)</formula>
    </cfRule>
    <cfRule type="expression" dxfId="3904" priority="8967">
      <formula>IF($B226="Lib Dem",1,0)</formula>
    </cfRule>
    <cfRule type="expression" dxfId="3903" priority="8968">
      <formula>IF($B226="Conservative",1,0)</formula>
    </cfRule>
    <cfRule type="expression" dxfId="3902" priority="8969">
      <formula>IF($B226="Green",1,0)</formula>
    </cfRule>
    <cfRule type="expression" dxfId="3901" priority="8970">
      <formula>IF($B226="SNP",1,0)</formula>
    </cfRule>
    <cfRule type="expression" dxfId="3900" priority="8971">
      <formula>IF($B226="Labour",1,0)</formula>
    </cfRule>
  </conditionalFormatting>
  <conditionalFormatting sqref="B233:S238">
    <cfRule type="expression" dxfId="3899" priority="7494">
      <formula>IF($B233="Independent",1,0)</formula>
    </cfRule>
    <cfRule type="expression" dxfId="3898" priority="7495">
      <formula>IF($B233="Family",1,0)</formula>
    </cfRule>
    <cfRule type="expression" dxfId="3897" priority="7496">
      <formula>IF($B233="Alba",1,0)</formula>
    </cfRule>
    <cfRule type="expression" dxfId="3896" priority="7497">
      <formula>IF($B233="Lib Dem",1,0)</formula>
    </cfRule>
    <cfRule type="expression" dxfId="3895" priority="7498">
      <formula>IF($B233="Conservative",1,0)</formula>
    </cfRule>
    <cfRule type="expression" dxfId="3894" priority="7499">
      <formula>IF($B233="Green",1,0)</formula>
    </cfRule>
    <cfRule type="expression" dxfId="3893" priority="7500">
      <formula>IF($B233="SNP",1,0)</formula>
    </cfRule>
    <cfRule type="expression" dxfId="3892" priority="7501">
      <formula>IF($B233="Labour",1,0)</formula>
    </cfRule>
  </conditionalFormatting>
  <conditionalFormatting sqref="B239:S239">
    <cfRule type="expression" dxfId="3891" priority="7486">
      <formula>IF($B239="Independent",1,0)</formula>
    </cfRule>
    <cfRule type="expression" dxfId="3890" priority="7487">
      <formula>IF($B239="Family",1,0)</formula>
    </cfRule>
    <cfRule type="expression" dxfId="3889" priority="7488">
      <formula>IF($B239="Alba",1,0)</formula>
    </cfRule>
    <cfRule type="expression" dxfId="3888" priority="7489">
      <formula>IF($B239="Lib Dem",1,0)</formula>
    </cfRule>
    <cfRule type="expression" dxfId="3887" priority="7490">
      <formula>IF($B239="Conservative",1,0)</formula>
    </cfRule>
    <cfRule type="expression" dxfId="3886" priority="7491">
      <formula>IF($B239="Green",1,0)</formula>
    </cfRule>
    <cfRule type="expression" dxfId="3885" priority="7492">
      <formula>IF($B239="SNP",1,0)</formula>
    </cfRule>
    <cfRule type="expression" dxfId="3884" priority="7493">
      <formula>IF($B239="Labour",1,0)</formula>
    </cfRule>
  </conditionalFormatting>
  <conditionalFormatting sqref="B240:S240">
    <cfRule type="expression" dxfId="3883" priority="7415">
      <formula>IF($B240="Independent",1,0)</formula>
    </cfRule>
    <cfRule type="expression" dxfId="3882" priority="7416">
      <formula>IF($B240="Family",1,0)</formula>
    </cfRule>
    <cfRule type="expression" dxfId="3881" priority="7417">
      <formula>IF($B240="Alba",1,0)</formula>
    </cfRule>
    <cfRule type="expression" dxfId="3880" priority="7418">
      <formula>IF($B240="Lib Dem",1,0)</formula>
    </cfRule>
    <cfRule type="expression" dxfId="3879" priority="7419">
      <formula>IF($B240="Conservative",1,0)</formula>
    </cfRule>
    <cfRule type="expression" dxfId="3878" priority="7420">
      <formula>IF($B240="Green",1,0)</formula>
    </cfRule>
    <cfRule type="expression" dxfId="3877" priority="7421">
      <formula>IF($B240="SNP",1,0)</formula>
    </cfRule>
    <cfRule type="expression" dxfId="3876" priority="7422">
      <formula>IF($B240="Labour",1,0)</formula>
    </cfRule>
  </conditionalFormatting>
  <conditionalFormatting sqref="B247:S252">
    <cfRule type="expression" dxfId="3875" priority="5953">
      <formula>IF($B247="Independent",1,0)</formula>
    </cfRule>
    <cfRule type="expression" dxfId="3874" priority="5954">
      <formula>IF($B247="Family",1,0)</formula>
    </cfRule>
    <cfRule type="expression" dxfId="3873" priority="5955">
      <formula>IF($B247="Alba",1,0)</formula>
    </cfRule>
    <cfRule type="expression" dxfId="3872" priority="5956">
      <formula>IF($B247="Lib Dem",1,0)</formula>
    </cfRule>
    <cfRule type="expression" dxfId="3871" priority="5957">
      <formula>IF($B247="Conservative",1,0)</formula>
    </cfRule>
    <cfRule type="expression" dxfId="3870" priority="5958">
      <formula>IF($B247="Green",1,0)</formula>
    </cfRule>
    <cfRule type="expression" dxfId="3869" priority="5959">
      <formula>IF($B247="SNP",1,0)</formula>
    </cfRule>
    <cfRule type="expression" dxfId="3868" priority="5960">
      <formula>IF($B247="Labour",1,0)</formula>
    </cfRule>
  </conditionalFormatting>
  <conditionalFormatting sqref="B259:S264">
    <cfRule type="expression" dxfId="3867" priority="4475">
      <formula>IF($B259="Independent",1,0)</formula>
    </cfRule>
    <cfRule type="expression" dxfId="3866" priority="4476">
      <formula>IF($B259="Family",1,0)</formula>
    </cfRule>
    <cfRule type="expression" dxfId="3865" priority="4477">
      <formula>IF($B259="Alba",1,0)</formula>
    </cfRule>
    <cfRule type="expression" dxfId="3864" priority="4478">
      <formula>IF($B259="Lib Dem",1,0)</formula>
    </cfRule>
    <cfRule type="expression" dxfId="3863" priority="4479">
      <formula>IF($B259="Conservative",1,0)</formula>
    </cfRule>
    <cfRule type="expression" dxfId="3862" priority="4480">
      <formula>IF($B259="Green",1,0)</formula>
    </cfRule>
    <cfRule type="expression" dxfId="3861" priority="4481">
      <formula>IF($B259="SNP",1,0)</formula>
    </cfRule>
    <cfRule type="expression" dxfId="3860" priority="4482">
      <formula>IF($B259="Labour",1,0)</formula>
    </cfRule>
  </conditionalFormatting>
  <conditionalFormatting sqref="B265:S265">
    <cfRule type="expression" dxfId="3859" priority="4467">
      <formula>IF($B265="Independent",1,0)</formula>
    </cfRule>
    <cfRule type="expression" dxfId="3858" priority="4468">
      <formula>IF($B265="Family",1,0)</formula>
    </cfRule>
    <cfRule type="expression" dxfId="3857" priority="4469">
      <formula>IF($B265="Alba",1,0)</formula>
    </cfRule>
    <cfRule type="expression" dxfId="3856" priority="4470">
      <formula>IF($B265="Lib Dem",1,0)</formula>
    </cfRule>
    <cfRule type="expression" dxfId="3855" priority="4471">
      <formula>IF($B265="Conservative",1,0)</formula>
    </cfRule>
    <cfRule type="expression" dxfId="3854" priority="4472">
      <formula>IF($B265="Green",1,0)</formula>
    </cfRule>
    <cfRule type="expression" dxfId="3853" priority="4473">
      <formula>IF($B265="SNP",1,0)</formula>
    </cfRule>
    <cfRule type="expression" dxfId="3852" priority="4474">
      <formula>IF($B265="Labour",1,0)</formula>
    </cfRule>
  </conditionalFormatting>
  <conditionalFormatting sqref="B266:S266">
    <cfRule type="expression" dxfId="3851" priority="4459">
      <formula>IF($B266="Independent",1,0)</formula>
    </cfRule>
    <cfRule type="expression" dxfId="3850" priority="4460">
      <formula>IF($B266="Family",1,0)</formula>
    </cfRule>
    <cfRule type="expression" dxfId="3849" priority="4461">
      <formula>IF($B266="Alba",1,0)</formula>
    </cfRule>
    <cfRule type="expression" dxfId="3848" priority="4462">
      <formula>IF($B266="Lib Dem",1,0)</formula>
    </cfRule>
    <cfRule type="expression" dxfId="3847" priority="4463">
      <formula>IF($B266="Conservative",1,0)</formula>
    </cfRule>
    <cfRule type="expression" dxfId="3846" priority="4464">
      <formula>IF($B266="Green",1,0)</formula>
    </cfRule>
    <cfRule type="expression" dxfId="3845" priority="4465">
      <formula>IF($B266="SNP",1,0)</formula>
    </cfRule>
    <cfRule type="expression" dxfId="3844" priority="4466">
      <formula>IF($B266="Labour",1,0)</formula>
    </cfRule>
  </conditionalFormatting>
  <conditionalFormatting sqref="B273:S278">
    <cfRule type="expression" dxfId="3843" priority="2997">
      <formula>IF($B273="Independent",1,0)</formula>
    </cfRule>
    <cfRule type="expression" dxfId="3842" priority="2998">
      <formula>IF($B273="Family",1,0)</formula>
    </cfRule>
    <cfRule type="expression" dxfId="3841" priority="2999">
      <formula>IF($B273="Alba",1,0)</formula>
    </cfRule>
    <cfRule type="expression" dxfId="3840" priority="3000">
      <formula>IF($B273="Lib Dem",1,0)</formula>
    </cfRule>
    <cfRule type="expression" dxfId="3839" priority="3001">
      <formula>IF($B273="Conservative",1,0)</formula>
    </cfRule>
    <cfRule type="expression" dxfId="3838" priority="3002">
      <formula>IF($B273="Green",1,0)</formula>
    </cfRule>
    <cfRule type="expression" dxfId="3837" priority="3003">
      <formula>IF($B273="SNP",1,0)</formula>
    </cfRule>
    <cfRule type="expression" dxfId="3836" priority="3004">
      <formula>IF($B273="Labour",1,0)</formula>
    </cfRule>
  </conditionalFormatting>
  <conditionalFormatting sqref="B279:S279">
    <cfRule type="expression" dxfId="3835" priority="2989">
      <formula>IF($B279="Independent",1,0)</formula>
    </cfRule>
    <cfRule type="expression" dxfId="3834" priority="2990">
      <formula>IF($B279="Family",1,0)</formula>
    </cfRule>
    <cfRule type="expression" dxfId="3833" priority="2991">
      <formula>IF($B279="Alba",1,0)</formula>
    </cfRule>
    <cfRule type="expression" dxfId="3832" priority="2992">
      <formula>IF($B279="Lib Dem",1,0)</formula>
    </cfRule>
    <cfRule type="expression" dxfId="3831" priority="2993">
      <formula>IF($B279="Conservative",1,0)</formula>
    </cfRule>
    <cfRule type="expression" dxfId="3830" priority="2994">
      <formula>IF($B279="Green",1,0)</formula>
    </cfRule>
    <cfRule type="expression" dxfId="3829" priority="2995">
      <formula>IF($B279="SNP",1,0)</formula>
    </cfRule>
    <cfRule type="expression" dxfId="3828" priority="2996">
      <formula>IF($B279="Labour",1,0)</formula>
    </cfRule>
  </conditionalFormatting>
  <conditionalFormatting sqref="B280:S280">
    <cfRule type="expression" dxfId="3827" priority="2981">
      <formula>IF($B280="Independent",1,0)</formula>
    </cfRule>
    <cfRule type="expression" dxfId="3826" priority="2982">
      <formula>IF($B280="Family",1,0)</formula>
    </cfRule>
    <cfRule type="expression" dxfId="3825" priority="2983">
      <formula>IF($B280="Alba",1,0)</formula>
    </cfRule>
    <cfRule type="expression" dxfId="3824" priority="2984">
      <formula>IF($B280="Lib Dem",1,0)</formula>
    </cfRule>
    <cfRule type="expression" dxfId="3823" priority="2985">
      <formula>IF($B280="Conservative",1,0)</formula>
    </cfRule>
    <cfRule type="expression" dxfId="3822" priority="2986">
      <formula>IF($B280="Green",1,0)</formula>
    </cfRule>
    <cfRule type="expression" dxfId="3821" priority="2987">
      <formula>IF($B280="SNP",1,0)</formula>
    </cfRule>
    <cfRule type="expression" dxfId="3820" priority="2988">
      <formula>IF($B280="Labour",1,0)</formula>
    </cfRule>
  </conditionalFormatting>
  <conditionalFormatting sqref="B281:S281">
    <cfRule type="expression" dxfId="3819" priority="2973">
      <formula>IF($B281="Independent",1,0)</formula>
    </cfRule>
    <cfRule type="expression" dxfId="3818" priority="2974">
      <formula>IF($B281="Family",1,0)</formula>
    </cfRule>
    <cfRule type="expression" dxfId="3817" priority="2975">
      <formula>IF($B281="Alba",1,0)</formula>
    </cfRule>
    <cfRule type="expression" dxfId="3816" priority="2976">
      <formula>IF($B281="Lib Dem",1,0)</formula>
    </cfRule>
    <cfRule type="expression" dxfId="3815" priority="2977">
      <formula>IF($B281="Conservative",1,0)</formula>
    </cfRule>
    <cfRule type="expression" dxfId="3814" priority="2978">
      <formula>IF($B281="Green",1,0)</formula>
    </cfRule>
    <cfRule type="expression" dxfId="3813" priority="2979">
      <formula>IF($B281="SNP",1,0)</formula>
    </cfRule>
    <cfRule type="expression" dxfId="3812" priority="2980">
      <formula>IF($B281="Labour",1,0)</formula>
    </cfRule>
  </conditionalFormatting>
  <conditionalFormatting sqref="B288:S293">
    <cfRule type="expression" dxfId="3811" priority="1511">
      <formula>IF($B288="Independent",1,0)</formula>
    </cfRule>
    <cfRule type="expression" dxfId="3810" priority="1512">
      <formula>IF($B288="Family",1,0)</formula>
    </cfRule>
    <cfRule type="expression" dxfId="3809" priority="1513">
      <formula>IF($B288="Alba",1,0)</formula>
    </cfRule>
    <cfRule type="expression" dxfId="3808" priority="1514">
      <formula>IF($B288="Lib Dem",1,0)</formula>
    </cfRule>
    <cfRule type="expression" dxfId="3807" priority="1515">
      <formula>IF($B288="Conservative",1,0)</formula>
    </cfRule>
    <cfRule type="expression" dxfId="3806" priority="1516">
      <formula>IF($B288="Green",1,0)</formula>
    </cfRule>
    <cfRule type="expression" dxfId="3805" priority="1517">
      <formula>IF($B288="SNP",1,0)</formula>
    </cfRule>
    <cfRule type="expression" dxfId="3804" priority="1518">
      <formula>IF($B288="Labour",1,0)</formula>
    </cfRule>
  </conditionalFormatting>
  <conditionalFormatting sqref="B294:S294">
    <cfRule type="expression" dxfId="3803" priority="1503">
      <formula>IF($B294="Independent",1,0)</formula>
    </cfRule>
    <cfRule type="expression" dxfId="3802" priority="1504">
      <formula>IF($B294="Family",1,0)</formula>
    </cfRule>
    <cfRule type="expression" dxfId="3801" priority="1505">
      <formula>IF($B294="Alba",1,0)</formula>
    </cfRule>
    <cfRule type="expression" dxfId="3800" priority="1506">
      <formula>IF($B294="Lib Dem",1,0)</formula>
    </cfRule>
    <cfRule type="expression" dxfId="3799" priority="1507">
      <formula>IF($B294="Conservative",1,0)</formula>
    </cfRule>
    <cfRule type="expression" dxfId="3798" priority="1508">
      <formula>IF($B294="Green",1,0)</formula>
    </cfRule>
    <cfRule type="expression" dxfId="3797" priority="1509">
      <formula>IF($B294="SNP",1,0)</formula>
    </cfRule>
    <cfRule type="expression" dxfId="3796" priority="1510">
      <formula>IF($B294="Labour",1,0)</formula>
    </cfRule>
  </conditionalFormatting>
  <conditionalFormatting sqref="B295:S295">
    <cfRule type="expression" dxfId="3795" priority="1495">
      <formula>IF($B295="Independent",1,0)</formula>
    </cfRule>
    <cfRule type="expression" dxfId="3794" priority="1496">
      <formula>IF($B295="Family",1,0)</formula>
    </cfRule>
    <cfRule type="expression" dxfId="3793" priority="1497">
      <formula>IF($B295="Alba",1,0)</formula>
    </cfRule>
    <cfRule type="expression" dxfId="3792" priority="1498">
      <formula>IF($B295="Lib Dem",1,0)</formula>
    </cfRule>
    <cfRule type="expression" dxfId="3791" priority="1499">
      <formula>IF($B295="Conservative",1,0)</formula>
    </cfRule>
    <cfRule type="expression" dxfId="3790" priority="1500">
      <formula>IF($B295="Green",1,0)</formula>
    </cfRule>
    <cfRule type="expression" dxfId="3789" priority="1501">
      <formula>IF($B295="SNP",1,0)</formula>
    </cfRule>
    <cfRule type="expression" dxfId="3788" priority="1502">
      <formula>IF($B295="Labour",1,0)</formula>
    </cfRule>
  </conditionalFormatting>
  <conditionalFormatting sqref="B302:S307">
    <cfRule type="expression" dxfId="3787" priority="25">
      <formula>IF($B302="Independent",1,0)</formula>
    </cfRule>
    <cfRule type="expression" dxfId="3786" priority="26">
      <formula>IF($B302="Family",1,0)</formula>
    </cfRule>
    <cfRule type="expression" dxfId="3785" priority="27">
      <formula>IF($B302="Alba",1,0)</formula>
    </cfRule>
    <cfRule type="expression" dxfId="3784" priority="28">
      <formula>IF($B302="Lib Dem",1,0)</formula>
    </cfRule>
    <cfRule type="expression" dxfId="3783" priority="29">
      <formula>IF($B302="Conservative",1,0)</formula>
    </cfRule>
    <cfRule type="expression" dxfId="3782" priority="30">
      <formula>IF($B302="Green",1,0)</formula>
    </cfRule>
    <cfRule type="expression" dxfId="3781" priority="31">
      <formula>IF($B302="SNP",1,0)</formula>
    </cfRule>
    <cfRule type="expression" dxfId="3780" priority="32">
      <formula>IF($B302="Labour",1,0)</formula>
    </cfRule>
  </conditionalFormatting>
  <conditionalFormatting sqref="B308:S308">
    <cfRule type="expression" dxfId="3779" priority="17">
      <formula>IF($B308="Independent",1,0)</formula>
    </cfRule>
    <cfRule type="expression" dxfId="3778" priority="18">
      <formula>IF($B308="Family",1,0)</formula>
    </cfRule>
    <cfRule type="expression" dxfId="3777" priority="19">
      <formula>IF($B308="Alba",1,0)</formula>
    </cfRule>
    <cfRule type="expression" dxfId="3776" priority="20">
      <formula>IF($B308="Lib Dem",1,0)</formula>
    </cfRule>
    <cfRule type="expression" dxfId="3775" priority="21">
      <formula>IF($B308="Conservative",1,0)</formula>
    </cfRule>
    <cfRule type="expression" dxfId="3774" priority="22">
      <formula>IF($B308="Green",1,0)</formula>
    </cfRule>
    <cfRule type="expression" dxfId="3773" priority="23">
      <formula>IF($B308="SNP",1,0)</formula>
    </cfRule>
    <cfRule type="expression" dxfId="3772" priority="24">
      <formula>IF($B308="Labour",1,0)</formula>
    </cfRule>
  </conditionalFormatting>
  <conditionalFormatting sqref="B309:S309">
    <cfRule type="expression" dxfId="3771" priority="9">
      <formula>IF($B309="Independent",1,0)</formula>
    </cfRule>
    <cfRule type="expression" dxfId="3770" priority="10">
      <formula>IF($B309="Family",1,0)</formula>
    </cfRule>
    <cfRule type="expression" dxfId="3769" priority="11">
      <formula>IF($B309="Alba",1,0)</formula>
    </cfRule>
    <cfRule type="expression" dxfId="3768" priority="12">
      <formula>IF($B309="Lib Dem",1,0)</formula>
    </cfRule>
    <cfRule type="expression" dxfId="3767" priority="13">
      <formula>IF($B309="Conservative",1,0)</formula>
    </cfRule>
    <cfRule type="expression" dxfId="3766" priority="14">
      <formula>IF($B309="Green",1,0)</formula>
    </cfRule>
    <cfRule type="expression" dxfId="3765" priority="15">
      <formula>IF($B309="SNP",1,0)</formula>
    </cfRule>
    <cfRule type="expression" dxfId="3764" priority="16">
      <formula>IF($B309="Labour",1,0)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69C6E-53B6-452A-8625-AAB380C9EC28}">
  <dimension ref="B1:AD277"/>
  <sheetViews>
    <sheetView zoomScale="80" zoomScaleNormal="80" workbookViewId="0">
      <selection activeCell="R272" sqref="R272"/>
    </sheetView>
  </sheetViews>
  <sheetFormatPr defaultRowHeight="13.8" x14ac:dyDescent="0.25"/>
  <sheetData>
    <row r="1" spans="2:30" ht="14.4" thickBot="1" x14ac:dyDescent="0.3"/>
    <row r="2" spans="2:30" ht="18" thickBot="1" x14ac:dyDescent="0.35">
      <c r="B2" s="85" t="s">
        <v>53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7"/>
    </row>
    <row r="3" spans="2:30" ht="18" thickBot="1" x14ac:dyDescent="0.35">
      <c r="B3" s="90" t="s">
        <v>54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  <c r="Q3" s="93" t="s">
        <v>55</v>
      </c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5"/>
    </row>
    <row r="4" spans="2:30" ht="15.6" x14ac:dyDescent="0.3">
      <c r="B4" s="33"/>
      <c r="C4" s="34" t="str">
        <f>B5</f>
        <v>SNP</v>
      </c>
      <c r="D4" s="34" t="str">
        <f>B6</f>
        <v>Labour</v>
      </c>
      <c r="E4" s="34" t="str">
        <f>B7</f>
        <v>Conservative</v>
      </c>
      <c r="F4" s="34" t="str">
        <f>B8</f>
        <v>Lib Dem</v>
      </c>
      <c r="G4" s="34" t="str">
        <f>B9</f>
        <v>Green</v>
      </c>
      <c r="H4" s="34" t="str">
        <f>B10</f>
        <v>Family</v>
      </c>
      <c r="I4" s="34" t="str">
        <f>B11</f>
        <v>Alba</v>
      </c>
      <c r="J4" s="34" t="str">
        <f>B12</f>
        <v>Independent</v>
      </c>
      <c r="K4" s="34"/>
      <c r="L4" s="34"/>
      <c r="M4" s="34"/>
      <c r="N4" s="34"/>
      <c r="O4" s="35" t="s">
        <v>56</v>
      </c>
      <c r="P4" s="36" t="s">
        <v>57</v>
      </c>
      <c r="Q4" s="37"/>
      <c r="R4" s="34" t="str">
        <f t="shared" ref="R4:AC4" si="0">C4</f>
        <v>SNP</v>
      </c>
      <c r="S4" s="38" t="str">
        <f t="shared" si="0"/>
        <v>Labour</v>
      </c>
      <c r="T4" s="38" t="str">
        <f t="shared" si="0"/>
        <v>Conservative</v>
      </c>
      <c r="U4" s="38" t="str">
        <f t="shared" si="0"/>
        <v>Lib Dem</v>
      </c>
      <c r="V4" s="38" t="str">
        <f t="shared" si="0"/>
        <v>Green</v>
      </c>
      <c r="W4" s="38" t="str">
        <f t="shared" si="0"/>
        <v>Family</v>
      </c>
      <c r="X4" s="38" t="str">
        <f t="shared" si="0"/>
        <v>Alba</v>
      </c>
      <c r="Y4" s="38" t="str">
        <f t="shared" si="0"/>
        <v>Independent</v>
      </c>
      <c r="Z4" s="38">
        <f t="shared" si="0"/>
        <v>0</v>
      </c>
      <c r="AA4" s="38">
        <f t="shared" si="0"/>
        <v>0</v>
      </c>
      <c r="AB4" s="38">
        <f t="shared" si="0"/>
        <v>0</v>
      </c>
      <c r="AC4" s="38">
        <f t="shared" si="0"/>
        <v>0</v>
      </c>
      <c r="AD4" s="39" t="s">
        <v>56</v>
      </c>
    </row>
    <row r="5" spans="2:30" ht="15.6" x14ac:dyDescent="0.3">
      <c r="B5" s="40" t="s">
        <v>17</v>
      </c>
      <c r="C5" s="41"/>
      <c r="D5" s="42">
        <v>383</v>
      </c>
      <c r="E5" s="42">
        <v>23</v>
      </c>
      <c r="F5" s="42">
        <v>112</v>
      </c>
      <c r="G5" s="42">
        <v>772</v>
      </c>
      <c r="H5" s="42">
        <v>51</v>
      </c>
      <c r="I5" s="42">
        <v>209</v>
      </c>
      <c r="J5" s="42">
        <v>26</v>
      </c>
      <c r="K5" s="42"/>
      <c r="L5" s="42"/>
      <c r="M5" s="42"/>
      <c r="N5" s="42"/>
      <c r="O5" s="43">
        <v>562</v>
      </c>
      <c r="P5" s="44">
        <f>SUM(C5:O5)</f>
        <v>2138</v>
      </c>
      <c r="Q5" s="40" t="str">
        <f>B5</f>
        <v>SNP</v>
      </c>
      <c r="R5" s="45"/>
      <c r="S5" s="46">
        <f t="shared" ref="S5:S12" si="1">D5/SUM($C5:$O5)</f>
        <v>0.17913938260056128</v>
      </c>
      <c r="T5" s="46">
        <f t="shared" ref="T5:T12" si="2">E5/SUM($C5:$O5)</f>
        <v>1.0757717492984098E-2</v>
      </c>
      <c r="U5" s="46">
        <f t="shared" ref="U5:AD12" si="3">F5/SUM($C5:$O5)</f>
        <v>5.2385406922357346E-2</v>
      </c>
      <c r="V5" s="46">
        <f t="shared" si="3"/>
        <v>0.36108512628624884</v>
      </c>
      <c r="W5" s="46">
        <f t="shared" si="3"/>
        <v>2.3854069223573433E-2</v>
      </c>
      <c r="X5" s="46">
        <f t="shared" si="3"/>
        <v>9.7754911131898978E-2</v>
      </c>
      <c r="Y5" s="46">
        <f t="shared" si="3"/>
        <v>1.216089803554724E-2</v>
      </c>
      <c r="Z5" s="46">
        <f t="shared" si="3"/>
        <v>0</v>
      </c>
      <c r="AA5" s="46">
        <f t="shared" si="3"/>
        <v>0</v>
      </c>
      <c r="AB5" s="46">
        <f t="shared" si="3"/>
        <v>0</v>
      </c>
      <c r="AC5" s="46">
        <f t="shared" si="3"/>
        <v>0</v>
      </c>
      <c r="AD5" s="47">
        <f t="shared" si="3"/>
        <v>0.26286248830682879</v>
      </c>
    </row>
    <row r="6" spans="2:30" ht="15.6" x14ac:dyDescent="0.3">
      <c r="B6" s="48" t="s">
        <v>18</v>
      </c>
      <c r="C6" s="49">
        <v>200</v>
      </c>
      <c r="D6" s="50"/>
      <c r="E6" s="49">
        <v>239</v>
      </c>
      <c r="F6" s="49">
        <v>454</v>
      </c>
      <c r="G6" s="49">
        <v>127</v>
      </c>
      <c r="H6" s="49">
        <v>72</v>
      </c>
      <c r="I6" s="49">
        <v>39</v>
      </c>
      <c r="J6" s="49">
        <v>38</v>
      </c>
      <c r="K6" s="49"/>
      <c r="L6" s="49"/>
      <c r="M6" s="49"/>
      <c r="N6" s="49"/>
      <c r="O6" s="51">
        <v>771</v>
      </c>
      <c r="P6" s="52">
        <f t="shared" ref="P6:P12" si="4">SUM(C6:O6)</f>
        <v>1940</v>
      </c>
      <c r="Q6" s="48" t="str">
        <f t="shared" ref="Q6:Q12" si="5">B6</f>
        <v>Labour</v>
      </c>
      <c r="R6" s="46">
        <f t="shared" ref="R6:R12" si="6">C6/SUM($C6:$O6)</f>
        <v>0.10309278350515463</v>
      </c>
      <c r="S6" s="53"/>
      <c r="T6" s="46">
        <f t="shared" si="2"/>
        <v>0.1231958762886598</v>
      </c>
      <c r="U6" s="46">
        <f t="shared" si="3"/>
        <v>0.23402061855670103</v>
      </c>
      <c r="V6" s="46">
        <f t="shared" si="3"/>
        <v>6.5463917525773199E-2</v>
      </c>
      <c r="W6" s="46">
        <f t="shared" si="3"/>
        <v>3.711340206185567E-2</v>
      </c>
      <c r="X6" s="46">
        <f t="shared" si="3"/>
        <v>2.0103092783505156E-2</v>
      </c>
      <c r="Y6" s="46">
        <f t="shared" si="3"/>
        <v>1.9587628865979381E-2</v>
      </c>
      <c r="Z6" s="46">
        <f t="shared" si="3"/>
        <v>0</v>
      </c>
      <c r="AA6" s="46">
        <f t="shared" si="3"/>
        <v>0</v>
      </c>
      <c r="AB6" s="46">
        <f t="shared" si="3"/>
        <v>0</v>
      </c>
      <c r="AC6" s="46">
        <f t="shared" si="3"/>
        <v>0</v>
      </c>
      <c r="AD6" s="47">
        <f t="shared" si="3"/>
        <v>0.39742268041237111</v>
      </c>
    </row>
    <row r="7" spans="2:30" ht="15.6" x14ac:dyDescent="0.3">
      <c r="B7" s="48" t="s">
        <v>19</v>
      </c>
      <c r="C7" s="49">
        <v>11</v>
      </c>
      <c r="D7" s="49">
        <v>320</v>
      </c>
      <c r="E7" s="50"/>
      <c r="F7" s="49">
        <v>300</v>
      </c>
      <c r="G7" s="49">
        <v>30</v>
      </c>
      <c r="H7" s="49">
        <v>91</v>
      </c>
      <c r="I7" s="49">
        <v>2</v>
      </c>
      <c r="J7" s="49">
        <v>18</v>
      </c>
      <c r="K7" s="49"/>
      <c r="L7" s="49"/>
      <c r="M7" s="49"/>
      <c r="N7" s="49"/>
      <c r="O7" s="51">
        <v>245</v>
      </c>
      <c r="P7" s="52">
        <f t="shared" si="4"/>
        <v>1017</v>
      </c>
      <c r="Q7" s="48" t="str">
        <f t="shared" si="5"/>
        <v>Conservative</v>
      </c>
      <c r="R7" s="46">
        <f t="shared" si="6"/>
        <v>1.0816125860373648E-2</v>
      </c>
      <c r="S7" s="46">
        <f t="shared" si="1"/>
        <v>0.31465093411996065</v>
      </c>
      <c r="T7" s="53"/>
      <c r="U7" s="46">
        <f t="shared" si="3"/>
        <v>0.29498525073746312</v>
      </c>
      <c r="V7" s="46">
        <f t="shared" si="3"/>
        <v>2.9498525073746312E-2</v>
      </c>
      <c r="W7" s="46">
        <f t="shared" si="3"/>
        <v>8.9478859390363819E-2</v>
      </c>
      <c r="X7" s="46">
        <f t="shared" si="3"/>
        <v>1.9665683382497543E-3</v>
      </c>
      <c r="Y7" s="46">
        <f t="shared" si="3"/>
        <v>1.7699115044247787E-2</v>
      </c>
      <c r="Z7" s="46">
        <f t="shared" si="3"/>
        <v>0</v>
      </c>
      <c r="AA7" s="46">
        <f t="shared" si="3"/>
        <v>0</v>
      </c>
      <c r="AB7" s="46">
        <f t="shared" si="3"/>
        <v>0</v>
      </c>
      <c r="AC7" s="46">
        <f t="shared" si="3"/>
        <v>0</v>
      </c>
      <c r="AD7" s="47">
        <f t="shared" si="3"/>
        <v>0.24090462143559488</v>
      </c>
    </row>
    <row r="8" spans="2:30" ht="15.6" x14ac:dyDescent="0.3">
      <c r="B8" s="48" t="s">
        <v>20</v>
      </c>
      <c r="C8" s="49">
        <v>31</v>
      </c>
      <c r="D8" s="49">
        <v>157</v>
      </c>
      <c r="E8" s="49">
        <v>79</v>
      </c>
      <c r="F8" s="50"/>
      <c r="G8" s="49">
        <v>52</v>
      </c>
      <c r="H8" s="49">
        <v>10</v>
      </c>
      <c r="I8" s="49">
        <v>3</v>
      </c>
      <c r="J8" s="49">
        <v>11</v>
      </c>
      <c r="K8" s="49"/>
      <c r="L8" s="49"/>
      <c r="M8" s="49"/>
      <c r="N8" s="49"/>
      <c r="O8" s="51">
        <v>56</v>
      </c>
      <c r="P8" s="52">
        <f t="shared" si="4"/>
        <v>399</v>
      </c>
      <c r="Q8" s="48" t="str">
        <f t="shared" si="5"/>
        <v>Lib Dem</v>
      </c>
      <c r="R8" s="46">
        <f t="shared" si="6"/>
        <v>7.7694235588972427E-2</v>
      </c>
      <c r="S8" s="46">
        <f t="shared" si="1"/>
        <v>0.39348370927318294</v>
      </c>
      <c r="T8" s="46">
        <f t="shared" si="2"/>
        <v>0.19799498746867167</v>
      </c>
      <c r="U8" s="53"/>
      <c r="V8" s="46">
        <f t="shared" si="3"/>
        <v>0.13032581453634084</v>
      </c>
      <c r="W8" s="46">
        <f t="shared" si="3"/>
        <v>2.5062656641604009E-2</v>
      </c>
      <c r="X8" s="46">
        <f t="shared" si="3"/>
        <v>7.5187969924812026E-3</v>
      </c>
      <c r="Y8" s="46">
        <f t="shared" si="3"/>
        <v>2.7568922305764409E-2</v>
      </c>
      <c r="Z8" s="46">
        <f t="shared" si="3"/>
        <v>0</v>
      </c>
      <c r="AA8" s="46">
        <f t="shared" si="3"/>
        <v>0</v>
      </c>
      <c r="AB8" s="46">
        <f t="shared" si="3"/>
        <v>0</v>
      </c>
      <c r="AC8" s="46">
        <f t="shared" si="3"/>
        <v>0</v>
      </c>
      <c r="AD8" s="47">
        <f t="shared" si="3"/>
        <v>0.14035087719298245</v>
      </c>
    </row>
    <row r="9" spans="2:30" ht="15.6" x14ac:dyDescent="0.3">
      <c r="B9" s="48" t="s">
        <v>21</v>
      </c>
      <c r="C9" s="49">
        <v>124</v>
      </c>
      <c r="D9" s="49">
        <v>41</v>
      </c>
      <c r="E9" s="49">
        <v>2</v>
      </c>
      <c r="F9" s="49">
        <v>34</v>
      </c>
      <c r="G9" s="50"/>
      <c r="H9" s="49">
        <v>5</v>
      </c>
      <c r="I9" s="49">
        <v>7</v>
      </c>
      <c r="J9" s="49">
        <v>6</v>
      </c>
      <c r="K9" s="49"/>
      <c r="L9" s="49"/>
      <c r="M9" s="49"/>
      <c r="N9" s="49"/>
      <c r="O9" s="51">
        <v>27</v>
      </c>
      <c r="P9" s="52">
        <f t="shared" si="4"/>
        <v>246</v>
      </c>
      <c r="Q9" s="48" t="str">
        <f t="shared" si="5"/>
        <v>Green</v>
      </c>
      <c r="R9" s="46">
        <f t="shared" si="6"/>
        <v>0.50406504065040647</v>
      </c>
      <c r="S9" s="46">
        <f t="shared" si="1"/>
        <v>0.16666666666666666</v>
      </c>
      <c r="T9" s="46">
        <f t="shared" si="2"/>
        <v>8.130081300813009E-3</v>
      </c>
      <c r="U9" s="46">
        <f t="shared" si="3"/>
        <v>0.13821138211382114</v>
      </c>
      <c r="V9" s="53">
        <f t="shared" si="3"/>
        <v>0</v>
      </c>
      <c r="W9" s="46">
        <f t="shared" si="3"/>
        <v>2.032520325203252E-2</v>
      </c>
      <c r="X9" s="46">
        <f t="shared" si="3"/>
        <v>2.8455284552845527E-2</v>
      </c>
      <c r="Y9" s="46">
        <f t="shared" si="3"/>
        <v>2.4390243902439025E-2</v>
      </c>
      <c r="Z9" s="46">
        <f t="shared" si="3"/>
        <v>0</v>
      </c>
      <c r="AA9" s="46">
        <f t="shared" si="3"/>
        <v>0</v>
      </c>
      <c r="AB9" s="46">
        <f t="shared" si="3"/>
        <v>0</v>
      </c>
      <c r="AC9" s="46">
        <f t="shared" si="3"/>
        <v>0</v>
      </c>
      <c r="AD9" s="47">
        <f t="shared" si="3"/>
        <v>0.10975609756097561</v>
      </c>
    </row>
    <row r="10" spans="2:30" ht="15.6" x14ac:dyDescent="0.3">
      <c r="B10" s="48" t="s">
        <v>39</v>
      </c>
      <c r="C10" s="49">
        <v>8</v>
      </c>
      <c r="D10" s="49">
        <v>16</v>
      </c>
      <c r="E10" s="49">
        <v>30</v>
      </c>
      <c r="F10" s="49">
        <v>8</v>
      </c>
      <c r="G10" s="49">
        <v>7</v>
      </c>
      <c r="H10" s="50"/>
      <c r="I10" s="49">
        <v>4</v>
      </c>
      <c r="J10" s="49">
        <v>5</v>
      </c>
      <c r="K10" s="49"/>
      <c r="L10" s="49"/>
      <c r="M10" s="49"/>
      <c r="N10" s="49"/>
      <c r="O10" s="51">
        <v>16</v>
      </c>
      <c r="P10" s="52">
        <f t="shared" si="4"/>
        <v>94</v>
      </c>
      <c r="Q10" s="48" t="str">
        <f t="shared" si="5"/>
        <v>Family</v>
      </c>
      <c r="R10" s="46">
        <f t="shared" si="6"/>
        <v>8.5106382978723402E-2</v>
      </c>
      <c r="S10" s="46">
        <f t="shared" si="1"/>
        <v>0.1702127659574468</v>
      </c>
      <c r="T10" s="46">
        <f t="shared" si="2"/>
        <v>0.31914893617021278</v>
      </c>
      <c r="U10" s="46">
        <f t="shared" si="3"/>
        <v>8.5106382978723402E-2</v>
      </c>
      <c r="V10" s="46">
        <f t="shared" si="3"/>
        <v>7.4468085106382975E-2</v>
      </c>
      <c r="W10" s="53">
        <f t="shared" si="3"/>
        <v>0</v>
      </c>
      <c r="X10" s="46">
        <f t="shared" si="3"/>
        <v>4.2553191489361701E-2</v>
      </c>
      <c r="Y10" s="46">
        <f t="shared" si="3"/>
        <v>5.3191489361702128E-2</v>
      </c>
      <c r="Z10" s="46">
        <f t="shared" si="3"/>
        <v>0</v>
      </c>
      <c r="AA10" s="46">
        <f t="shared" si="3"/>
        <v>0</v>
      </c>
      <c r="AB10" s="46">
        <f t="shared" si="3"/>
        <v>0</v>
      </c>
      <c r="AC10" s="46">
        <f t="shared" si="3"/>
        <v>0</v>
      </c>
      <c r="AD10" s="47">
        <f t="shared" si="3"/>
        <v>0.1702127659574468</v>
      </c>
    </row>
    <row r="11" spans="2:30" ht="15.6" x14ac:dyDescent="0.3">
      <c r="B11" s="48" t="s">
        <v>49</v>
      </c>
      <c r="C11" s="49">
        <v>27</v>
      </c>
      <c r="D11" s="49">
        <v>7</v>
      </c>
      <c r="E11" s="49">
        <v>0</v>
      </c>
      <c r="F11" s="49">
        <v>3</v>
      </c>
      <c r="G11" s="49">
        <v>10</v>
      </c>
      <c r="H11" s="49">
        <v>7</v>
      </c>
      <c r="I11" s="50"/>
      <c r="J11" s="49">
        <v>16</v>
      </c>
      <c r="K11" s="49"/>
      <c r="L11" s="49"/>
      <c r="M11" s="49"/>
      <c r="N11" s="49"/>
      <c r="O11" s="51">
        <v>13</v>
      </c>
      <c r="P11" s="52">
        <f t="shared" si="4"/>
        <v>83</v>
      </c>
      <c r="Q11" s="48" t="str">
        <f t="shared" si="5"/>
        <v>Alba</v>
      </c>
      <c r="R11" s="46">
        <f t="shared" si="6"/>
        <v>0.3253012048192771</v>
      </c>
      <c r="S11" s="46">
        <f t="shared" si="1"/>
        <v>8.4337349397590355E-2</v>
      </c>
      <c r="T11" s="46">
        <f t="shared" si="2"/>
        <v>0</v>
      </c>
      <c r="U11" s="46">
        <f t="shared" si="3"/>
        <v>3.614457831325301E-2</v>
      </c>
      <c r="V11" s="46">
        <f t="shared" si="3"/>
        <v>0.12048192771084337</v>
      </c>
      <c r="W11" s="46">
        <f t="shared" si="3"/>
        <v>8.4337349397590355E-2</v>
      </c>
      <c r="X11" s="53">
        <f t="shared" si="3"/>
        <v>0</v>
      </c>
      <c r="Y11" s="46">
        <f t="shared" si="3"/>
        <v>0.19277108433734941</v>
      </c>
      <c r="Z11" s="46">
        <f t="shared" si="3"/>
        <v>0</v>
      </c>
      <c r="AA11" s="46">
        <f t="shared" si="3"/>
        <v>0</v>
      </c>
      <c r="AB11" s="46">
        <f t="shared" si="3"/>
        <v>0</v>
      </c>
      <c r="AC11" s="46">
        <f t="shared" si="3"/>
        <v>0</v>
      </c>
      <c r="AD11" s="47">
        <f t="shared" si="3"/>
        <v>0.15662650602409639</v>
      </c>
    </row>
    <row r="12" spans="2:30" ht="16.2" thickBot="1" x14ac:dyDescent="0.35">
      <c r="B12" s="48" t="s">
        <v>51</v>
      </c>
      <c r="C12" s="49">
        <v>12</v>
      </c>
      <c r="D12" s="49">
        <v>5</v>
      </c>
      <c r="E12" s="49">
        <v>3</v>
      </c>
      <c r="F12" s="49">
        <v>3</v>
      </c>
      <c r="G12" s="49">
        <v>5</v>
      </c>
      <c r="H12" s="49">
        <v>3</v>
      </c>
      <c r="I12" s="49">
        <v>9</v>
      </c>
      <c r="J12" s="50"/>
      <c r="K12" s="49"/>
      <c r="L12" s="49"/>
      <c r="M12" s="49"/>
      <c r="N12" s="49"/>
      <c r="O12" s="54">
        <v>6</v>
      </c>
      <c r="P12" s="55">
        <f t="shared" si="4"/>
        <v>46</v>
      </c>
      <c r="Q12" s="56" t="str">
        <f t="shared" si="5"/>
        <v>Independent</v>
      </c>
      <c r="R12" s="46">
        <f t="shared" si="6"/>
        <v>0.2608695652173913</v>
      </c>
      <c r="S12" s="46">
        <f t="shared" si="1"/>
        <v>0.10869565217391304</v>
      </c>
      <c r="T12" s="46">
        <f t="shared" si="2"/>
        <v>6.5217391304347824E-2</v>
      </c>
      <c r="U12" s="46">
        <f t="shared" si="3"/>
        <v>6.5217391304347824E-2</v>
      </c>
      <c r="V12" s="46">
        <f t="shared" si="3"/>
        <v>0.10869565217391304</v>
      </c>
      <c r="W12" s="46">
        <f t="shared" si="3"/>
        <v>6.5217391304347824E-2</v>
      </c>
      <c r="X12" s="46">
        <f t="shared" si="3"/>
        <v>0.19565217391304349</v>
      </c>
      <c r="Y12" s="53"/>
      <c r="Z12" s="46">
        <f t="shared" si="3"/>
        <v>0</v>
      </c>
      <c r="AA12" s="46">
        <f t="shared" si="3"/>
        <v>0</v>
      </c>
      <c r="AB12" s="46">
        <f t="shared" si="3"/>
        <v>0</v>
      </c>
      <c r="AC12" s="46">
        <f t="shared" si="3"/>
        <v>0</v>
      </c>
      <c r="AD12" s="47">
        <f t="shared" si="3"/>
        <v>0.13043478260869565</v>
      </c>
    </row>
    <row r="13" spans="2:30" ht="15.6" x14ac:dyDescent="0.3">
      <c r="B13" s="96" t="s">
        <v>58</v>
      </c>
      <c r="C13" s="57" t="s">
        <v>59</v>
      </c>
      <c r="D13" s="58" t="s">
        <v>60</v>
      </c>
      <c r="E13" s="58" t="s">
        <v>61</v>
      </c>
      <c r="F13" s="58" t="s">
        <v>62</v>
      </c>
      <c r="G13" s="58" t="s">
        <v>63</v>
      </c>
      <c r="H13" s="58" t="s">
        <v>64</v>
      </c>
      <c r="I13" s="58" t="s">
        <v>65</v>
      </c>
      <c r="J13" s="58" t="s">
        <v>66</v>
      </c>
      <c r="K13" s="58" t="s">
        <v>67</v>
      </c>
      <c r="L13" s="58" t="s">
        <v>68</v>
      </c>
      <c r="M13" s="58" t="s">
        <v>69</v>
      </c>
      <c r="N13" s="58" t="s">
        <v>70</v>
      </c>
      <c r="O13" s="58" t="s">
        <v>71</v>
      </c>
      <c r="P13" s="59" t="s">
        <v>72</v>
      </c>
      <c r="Q13" s="60" t="s">
        <v>59</v>
      </c>
      <c r="R13" s="58" t="s">
        <v>60</v>
      </c>
      <c r="S13" s="58" t="s">
        <v>61</v>
      </c>
      <c r="T13" s="58" t="s">
        <v>62</v>
      </c>
      <c r="U13" s="58" t="s">
        <v>63</v>
      </c>
      <c r="V13" s="58" t="s">
        <v>64</v>
      </c>
      <c r="W13" s="58" t="s">
        <v>65</v>
      </c>
      <c r="X13" s="58" t="s">
        <v>66</v>
      </c>
      <c r="Y13" s="58" t="s">
        <v>67</v>
      </c>
      <c r="Z13" s="58" t="s">
        <v>68</v>
      </c>
      <c r="AA13" s="58" t="s">
        <v>69</v>
      </c>
      <c r="AB13" s="58" t="s">
        <v>70</v>
      </c>
      <c r="AC13" s="58" t="s">
        <v>71</v>
      </c>
      <c r="AD13" s="59" t="s">
        <v>72</v>
      </c>
    </row>
    <row r="14" spans="2:30" ht="16.2" thickBot="1" x14ac:dyDescent="0.35">
      <c r="B14" s="97"/>
      <c r="C14" s="61" t="s">
        <v>31</v>
      </c>
      <c r="D14" s="62">
        <v>5963</v>
      </c>
      <c r="E14" s="62">
        <v>5443</v>
      </c>
      <c r="F14" s="62">
        <v>3895</v>
      </c>
      <c r="G14" s="62">
        <v>1676</v>
      </c>
      <c r="H14" s="62">
        <v>935</v>
      </c>
      <c r="I14" s="62">
        <v>655</v>
      </c>
      <c r="J14" s="62">
        <v>518</v>
      </c>
      <c r="K14" s="62">
        <v>477</v>
      </c>
      <c r="L14" s="62">
        <v>445</v>
      </c>
      <c r="M14" s="62">
        <v>418</v>
      </c>
      <c r="N14" s="62"/>
      <c r="O14" s="62"/>
      <c r="P14" s="63"/>
      <c r="Q14" s="64" t="s">
        <v>73</v>
      </c>
      <c r="R14" s="65">
        <f>D14/$D14</f>
        <v>1</v>
      </c>
      <c r="S14" s="66">
        <f t="shared" ref="S14:AD14" si="7">E14/$D14</f>
        <v>0.91279557269830625</v>
      </c>
      <c r="T14" s="66">
        <f t="shared" si="7"/>
        <v>0.65319470065403318</v>
      </c>
      <c r="U14" s="66">
        <f t="shared" si="7"/>
        <v>0.28106657722622841</v>
      </c>
      <c r="V14" s="66">
        <f t="shared" si="7"/>
        <v>0.15680026832131477</v>
      </c>
      <c r="W14" s="66">
        <f t="shared" si="7"/>
        <v>0.10984403823578735</v>
      </c>
      <c r="X14" s="66">
        <f t="shared" si="7"/>
        <v>8.6869025658225726E-2</v>
      </c>
      <c r="Y14" s="66">
        <f t="shared" si="7"/>
        <v>7.9993291967130634E-2</v>
      </c>
      <c r="Z14" s="66">
        <f t="shared" si="7"/>
        <v>7.4626865671641784E-2</v>
      </c>
      <c r="AA14" s="66">
        <f t="shared" si="7"/>
        <v>7.0098943484823081E-2</v>
      </c>
      <c r="AB14" s="66">
        <f t="shared" si="7"/>
        <v>0</v>
      </c>
      <c r="AC14" s="66">
        <f t="shared" si="7"/>
        <v>0</v>
      </c>
      <c r="AD14" s="67">
        <f t="shared" si="7"/>
        <v>0</v>
      </c>
    </row>
    <row r="15" spans="2:30" ht="14.4" thickBot="1" x14ac:dyDescent="0.3"/>
    <row r="16" spans="2:30" ht="18" thickBot="1" x14ac:dyDescent="0.35">
      <c r="B16" s="85" t="s">
        <v>99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7"/>
    </row>
    <row r="17" spans="2:30" ht="18" thickBot="1" x14ac:dyDescent="0.35">
      <c r="B17" s="90" t="s">
        <v>54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2"/>
      <c r="Q17" s="93" t="s">
        <v>55</v>
      </c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5"/>
    </row>
    <row r="18" spans="2:30" ht="15.6" x14ac:dyDescent="0.3">
      <c r="B18" s="33"/>
      <c r="C18" s="34" t="str">
        <f>B19</f>
        <v>SNP</v>
      </c>
      <c r="D18" s="34" t="str">
        <f>B20</f>
        <v>Labour</v>
      </c>
      <c r="E18" s="34" t="str">
        <f>B21</f>
        <v>Conservative</v>
      </c>
      <c r="F18" s="34" t="str">
        <f>B22</f>
        <v>Lib Dem</v>
      </c>
      <c r="G18" s="34" t="str">
        <f>B23</f>
        <v>Green</v>
      </c>
      <c r="H18" s="34" t="str">
        <f>B24</f>
        <v>Family</v>
      </c>
      <c r="I18" s="34" t="str">
        <f>B25</f>
        <v>TUSC</v>
      </c>
      <c r="J18" s="34"/>
      <c r="K18" s="34"/>
      <c r="L18" s="34"/>
      <c r="M18" s="34"/>
      <c r="N18" s="34"/>
      <c r="O18" s="35" t="s">
        <v>56</v>
      </c>
      <c r="P18" s="36" t="s">
        <v>57</v>
      </c>
      <c r="Q18" s="37"/>
      <c r="R18" s="34" t="str">
        <f t="shared" ref="R18:AC18" si="8">C18</f>
        <v>SNP</v>
      </c>
      <c r="S18" s="38" t="str">
        <f t="shared" si="8"/>
        <v>Labour</v>
      </c>
      <c r="T18" s="38" t="str">
        <f t="shared" si="8"/>
        <v>Conservative</v>
      </c>
      <c r="U18" s="38" t="str">
        <f t="shared" si="8"/>
        <v>Lib Dem</v>
      </c>
      <c r="V18" s="38" t="str">
        <f t="shared" si="8"/>
        <v>Green</v>
      </c>
      <c r="W18" s="38" t="str">
        <f t="shared" si="8"/>
        <v>Family</v>
      </c>
      <c r="X18" s="38" t="str">
        <f t="shared" si="8"/>
        <v>TUSC</v>
      </c>
      <c r="Y18" s="38">
        <f t="shared" si="8"/>
        <v>0</v>
      </c>
      <c r="Z18" s="38">
        <f t="shared" si="8"/>
        <v>0</v>
      </c>
      <c r="AA18" s="38">
        <f t="shared" si="8"/>
        <v>0</v>
      </c>
      <c r="AB18" s="38">
        <f t="shared" si="8"/>
        <v>0</v>
      </c>
      <c r="AC18" s="38">
        <f t="shared" si="8"/>
        <v>0</v>
      </c>
      <c r="AD18" s="39" t="s">
        <v>56</v>
      </c>
    </row>
    <row r="19" spans="2:30" ht="15.6" x14ac:dyDescent="0.3">
      <c r="B19" s="40" t="s">
        <v>17</v>
      </c>
      <c r="C19" s="41"/>
      <c r="D19" s="42">
        <v>383</v>
      </c>
      <c r="E19" s="42">
        <v>58</v>
      </c>
      <c r="F19" s="42">
        <v>80</v>
      </c>
      <c r="G19" s="42">
        <v>1054</v>
      </c>
      <c r="H19" s="42">
        <v>35</v>
      </c>
      <c r="I19" s="42">
        <v>71</v>
      </c>
      <c r="J19" s="42"/>
      <c r="K19" s="42"/>
      <c r="L19" s="42"/>
      <c r="M19" s="42"/>
      <c r="N19" s="42"/>
      <c r="O19" s="43">
        <v>550</v>
      </c>
      <c r="P19" s="44">
        <f>SUM(C19:O19)</f>
        <v>2231</v>
      </c>
      <c r="Q19" s="40" t="str">
        <f>B19</f>
        <v>SNP</v>
      </c>
      <c r="R19" s="45"/>
      <c r="S19" s="46">
        <f t="shared" ref="S19:S25" si="9">D19/SUM($C19:$O19)</f>
        <v>0.1716718960107575</v>
      </c>
      <c r="T19" s="46">
        <f t="shared" ref="T19:T25" si="10">E19/SUM($C19:$O19)</f>
        <v>2.5997310623038995E-2</v>
      </c>
      <c r="U19" s="46">
        <f t="shared" ref="U19:AD25" si="11">F19/SUM($C19:$O19)</f>
        <v>3.5858359480053788E-2</v>
      </c>
      <c r="V19" s="46">
        <f t="shared" si="11"/>
        <v>0.47243388614970866</v>
      </c>
      <c r="W19" s="46">
        <f t="shared" si="11"/>
        <v>1.5688032272523533E-2</v>
      </c>
      <c r="X19" s="46">
        <f t="shared" si="11"/>
        <v>3.1824294038547737E-2</v>
      </c>
      <c r="Y19" s="46">
        <f t="shared" si="11"/>
        <v>0</v>
      </c>
      <c r="Z19" s="46">
        <f t="shared" si="11"/>
        <v>0</v>
      </c>
      <c r="AA19" s="46">
        <f t="shared" si="11"/>
        <v>0</v>
      </c>
      <c r="AB19" s="46">
        <f t="shared" si="11"/>
        <v>0</v>
      </c>
      <c r="AC19" s="46">
        <f t="shared" si="11"/>
        <v>0</v>
      </c>
      <c r="AD19" s="47">
        <f t="shared" si="11"/>
        <v>0.24652622142536978</v>
      </c>
    </row>
    <row r="20" spans="2:30" ht="15.6" x14ac:dyDescent="0.3">
      <c r="B20" s="48" t="s">
        <v>18</v>
      </c>
      <c r="C20" s="49">
        <v>203</v>
      </c>
      <c r="D20" s="50"/>
      <c r="E20" s="49">
        <v>262</v>
      </c>
      <c r="F20" s="49">
        <v>478</v>
      </c>
      <c r="G20" s="49">
        <v>132</v>
      </c>
      <c r="H20" s="49">
        <v>54</v>
      </c>
      <c r="I20" s="49">
        <v>108</v>
      </c>
      <c r="J20" s="49"/>
      <c r="K20" s="49"/>
      <c r="L20" s="49"/>
      <c r="M20" s="49"/>
      <c r="N20" s="49"/>
      <c r="O20" s="51">
        <v>390</v>
      </c>
      <c r="P20" s="52">
        <f t="shared" ref="P20:P25" si="12">SUM(C20:O20)</f>
        <v>1627</v>
      </c>
      <c r="Q20" s="48" t="str">
        <f t="shared" ref="Q20:Q25" si="13">B20</f>
        <v>Labour</v>
      </c>
      <c r="R20" s="46">
        <f t="shared" ref="R20:R25" si="14">C20/SUM($C20:$O20)</f>
        <v>0.12476951444376153</v>
      </c>
      <c r="S20" s="53"/>
      <c r="T20" s="46">
        <f t="shared" si="10"/>
        <v>0.16103257529194837</v>
      </c>
      <c r="U20" s="46">
        <f t="shared" si="11"/>
        <v>0.29379225568531037</v>
      </c>
      <c r="V20" s="46">
        <f t="shared" si="11"/>
        <v>8.1130915795943448E-2</v>
      </c>
      <c r="W20" s="46">
        <f t="shared" si="11"/>
        <v>3.3189920098340507E-2</v>
      </c>
      <c r="X20" s="46">
        <f t="shared" si="11"/>
        <v>6.6379840196681014E-2</v>
      </c>
      <c r="Y20" s="46">
        <f t="shared" si="11"/>
        <v>0</v>
      </c>
      <c r="Z20" s="46">
        <f t="shared" si="11"/>
        <v>0</v>
      </c>
      <c r="AA20" s="46">
        <f t="shared" si="11"/>
        <v>0</v>
      </c>
      <c r="AB20" s="46">
        <f t="shared" si="11"/>
        <v>0</v>
      </c>
      <c r="AC20" s="46">
        <f t="shared" si="11"/>
        <v>0</v>
      </c>
      <c r="AD20" s="47">
        <f t="shared" si="11"/>
        <v>0.23970497848801475</v>
      </c>
    </row>
    <row r="21" spans="2:30" ht="15.6" x14ac:dyDescent="0.3">
      <c r="B21" s="48" t="s">
        <v>19</v>
      </c>
      <c r="C21" s="49">
        <v>29</v>
      </c>
      <c r="D21" s="49">
        <v>325</v>
      </c>
      <c r="E21" s="50"/>
      <c r="F21" s="49">
        <v>294</v>
      </c>
      <c r="G21" s="49">
        <v>20</v>
      </c>
      <c r="H21" s="49">
        <v>45</v>
      </c>
      <c r="I21" s="49">
        <v>10</v>
      </c>
      <c r="J21" s="49"/>
      <c r="K21" s="49"/>
      <c r="L21" s="49"/>
      <c r="M21" s="49"/>
      <c r="N21" s="49"/>
      <c r="O21" s="51">
        <v>294</v>
      </c>
      <c r="P21" s="52">
        <f t="shared" si="12"/>
        <v>1017</v>
      </c>
      <c r="Q21" s="48" t="str">
        <f t="shared" si="13"/>
        <v>Conservative</v>
      </c>
      <c r="R21" s="46">
        <f t="shared" si="14"/>
        <v>2.8515240904621434E-2</v>
      </c>
      <c r="S21" s="46">
        <f t="shared" si="9"/>
        <v>0.31956735496558503</v>
      </c>
      <c r="T21" s="53"/>
      <c r="U21" s="46">
        <f t="shared" si="11"/>
        <v>0.28908554572271389</v>
      </c>
      <c r="V21" s="46">
        <f t="shared" si="11"/>
        <v>1.966568338249754E-2</v>
      </c>
      <c r="W21" s="46">
        <f t="shared" si="11"/>
        <v>4.4247787610619468E-2</v>
      </c>
      <c r="X21" s="46">
        <f t="shared" si="11"/>
        <v>9.8328416912487702E-3</v>
      </c>
      <c r="Y21" s="46">
        <f t="shared" si="11"/>
        <v>0</v>
      </c>
      <c r="Z21" s="46">
        <f t="shared" si="11"/>
        <v>0</v>
      </c>
      <c r="AA21" s="46">
        <f t="shared" si="11"/>
        <v>0</v>
      </c>
      <c r="AB21" s="46">
        <f t="shared" si="11"/>
        <v>0</v>
      </c>
      <c r="AC21" s="46">
        <f t="shared" si="11"/>
        <v>0</v>
      </c>
      <c r="AD21" s="47">
        <f t="shared" si="11"/>
        <v>0.28908554572271389</v>
      </c>
    </row>
    <row r="22" spans="2:30" ht="15.6" x14ac:dyDescent="0.3">
      <c r="B22" s="48" t="s">
        <v>20</v>
      </c>
      <c r="C22" s="49">
        <v>24</v>
      </c>
      <c r="D22" s="49">
        <v>144</v>
      </c>
      <c r="E22" s="49">
        <v>64</v>
      </c>
      <c r="F22" s="50"/>
      <c r="G22" s="49">
        <v>50</v>
      </c>
      <c r="H22" s="49">
        <v>11</v>
      </c>
      <c r="I22" s="49">
        <v>9</v>
      </c>
      <c r="J22" s="49"/>
      <c r="K22" s="49"/>
      <c r="L22" s="49"/>
      <c r="M22" s="49"/>
      <c r="N22" s="49"/>
      <c r="O22" s="51">
        <v>61</v>
      </c>
      <c r="P22" s="52">
        <f t="shared" si="12"/>
        <v>363</v>
      </c>
      <c r="Q22" s="48" t="str">
        <f t="shared" si="13"/>
        <v>Lib Dem</v>
      </c>
      <c r="R22" s="46">
        <f t="shared" si="14"/>
        <v>6.6115702479338845E-2</v>
      </c>
      <c r="S22" s="46">
        <f t="shared" si="9"/>
        <v>0.39669421487603307</v>
      </c>
      <c r="T22" s="46">
        <f t="shared" si="10"/>
        <v>0.17630853994490359</v>
      </c>
      <c r="U22" s="53"/>
      <c r="V22" s="46">
        <f t="shared" si="11"/>
        <v>0.13774104683195593</v>
      </c>
      <c r="W22" s="46">
        <f t="shared" si="11"/>
        <v>3.0303030303030304E-2</v>
      </c>
      <c r="X22" s="46">
        <f t="shared" si="11"/>
        <v>2.4793388429752067E-2</v>
      </c>
      <c r="Y22" s="46">
        <f t="shared" si="11"/>
        <v>0</v>
      </c>
      <c r="Z22" s="46">
        <f t="shared" si="11"/>
        <v>0</v>
      </c>
      <c r="AA22" s="46">
        <f t="shared" si="11"/>
        <v>0</v>
      </c>
      <c r="AB22" s="46">
        <f t="shared" si="11"/>
        <v>0</v>
      </c>
      <c r="AC22" s="46">
        <f t="shared" si="11"/>
        <v>0</v>
      </c>
      <c r="AD22" s="47">
        <f t="shared" si="11"/>
        <v>0.16804407713498623</v>
      </c>
    </row>
    <row r="23" spans="2:30" ht="15.6" x14ac:dyDescent="0.3">
      <c r="B23" s="48" t="s">
        <v>21</v>
      </c>
      <c r="C23" s="49">
        <v>175</v>
      </c>
      <c r="D23" s="49">
        <v>55</v>
      </c>
      <c r="E23" s="49">
        <v>14</v>
      </c>
      <c r="F23" s="49">
        <v>44</v>
      </c>
      <c r="G23" s="50"/>
      <c r="H23" s="49">
        <v>11</v>
      </c>
      <c r="I23" s="49">
        <v>10</v>
      </c>
      <c r="J23" s="49"/>
      <c r="K23" s="49"/>
      <c r="L23" s="49"/>
      <c r="M23" s="49"/>
      <c r="N23" s="49"/>
      <c r="O23" s="51">
        <v>29</v>
      </c>
      <c r="P23" s="52">
        <f t="shared" si="12"/>
        <v>338</v>
      </c>
      <c r="Q23" s="48" t="str">
        <f t="shared" si="13"/>
        <v>Green</v>
      </c>
      <c r="R23" s="46">
        <f t="shared" si="14"/>
        <v>0.51775147928994081</v>
      </c>
      <c r="S23" s="46">
        <f t="shared" si="9"/>
        <v>0.16272189349112426</v>
      </c>
      <c r="T23" s="46">
        <f t="shared" si="10"/>
        <v>4.142011834319527E-2</v>
      </c>
      <c r="U23" s="46">
        <f t="shared" si="11"/>
        <v>0.13017751479289941</v>
      </c>
      <c r="V23" s="53">
        <f t="shared" si="11"/>
        <v>0</v>
      </c>
      <c r="W23" s="46">
        <f t="shared" si="11"/>
        <v>3.2544378698224852E-2</v>
      </c>
      <c r="X23" s="46">
        <f t="shared" si="11"/>
        <v>2.9585798816568046E-2</v>
      </c>
      <c r="Y23" s="46">
        <f t="shared" si="11"/>
        <v>0</v>
      </c>
      <c r="Z23" s="46">
        <f t="shared" si="11"/>
        <v>0</v>
      </c>
      <c r="AA23" s="46">
        <f t="shared" si="11"/>
        <v>0</v>
      </c>
      <c r="AB23" s="46">
        <f t="shared" si="11"/>
        <v>0</v>
      </c>
      <c r="AC23" s="46">
        <f t="shared" si="11"/>
        <v>0</v>
      </c>
      <c r="AD23" s="47">
        <f t="shared" si="11"/>
        <v>8.5798816568047331E-2</v>
      </c>
    </row>
    <row r="24" spans="2:30" ht="15.6" x14ac:dyDescent="0.3">
      <c r="B24" s="48" t="s">
        <v>39</v>
      </c>
      <c r="C24" s="49">
        <v>5</v>
      </c>
      <c r="D24" s="49">
        <v>17</v>
      </c>
      <c r="E24" s="49">
        <v>21</v>
      </c>
      <c r="F24" s="49">
        <v>8</v>
      </c>
      <c r="G24" s="49">
        <v>10</v>
      </c>
      <c r="H24" s="50"/>
      <c r="I24" s="49">
        <v>4</v>
      </c>
      <c r="J24" s="49"/>
      <c r="K24" s="49"/>
      <c r="L24" s="49"/>
      <c r="M24" s="49"/>
      <c r="N24" s="49"/>
      <c r="O24" s="51">
        <v>15</v>
      </c>
      <c r="P24" s="52">
        <f t="shared" si="12"/>
        <v>80</v>
      </c>
      <c r="Q24" s="48" t="str">
        <f t="shared" si="13"/>
        <v>Family</v>
      </c>
      <c r="R24" s="46">
        <f t="shared" si="14"/>
        <v>6.25E-2</v>
      </c>
      <c r="S24" s="46">
        <f t="shared" si="9"/>
        <v>0.21249999999999999</v>
      </c>
      <c r="T24" s="46">
        <f t="shared" si="10"/>
        <v>0.26250000000000001</v>
      </c>
      <c r="U24" s="46">
        <f t="shared" si="11"/>
        <v>0.1</v>
      </c>
      <c r="V24" s="46">
        <f t="shared" si="11"/>
        <v>0.125</v>
      </c>
      <c r="W24" s="53">
        <f t="shared" si="11"/>
        <v>0</v>
      </c>
      <c r="X24" s="46">
        <f t="shared" si="11"/>
        <v>0.05</v>
      </c>
      <c r="Y24" s="46">
        <f t="shared" si="11"/>
        <v>0</v>
      </c>
      <c r="Z24" s="46">
        <f t="shared" si="11"/>
        <v>0</v>
      </c>
      <c r="AA24" s="46">
        <f t="shared" si="11"/>
        <v>0</v>
      </c>
      <c r="AB24" s="46">
        <f t="shared" si="11"/>
        <v>0</v>
      </c>
      <c r="AC24" s="46">
        <f t="shared" si="11"/>
        <v>0</v>
      </c>
      <c r="AD24" s="47">
        <f t="shared" si="11"/>
        <v>0.1875</v>
      </c>
    </row>
    <row r="25" spans="2:30" ht="16.2" thickBot="1" x14ac:dyDescent="0.35">
      <c r="B25" s="48" t="s">
        <v>98</v>
      </c>
      <c r="C25" s="49">
        <v>3</v>
      </c>
      <c r="D25" s="49">
        <v>21</v>
      </c>
      <c r="E25" s="49">
        <v>8</v>
      </c>
      <c r="F25" s="49">
        <v>4</v>
      </c>
      <c r="G25" s="49">
        <v>9</v>
      </c>
      <c r="H25" s="49">
        <v>3</v>
      </c>
      <c r="I25" s="50"/>
      <c r="J25" s="49"/>
      <c r="K25" s="49"/>
      <c r="L25" s="49"/>
      <c r="M25" s="49"/>
      <c r="N25" s="49"/>
      <c r="O25" s="51">
        <v>5</v>
      </c>
      <c r="P25" s="52">
        <f t="shared" si="12"/>
        <v>53</v>
      </c>
      <c r="Q25" s="48" t="str">
        <f t="shared" si="13"/>
        <v>TUSC</v>
      </c>
      <c r="R25" s="46">
        <f t="shared" si="14"/>
        <v>5.6603773584905662E-2</v>
      </c>
      <c r="S25" s="46">
        <f t="shared" si="9"/>
        <v>0.39622641509433965</v>
      </c>
      <c r="T25" s="46">
        <f t="shared" si="10"/>
        <v>0.15094339622641509</v>
      </c>
      <c r="U25" s="46">
        <f t="shared" si="11"/>
        <v>7.5471698113207544E-2</v>
      </c>
      <c r="V25" s="46">
        <f t="shared" si="11"/>
        <v>0.16981132075471697</v>
      </c>
      <c r="W25" s="46">
        <f t="shared" si="11"/>
        <v>5.6603773584905662E-2</v>
      </c>
      <c r="X25" s="53">
        <f t="shared" si="11"/>
        <v>0</v>
      </c>
      <c r="Y25" s="46">
        <f t="shared" si="11"/>
        <v>0</v>
      </c>
      <c r="Z25" s="46">
        <f t="shared" si="11"/>
        <v>0</v>
      </c>
      <c r="AA25" s="46">
        <f t="shared" si="11"/>
        <v>0</v>
      </c>
      <c r="AB25" s="46">
        <f t="shared" si="11"/>
        <v>0</v>
      </c>
      <c r="AC25" s="46">
        <f t="shared" si="11"/>
        <v>0</v>
      </c>
      <c r="AD25" s="47">
        <f t="shared" si="11"/>
        <v>9.4339622641509441E-2</v>
      </c>
    </row>
    <row r="26" spans="2:30" ht="15.6" x14ac:dyDescent="0.3">
      <c r="B26" s="96" t="s">
        <v>58</v>
      </c>
      <c r="C26" s="57" t="s">
        <v>59</v>
      </c>
      <c r="D26" s="58" t="s">
        <v>60</v>
      </c>
      <c r="E26" s="58" t="s">
        <v>61</v>
      </c>
      <c r="F26" s="58" t="s">
        <v>62</v>
      </c>
      <c r="G26" s="58" t="s">
        <v>63</v>
      </c>
      <c r="H26" s="58" t="s">
        <v>64</v>
      </c>
      <c r="I26" s="58" t="s">
        <v>65</v>
      </c>
      <c r="J26" s="58" t="s">
        <v>66</v>
      </c>
      <c r="K26" s="58" t="s">
        <v>67</v>
      </c>
      <c r="L26" s="58" t="s">
        <v>68</v>
      </c>
      <c r="M26" s="58" t="s">
        <v>69</v>
      </c>
      <c r="N26" s="58" t="s">
        <v>70</v>
      </c>
      <c r="O26" s="58" t="s">
        <v>71</v>
      </c>
      <c r="P26" s="59" t="s">
        <v>72</v>
      </c>
      <c r="Q26" s="60" t="s">
        <v>59</v>
      </c>
      <c r="R26" s="58" t="s">
        <v>60</v>
      </c>
      <c r="S26" s="58" t="s">
        <v>61</v>
      </c>
      <c r="T26" s="58" t="s">
        <v>62</v>
      </c>
      <c r="U26" s="58" t="s">
        <v>63</v>
      </c>
      <c r="V26" s="58" t="s">
        <v>64</v>
      </c>
      <c r="W26" s="58" t="s">
        <v>65</v>
      </c>
      <c r="X26" s="58" t="s">
        <v>66</v>
      </c>
      <c r="Y26" s="58" t="s">
        <v>67</v>
      </c>
      <c r="Z26" s="58" t="s">
        <v>68</v>
      </c>
      <c r="AA26" s="58" t="s">
        <v>69</v>
      </c>
      <c r="AB26" s="58" t="s">
        <v>70</v>
      </c>
      <c r="AC26" s="58" t="s">
        <v>71</v>
      </c>
      <c r="AD26" s="59" t="s">
        <v>72</v>
      </c>
    </row>
    <row r="27" spans="2:30" ht="16.2" thickBot="1" x14ac:dyDescent="0.35">
      <c r="B27" s="97"/>
      <c r="C27" s="61" t="s">
        <v>31</v>
      </c>
      <c r="D27" s="62">
        <v>5710</v>
      </c>
      <c r="E27" s="62">
        <v>4839</v>
      </c>
      <c r="F27" s="62">
        <v>3608</v>
      </c>
      <c r="G27" s="62">
        <v>1356</v>
      </c>
      <c r="H27" s="62">
        <v>877</v>
      </c>
      <c r="I27" s="62">
        <v>665</v>
      </c>
      <c r="J27" s="62">
        <v>589</v>
      </c>
      <c r="K27" s="62">
        <v>564</v>
      </c>
      <c r="L27" s="62"/>
      <c r="M27" s="62"/>
      <c r="N27" s="62"/>
      <c r="O27" s="62"/>
      <c r="P27" s="63"/>
      <c r="Q27" s="64" t="s">
        <v>73</v>
      </c>
      <c r="R27" s="65">
        <f>D27/$D27</f>
        <v>1</v>
      </c>
      <c r="S27" s="66">
        <f t="shared" ref="S27:AD27" si="15">E27/$D27</f>
        <v>0.84746059544658492</v>
      </c>
      <c r="T27" s="66">
        <f t="shared" si="15"/>
        <v>0.63187390542907185</v>
      </c>
      <c r="U27" s="66">
        <f t="shared" si="15"/>
        <v>0.23747810858143609</v>
      </c>
      <c r="V27" s="66">
        <f t="shared" si="15"/>
        <v>0.15359019264448337</v>
      </c>
      <c r="W27" s="66">
        <f t="shared" si="15"/>
        <v>0.11646234676007006</v>
      </c>
      <c r="X27" s="66">
        <f t="shared" si="15"/>
        <v>0.1031523642732049</v>
      </c>
      <c r="Y27" s="66">
        <f t="shared" si="15"/>
        <v>9.8774080560420321E-2</v>
      </c>
      <c r="Z27" s="66">
        <f t="shared" si="15"/>
        <v>0</v>
      </c>
      <c r="AA27" s="66">
        <f t="shared" si="15"/>
        <v>0</v>
      </c>
      <c r="AB27" s="66">
        <f t="shared" si="15"/>
        <v>0</v>
      </c>
      <c r="AC27" s="66">
        <f t="shared" si="15"/>
        <v>0</v>
      </c>
      <c r="AD27" s="67">
        <f t="shared" si="15"/>
        <v>0</v>
      </c>
    </row>
    <row r="28" spans="2:30" ht="14.4" thickBot="1" x14ac:dyDescent="0.3"/>
    <row r="29" spans="2:30" ht="18" thickBot="1" x14ac:dyDescent="0.35">
      <c r="B29" s="85" t="s">
        <v>118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7"/>
    </row>
    <row r="30" spans="2:30" ht="18" thickBot="1" x14ac:dyDescent="0.35">
      <c r="B30" s="90" t="s">
        <v>54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2"/>
      <c r="Q30" s="93" t="s">
        <v>55</v>
      </c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5"/>
    </row>
    <row r="31" spans="2:30" ht="15.6" x14ac:dyDescent="0.3">
      <c r="B31" s="33"/>
      <c r="C31" s="34" t="str">
        <f>B32</f>
        <v>SNP</v>
      </c>
      <c r="D31" s="34" t="str">
        <f>B33</f>
        <v>Lib Dem</v>
      </c>
      <c r="E31" s="34" t="str">
        <f>B34</f>
        <v>Labour</v>
      </c>
      <c r="F31" s="34" t="str">
        <f>B35</f>
        <v>Conservative</v>
      </c>
      <c r="G31" s="34" t="str">
        <f>B36</f>
        <v>Green</v>
      </c>
      <c r="H31" s="34" t="str">
        <f>B37</f>
        <v>Alba</v>
      </c>
      <c r="I31" s="34" t="str">
        <f>B38</f>
        <v>Family</v>
      </c>
      <c r="J31" s="34"/>
      <c r="K31" s="34"/>
      <c r="L31" s="34"/>
      <c r="M31" s="34"/>
      <c r="N31" s="34"/>
      <c r="O31" s="35" t="s">
        <v>56</v>
      </c>
      <c r="P31" s="36" t="s">
        <v>57</v>
      </c>
      <c r="Q31" s="37"/>
      <c r="R31" s="34" t="str">
        <f t="shared" ref="R31:AC31" si="16">C31</f>
        <v>SNP</v>
      </c>
      <c r="S31" s="38" t="str">
        <f t="shared" si="16"/>
        <v>Lib Dem</v>
      </c>
      <c r="T31" s="38" t="str">
        <f t="shared" si="16"/>
        <v>Labour</v>
      </c>
      <c r="U31" s="38" t="str">
        <f t="shared" si="16"/>
        <v>Conservative</v>
      </c>
      <c r="V31" s="38" t="str">
        <f t="shared" si="16"/>
        <v>Green</v>
      </c>
      <c r="W31" s="38" t="str">
        <f t="shared" si="16"/>
        <v>Alba</v>
      </c>
      <c r="X31" s="38" t="str">
        <f t="shared" si="16"/>
        <v>Family</v>
      </c>
      <c r="Y31" s="38">
        <f t="shared" si="16"/>
        <v>0</v>
      </c>
      <c r="Z31" s="38">
        <f t="shared" si="16"/>
        <v>0</v>
      </c>
      <c r="AA31" s="38">
        <f t="shared" si="16"/>
        <v>0</v>
      </c>
      <c r="AB31" s="38">
        <f t="shared" si="16"/>
        <v>0</v>
      </c>
      <c r="AC31" s="38">
        <f t="shared" si="16"/>
        <v>0</v>
      </c>
      <c r="AD31" s="39" t="s">
        <v>56</v>
      </c>
    </row>
    <row r="32" spans="2:30" ht="15.6" x14ac:dyDescent="0.3">
      <c r="B32" s="40" t="s">
        <v>17</v>
      </c>
      <c r="C32" s="41"/>
      <c r="D32" s="42">
        <v>187</v>
      </c>
      <c r="E32" s="42">
        <v>618</v>
      </c>
      <c r="F32" s="42">
        <v>21</v>
      </c>
      <c r="G32" s="42">
        <v>1027</v>
      </c>
      <c r="H32" s="42">
        <v>202</v>
      </c>
      <c r="I32" s="42">
        <v>29</v>
      </c>
      <c r="J32" s="42"/>
      <c r="K32" s="42"/>
      <c r="L32" s="42"/>
      <c r="M32" s="42"/>
      <c r="N32" s="42"/>
      <c r="O32" s="43">
        <v>576</v>
      </c>
      <c r="P32" s="44">
        <f>SUM(C32:O32)</f>
        <v>2660</v>
      </c>
      <c r="Q32" s="40" t="str">
        <f>B32</f>
        <v>SNP</v>
      </c>
      <c r="R32" s="45"/>
      <c r="S32" s="46">
        <f t="shared" ref="S32:S38" si="17">D32/SUM($C32:$O32)</f>
        <v>7.0300751879699253E-2</v>
      </c>
      <c r="T32" s="46">
        <f t="shared" ref="T32:T38" si="18">E32/SUM($C32:$O32)</f>
        <v>0.23233082706766917</v>
      </c>
      <c r="U32" s="46">
        <f t="shared" ref="U32:AD38" si="19">F32/SUM($C32:$O32)</f>
        <v>7.8947368421052634E-3</v>
      </c>
      <c r="V32" s="46">
        <f t="shared" si="19"/>
        <v>0.38609022556390976</v>
      </c>
      <c r="W32" s="46">
        <f t="shared" si="19"/>
        <v>7.5939849624060154E-2</v>
      </c>
      <c r="X32" s="46">
        <f t="shared" si="19"/>
        <v>1.0902255639097745E-2</v>
      </c>
      <c r="Y32" s="46">
        <f t="shared" si="19"/>
        <v>0</v>
      </c>
      <c r="Z32" s="46">
        <f t="shared" si="19"/>
        <v>0</v>
      </c>
      <c r="AA32" s="46">
        <f t="shared" si="19"/>
        <v>0</v>
      </c>
      <c r="AB32" s="46">
        <f t="shared" si="19"/>
        <v>0</v>
      </c>
      <c r="AC32" s="46">
        <f t="shared" si="19"/>
        <v>0</v>
      </c>
      <c r="AD32" s="47">
        <f t="shared" si="19"/>
        <v>0.21654135338345865</v>
      </c>
    </row>
    <row r="33" spans="2:30" ht="15.6" x14ac:dyDescent="0.3">
      <c r="B33" s="48" t="s">
        <v>20</v>
      </c>
      <c r="C33" s="49">
        <v>155</v>
      </c>
      <c r="D33" s="50"/>
      <c r="E33" s="49">
        <v>783</v>
      </c>
      <c r="F33" s="49">
        <v>469</v>
      </c>
      <c r="G33" s="49">
        <v>202</v>
      </c>
      <c r="H33" s="49">
        <v>6</v>
      </c>
      <c r="I33" s="49">
        <v>17</v>
      </c>
      <c r="J33" s="49"/>
      <c r="K33" s="49"/>
      <c r="L33" s="49"/>
      <c r="M33" s="49"/>
      <c r="N33" s="49"/>
      <c r="O33" s="51">
        <v>338</v>
      </c>
      <c r="P33" s="52">
        <f t="shared" ref="P33:P38" si="20">SUM(C33:O33)</f>
        <v>1970</v>
      </c>
      <c r="Q33" s="48" t="str">
        <f t="shared" ref="Q33:Q38" si="21">B33</f>
        <v>Lib Dem</v>
      </c>
      <c r="R33" s="46">
        <f t="shared" ref="R33:R38" si="22">C33/SUM($C33:$O33)</f>
        <v>7.8680203045685279E-2</v>
      </c>
      <c r="S33" s="53"/>
      <c r="T33" s="46">
        <f t="shared" si="18"/>
        <v>0.39746192893401017</v>
      </c>
      <c r="U33" s="46">
        <f t="shared" si="19"/>
        <v>0.2380710659898477</v>
      </c>
      <c r="V33" s="46">
        <f t="shared" si="19"/>
        <v>0.10253807106598985</v>
      </c>
      <c r="W33" s="46">
        <f t="shared" si="19"/>
        <v>3.0456852791878172E-3</v>
      </c>
      <c r="X33" s="46">
        <f t="shared" si="19"/>
        <v>8.6294416243654828E-3</v>
      </c>
      <c r="Y33" s="46">
        <f t="shared" si="19"/>
        <v>0</v>
      </c>
      <c r="Z33" s="46">
        <f t="shared" si="19"/>
        <v>0</v>
      </c>
      <c r="AA33" s="46">
        <f t="shared" si="19"/>
        <v>0</v>
      </c>
      <c r="AB33" s="46">
        <f t="shared" si="19"/>
        <v>0</v>
      </c>
      <c r="AC33" s="46">
        <f t="shared" si="19"/>
        <v>0</v>
      </c>
      <c r="AD33" s="47">
        <f t="shared" si="19"/>
        <v>0.17157360406091371</v>
      </c>
    </row>
    <row r="34" spans="2:30" ht="15.6" x14ac:dyDescent="0.3">
      <c r="B34" s="48" t="s">
        <v>18</v>
      </c>
      <c r="C34" s="49">
        <v>306</v>
      </c>
      <c r="D34" s="49">
        <v>582</v>
      </c>
      <c r="E34" s="50"/>
      <c r="F34" s="49">
        <v>220</v>
      </c>
      <c r="G34" s="49">
        <v>169</v>
      </c>
      <c r="H34" s="49">
        <v>27</v>
      </c>
      <c r="I34" s="49">
        <v>54</v>
      </c>
      <c r="J34" s="49"/>
      <c r="K34" s="49"/>
      <c r="L34" s="49"/>
      <c r="M34" s="49"/>
      <c r="N34" s="49"/>
      <c r="O34" s="51">
        <v>606</v>
      </c>
      <c r="P34" s="52">
        <f t="shared" si="20"/>
        <v>1964</v>
      </c>
      <c r="Q34" s="48" t="str">
        <f t="shared" si="21"/>
        <v>Labour</v>
      </c>
      <c r="R34" s="46">
        <f t="shared" si="22"/>
        <v>0.15580448065173116</v>
      </c>
      <c r="S34" s="46">
        <f t="shared" si="17"/>
        <v>0.29633401221995925</v>
      </c>
      <c r="T34" s="53"/>
      <c r="U34" s="46">
        <f t="shared" si="19"/>
        <v>0.11201629327902241</v>
      </c>
      <c r="V34" s="46">
        <f t="shared" si="19"/>
        <v>8.6048879837067216E-2</v>
      </c>
      <c r="W34" s="46">
        <f t="shared" si="19"/>
        <v>1.3747454175152749E-2</v>
      </c>
      <c r="X34" s="46">
        <f t="shared" si="19"/>
        <v>2.7494908350305498E-2</v>
      </c>
      <c r="Y34" s="46">
        <f t="shared" si="19"/>
        <v>0</v>
      </c>
      <c r="Z34" s="46">
        <f t="shared" si="19"/>
        <v>0</v>
      </c>
      <c r="AA34" s="46">
        <f t="shared" si="19"/>
        <v>0</v>
      </c>
      <c r="AB34" s="46">
        <f t="shared" si="19"/>
        <v>0</v>
      </c>
      <c r="AC34" s="46">
        <f t="shared" si="19"/>
        <v>0</v>
      </c>
      <c r="AD34" s="47">
        <f t="shared" si="19"/>
        <v>0.30855397148676172</v>
      </c>
    </row>
    <row r="35" spans="2:30" ht="15.6" x14ac:dyDescent="0.3">
      <c r="B35" s="48" t="s">
        <v>19</v>
      </c>
      <c r="C35" s="49">
        <v>10</v>
      </c>
      <c r="D35" s="49">
        <v>282</v>
      </c>
      <c r="E35" s="49">
        <v>192</v>
      </c>
      <c r="F35" s="50"/>
      <c r="G35" s="49">
        <v>10</v>
      </c>
      <c r="H35" s="49">
        <v>9</v>
      </c>
      <c r="I35" s="49">
        <v>41</v>
      </c>
      <c r="J35" s="49"/>
      <c r="K35" s="49"/>
      <c r="L35" s="49"/>
      <c r="M35" s="49"/>
      <c r="N35" s="49"/>
      <c r="O35" s="51">
        <v>208</v>
      </c>
      <c r="P35" s="52">
        <f t="shared" si="20"/>
        <v>752</v>
      </c>
      <c r="Q35" s="48" t="str">
        <f t="shared" si="21"/>
        <v>Conservative</v>
      </c>
      <c r="R35" s="46">
        <f t="shared" si="22"/>
        <v>1.3297872340425532E-2</v>
      </c>
      <c r="S35" s="46">
        <f t="shared" si="17"/>
        <v>0.375</v>
      </c>
      <c r="T35" s="46">
        <f t="shared" si="18"/>
        <v>0.25531914893617019</v>
      </c>
      <c r="U35" s="53"/>
      <c r="V35" s="46">
        <f t="shared" si="19"/>
        <v>1.3297872340425532E-2</v>
      </c>
      <c r="W35" s="46">
        <f t="shared" si="19"/>
        <v>1.1968085106382979E-2</v>
      </c>
      <c r="X35" s="46">
        <f t="shared" si="19"/>
        <v>5.4521276595744683E-2</v>
      </c>
      <c r="Y35" s="46">
        <f t="shared" si="19"/>
        <v>0</v>
      </c>
      <c r="Z35" s="46">
        <f t="shared" si="19"/>
        <v>0</v>
      </c>
      <c r="AA35" s="46">
        <f t="shared" si="19"/>
        <v>0</v>
      </c>
      <c r="AB35" s="46">
        <f t="shared" si="19"/>
        <v>0</v>
      </c>
      <c r="AC35" s="46">
        <f t="shared" si="19"/>
        <v>0</v>
      </c>
      <c r="AD35" s="47">
        <f t="shared" si="19"/>
        <v>0.27659574468085107</v>
      </c>
    </row>
    <row r="36" spans="2:30" ht="15.6" x14ac:dyDescent="0.3">
      <c r="B36" s="48" t="s">
        <v>21</v>
      </c>
      <c r="C36" s="49">
        <v>255</v>
      </c>
      <c r="D36" s="49">
        <v>79</v>
      </c>
      <c r="E36" s="49">
        <v>71</v>
      </c>
      <c r="F36" s="49">
        <v>11</v>
      </c>
      <c r="G36" s="50"/>
      <c r="H36" s="49">
        <v>11</v>
      </c>
      <c r="I36" s="49">
        <v>10</v>
      </c>
      <c r="J36" s="49"/>
      <c r="K36" s="49"/>
      <c r="L36" s="49"/>
      <c r="M36" s="49"/>
      <c r="N36" s="49"/>
      <c r="O36" s="51">
        <v>41</v>
      </c>
      <c r="P36" s="52">
        <f t="shared" si="20"/>
        <v>478</v>
      </c>
      <c r="Q36" s="48" t="str">
        <f t="shared" si="21"/>
        <v>Green</v>
      </c>
      <c r="R36" s="46">
        <f t="shared" si="22"/>
        <v>0.53347280334728031</v>
      </c>
      <c r="S36" s="46">
        <f t="shared" si="17"/>
        <v>0.16527196652719664</v>
      </c>
      <c r="T36" s="46">
        <f t="shared" si="18"/>
        <v>0.14853556485355648</v>
      </c>
      <c r="U36" s="46">
        <f t="shared" si="19"/>
        <v>2.3012552301255231E-2</v>
      </c>
      <c r="V36" s="53">
        <f t="shared" si="19"/>
        <v>0</v>
      </c>
      <c r="W36" s="46">
        <f t="shared" si="19"/>
        <v>2.3012552301255231E-2</v>
      </c>
      <c r="X36" s="46">
        <f t="shared" si="19"/>
        <v>2.0920502092050208E-2</v>
      </c>
      <c r="Y36" s="46">
        <f t="shared" si="19"/>
        <v>0</v>
      </c>
      <c r="Z36" s="46">
        <f t="shared" si="19"/>
        <v>0</v>
      </c>
      <c r="AA36" s="46">
        <f t="shared" si="19"/>
        <v>0</v>
      </c>
      <c r="AB36" s="46">
        <f t="shared" si="19"/>
        <v>0</v>
      </c>
      <c r="AC36" s="46">
        <f t="shared" si="19"/>
        <v>0</v>
      </c>
      <c r="AD36" s="47">
        <f t="shared" si="19"/>
        <v>8.5774058577405859E-2</v>
      </c>
    </row>
    <row r="37" spans="2:30" ht="15.6" x14ac:dyDescent="0.3">
      <c r="B37" s="48" t="s">
        <v>49</v>
      </c>
      <c r="C37" s="49">
        <v>38</v>
      </c>
      <c r="D37" s="49">
        <v>4</v>
      </c>
      <c r="E37" s="49">
        <v>17</v>
      </c>
      <c r="F37" s="49">
        <v>4</v>
      </c>
      <c r="G37" s="49">
        <v>6</v>
      </c>
      <c r="H37" s="50"/>
      <c r="I37" s="49">
        <v>10</v>
      </c>
      <c r="J37" s="49"/>
      <c r="K37" s="49"/>
      <c r="L37" s="49"/>
      <c r="M37" s="49"/>
      <c r="N37" s="49"/>
      <c r="O37" s="51">
        <v>15</v>
      </c>
      <c r="P37" s="52">
        <f t="shared" si="20"/>
        <v>94</v>
      </c>
      <c r="Q37" s="48" t="str">
        <f t="shared" si="21"/>
        <v>Alba</v>
      </c>
      <c r="R37" s="46">
        <f t="shared" si="22"/>
        <v>0.40425531914893614</v>
      </c>
      <c r="S37" s="46">
        <f t="shared" si="17"/>
        <v>4.2553191489361701E-2</v>
      </c>
      <c r="T37" s="46">
        <f t="shared" si="18"/>
        <v>0.18085106382978725</v>
      </c>
      <c r="U37" s="46">
        <f t="shared" si="19"/>
        <v>4.2553191489361701E-2</v>
      </c>
      <c r="V37" s="46">
        <f t="shared" si="19"/>
        <v>6.3829787234042548E-2</v>
      </c>
      <c r="W37" s="53">
        <f t="shared" si="19"/>
        <v>0</v>
      </c>
      <c r="X37" s="46">
        <f t="shared" si="19"/>
        <v>0.10638297872340426</v>
      </c>
      <c r="Y37" s="46">
        <f t="shared" si="19"/>
        <v>0</v>
      </c>
      <c r="Z37" s="46">
        <f t="shared" si="19"/>
        <v>0</v>
      </c>
      <c r="AA37" s="46">
        <f t="shared" si="19"/>
        <v>0</v>
      </c>
      <c r="AB37" s="46">
        <f t="shared" si="19"/>
        <v>0</v>
      </c>
      <c r="AC37" s="46">
        <f t="shared" si="19"/>
        <v>0</v>
      </c>
      <c r="AD37" s="47">
        <f t="shared" si="19"/>
        <v>0.15957446808510639</v>
      </c>
    </row>
    <row r="38" spans="2:30" ht="16.2" thickBot="1" x14ac:dyDescent="0.35">
      <c r="B38" s="48" t="s">
        <v>39</v>
      </c>
      <c r="C38" s="49">
        <v>4</v>
      </c>
      <c r="D38" s="49">
        <v>2</v>
      </c>
      <c r="E38" s="49">
        <v>17</v>
      </c>
      <c r="F38" s="49">
        <v>14</v>
      </c>
      <c r="G38" s="49">
        <v>6</v>
      </c>
      <c r="H38" s="49">
        <v>4</v>
      </c>
      <c r="I38" s="50"/>
      <c r="J38" s="49"/>
      <c r="K38" s="49"/>
      <c r="L38" s="49"/>
      <c r="M38" s="49"/>
      <c r="N38" s="49"/>
      <c r="O38" s="51">
        <v>6</v>
      </c>
      <c r="P38" s="52">
        <f t="shared" si="20"/>
        <v>53</v>
      </c>
      <c r="Q38" s="48" t="str">
        <f t="shared" si="21"/>
        <v>Family</v>
      </c>
      <c r="R38" s="46">
        <f t="shared" si="22"/>
        <v>7.5471698113207544E-2</v>
      </c>
      <c r="S38" s="46">
        <f t="shared" si="17"/>
        <v>3.7735849056603772E-2</v>
      </c>
      <c r="T38" s="46">
        <f t="shared" si="18"/>
        <v>0.32075471698113206</v>
      </c>
      <c r="U38" s="46">
        <f t="shared" si="19"/>
        <v>0.26415094339622641</v>
      </c>
      <c r="V38" s="46">
        <f t="shared" si="19"/>
        <v>0.11320754716981132</v>
      </c>
      <c r="W38" s="46">
        <f t="shared" si="19"/>
        <v>7.5471698113207544E-2</v>
      </c>
      <c r="X38" s="53">
        <f t="shared" si="19"/>
        <v>0</v>
      </c>
      <c r="Y38" s="46">
        <f t="shared" si="19"/>
        <v>0</v>
      </c>
      <c r="Z38" s="46">
        <f t="shared" si="19"/>
        <v>0</v>
      </c>
      <c r="AA38" s="46">
        <f t="shared" si="19"/>
        <v>0</v>
      </c>
      <c r="AB38" s="46">
        <f t="shared" si="19"/>
        <v>0</v>
      </c>
      <c r="AC38" s="46">
        <f t="shared" si="19"/>
        <v>0</v>
      </c>
      <c r="AD38" s="47">
        <f t="shared" si="19"/>
        <v>0.11320754716981132</v>
      </c>
    </row>
    <row r="39" spans="2:30" ht="15.6" x14ac:dyDescent="0.3">
      <c r="B39" s="96" t="s">
        <v>58</v>
      </c>
      <c r="C39" s="57" t="s">
        <v>59</v>
      </c>
      <c r="D39" s="58" t="s">
        <v>60</v>
      </c>
      <c r="E39" s="58" t="s">
        <v>61</v>
      </c>
      <c r="F39" s="58" t="s">
        <v>62</v>
      </c>
      <c r="G39" s="58" t="s">
        <v>63</v>
      </c>
      <c r="H39" s="58" t="s">
        <v>64</v>
      </c>
      <c r="I39" s="58" t="s">
        <v>65</v>
      </c>
      <c r="J39" s="58" t="s">
        <v>66</v>
      </c>
      <c r="K39" s="58" t="s">
        <v>67</v>
      </c>
      <c r="L39" s="58" t="s">
        <v>68</v>
      </c>
      <c r="M39" s="58" t="s">
        <v>69</v>
      </c>
      <c r="N39" s="58" t="s">
        <v>70</v>
      </c>
      <c r="O39" s="58" t="s">
        <v>71</v>
      </c>
      <c r="P39" s="59" t="s">
        <v>72</v>
      </c>
      <c r="Q39" s="60" t="s">
        <v>59</v>
      </c>
      <c r="R39" s="58" t="s">
        <v>60</v>
      </c>
      <c r="S39" s="58" t="s">
        <v>61</v>
      </c>
      <c r="T39" s="58" t="s">
        <v>62</v>
      </c>
      <c r="U39" s="58" t="s">
        <v>63</v>
      </c>
      <c r="V39" s="58" t="s">
        <v>64</v>
      </c>
      <c r="W39" s="58" t="s">
        <v>65</v>
      </c>
      <c r="X39" s="58" t="s">
        <v>66</v>
      </c>
      <c r="Y39" s="58" t="s">
        <v>67</v>
      </c>
      <c r="Z39" s="58" t="s">
        <v>68</v>
      </c>
      <c r="AA39" s="58" t="s">
        <v>69</v>
      </c>
      <c r="AB39" s="58" t="s">
        <v>70</v>
      </c>
      <c r="AC39" s="58" t="s">
        <v>71</v>
      </c>
      <c r="AD39" s="59" t="s">
        <v>72</v>
      </c>
    </row>
    <row r="40" spans="2:30" ht="16.2" thickBot="1" x14ac:dyDescent="0.35">
      <c r="B40" s="97"/>
      <c r="C40" s="61" t="s">
        <v>31</v>
      </c>
      <c r="D40" s="62">
        <v>7971</v>
      </c>
      <c r="E40" s="62">
        <v>7159</v>
      </c>
      <c r="F40" s="62">
        <v>5311</v>
      </c>
      <c r="G40" s="62">
        <v>2719</v>
      </c>
      <c r="H40" s="62">
        <v>1409</v>
      </c>
      <c r="I40" s="62">
        <v>1023</v>
      </c>
      <c r="J40" s="62">
        <v>788</v>
      </c>
      <c r="K40" s="62">
        <v>717</v>
      </c>
      <c r="L40" s="62">
        <v>676</v>
      </c>
      <c r="M40" s="62"/>
      <c r="N40" s="62"/>
      <c r="O40" s="62"/>
      <c r="P40" s="63"/>
      <c r="Q40" s="64" t="s">
        <v>73</v>
      </c>
      <c r="R40" s="65">
        <f>D40/$D40</f>
        <v>1</v>
      </c>
      <c r="S40" s="66">
        <f t="shared" ref="S40:AD40" si="23">E40/$D40</f>
        <v>0.89813072387404336</v>
      </c>
      <c r="T40" s="66">
        <f t="shared" si="23"/>
        <v>0.66629030234600428</v>
      </c>
      <c r="U40" s="66">
        <f t="shared" si="23"/>
        <v>0.34111152929368965</v>
      </c>
      <c r="V40" s="66">
        <f t="shared" si="23"/>
        <v>0.17676577593777443</v>
      </c>
      <c r="W40" s="66">
        <f t="shared" si="23"/>
        <v>0.12834023334587882</v>
      </c>
      <c r="X40" s="66">
        <f t="shared" si="23"/>
        <v>9.8858361560657387E-2</v>
      </c>
      <c r="Y40" s="66">
        <f t="shared" si="23"/>
        <v>8.9951072638313895E-2</v>
      </c>
      <c r="Z40" s="66">
        <f t="shared" si="23"/>
        <v>8.4807426922594409E-2</v>
      </c>
      <c r="AA40" s="66">
        <f t="shared" si="23"/>
        <v>0</v>
      </c>
      <c r="AB40" s="66">
        <f t="shared" si="23"/>
        <v>0</v>
      </c>
      <c r="AC40" s="66">
        <f t="shared" si="23"/>
        <v>0</v>
      </c>
      <c r="AD40" s="67">
        <f t="shared" si="23"/>
        <v>0</v>
      </c>
    </row>
    <row r="41" spans="2:30" ht="14.4" thickBot="1" x14ac:dyDescent="0.3"/>
    <row r="42" spans="2:30" ht="18" thickBot="1" x14ac:dyDescent="0.35">
      <c r="B42" s="85" t="s">
        <v>139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7"/>
    </row>
    <row r="43" spans="2:30" ht="18" thickBot="1" x14ac:dyDescent="0.35">
      <c r="B43" s="90" t="s">
        <v>54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2"/>
      <c r="Q43" s="93" t="s">
        <v>55</v>
      </c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5"/>
    </row>
    <row r="44" spans="2:30" ht="15.6" x14ac:dyDescent="0.3">
      <c r="B44" s="33"/>
      <c r="C44" s="34" t="str">
        <f>B45</f>
        <v>SNP</v>
      </c>
      <c r="D44" s="34" t="str">
        <f>B46</f>
        <v>Labour</v>
      </c>
      <c r="E44" s="34" t="str">
        <f>B47</f>
        <v>Lib Dem</v>
      </c>
      <c r="F44" s="34" t="str">
        <f>B48</f>
        <v>Conservative</v>
      </c>
      <c r="G44" s="34" t="str">
        <f>B49</f>
        <v>Independent</v>
      </c>
      <c r="H44" s="34" t="str">
        <f>B50</f>
        <v>Green</v>
      </c>
      <c r="I44" s="34" t="str">
        <f>B51</f>
        <v>Family</v>
      </c>
      <c r="J44" s="34" t="str">
        <f>B52</f>
        <v>Alba</v>
      </c>
      <c r="K44" s="34"/>
      <c r="L44" s="34"/>
      <c r="M44" s="34"/>
      <c r="N44" s="34"/>
      <c r="O44" s="35" t="s">
        <v>56</v>
      </c>
      <c r="P44" s="36" t="s">
        <v>57</v>
      </c>
      <c r="Q44" s="37"/>
      <c r="R44" s="34" t="str">
        <f t="shared" ref="R44:AC44" si="24">C44</f>
        <v>SNP</v>
      </c>
      <c r="S44" s="38" t="str">
        <f t="shared" si="24"/>
        <v>Labour</v>
      </c>
      <c r="T44" s="38" t="str">
        <f t="shared" si="24"/>
        <v>Lib Dem</v>
      </c>
      <c r="U44" s="38" t="str">
        <f t="shared" si="24"/>
        <v>Conservative</v>
      </c>
      <c r="V44" s="38" t="str">
        <f t="shared" si="24"/>
        <v>Independent</v>
      </c>
      <c r="W44" s="38" t="str">
        <f t="shared" si="24"/>
        <v>Green</v>
      </c>
      <c r="X44" s="38" t="str">
        <f t="shared" si="24"/>
        <v>Family</v>
      </c>
      <c r="Y44" s="38" t="str">
        <f t="shared" si="24"/>
        <v>Alba</v>
      </c>
      <c r="Z44" s="38">
        <f t="shared" si="24"/>
        <v>0</v>
      </c>
      <c r="AA44" s="38">
        <f t="shared" si="24"/>
        <v>0</v>
      </c>
      <c r="AB44" s="38">
        <f t="shared" si="24"/>
        <v>0</v>
      </c>
      <c r="AC44" s="38">
        <f t="shared" si="24"/>
        <v>0</v>
      </c>
      <c r="AD44" s="39" t="s">
        <v>56</v>
      </c>
    </row>
    <row r="45" spans="2:30" ht="15.6" x14ac:dyDescent="0.3">
      <c r="B45" s="40" t="s">
        <v>17</v>
      </c>
      <c r="C45" s="41"/>
      <c r="D45" s="42">
        <v>421</v>
      </c>
      <c r="E45" s="42">
        <v>255</v>
      </c>
      <c r="F45" s="42">
        <v>22</v>
      </c>
      <c r="G45" s="42">
        <v>130</v>
      </c>
      <c r="H45" s="42">
        <v>894</v>
      </c>
      <c r="I45" s="42">
        <v>53</v>
      </c>
      <c r="J45" s="42">
        <v>183</v>
      </c>
      <c r="K45" s="42"/>
      <c r="L45" s="42"/>
      <c r="M45" s="42"/>
      <c r="N45" s="42"/>
      <c r="O45" s="43">
        <v>650</v>
      </c>
      <c r="P45" s="44">
        <f>SUM(C45:O45)</f>
        <v>2608</v>
      </c>
      <c r="Q45" s="40" t="str">
        <f>B45</f>
        <v>SNP</v>
      </c>
      <c r="R45" s="45"/>
      <c r="S45" s="46">
        <f t="shared" ref="S45:S52" si="25">D45/SUM($C45:$O45)</f>
        <v>0.16142638036809817</v>
      </c>
      <c r="T45" s="46">
        <f t="shared" ref="T45:T52" si="26">E45/SUM($C45:$O45)</f>
        <v>9.7776073619631906E-2</v>
      </c>
      <c r="U45" s="46">
        <f t="shared" ref="U45:AD52" si="27">F45/SUM($C45:$O45)</f>
        <v>8.4355828220858894E-3</v>
      </c>
      <c r="V45" s="46">
        <f t="shared" si="27"/>
        <v>4.9846625766871162E-2</v>
      </c>
      <c r="W45" s="46">
        <f t="shared" si="27"/>
        <v>0.3427914110429448</v>
      </c>
      <c r="X45" s="46">
        <f t="shared" si="27"/>
        <v>2.0322085889570553E-2</v>
      </c>
      <c r="Y45" s="46">
        <f t="shared" si="27"/>
        <v>7.0168711656441715E-2</v>
      </c>
      <c r="Z45" s="46">
        <f t="shared" si="27"/>
        <v>0</v>
      </c>
      <c r="AA45" s="46">
        <f t="shared" si="27"/>
        <v>0</v>
      </c>
      <c r="AB45" s="46">
        <f t="shared" si="27"/>
        <v>0</v>
      </c>
      <c r="AC45" s="46">
        <f t="shared" si="27"/>
        <v>0</v>
      </c>
      <c r="AD45" s="47">
        <f t="shared" si="27"/>
        <v>0.24923312883435583</v>
      </c>
    </row>
    <row r="46" spans="2:30" ht="15.6" x14ac:dyDescent="0.3">
      <c r="B46" s="48" t="s">
        <v>18</v>
      </c>
      <c r="C46" s="49">
        <v>219</v>
      </c>
      <c r="D46" s="50"/>
      <c r="E46" s="49">
        <v>523</v>
      </c>
      <c r="F46" s="49">
        <v>193</v>
      </c>
      <c r="G46" s="49">
        <v>110</v>
      </c>
      <c r="H46" s="49">
        <v>136</v>
      </c>
      <c r="I46" s="49">
        <v>52</v>
      </c>
      <c r="J46" s="49">
        <v>17</v>
      </c>
      <c r="K46" s="49"/>
      <c r="L46" s="49"/>
      <c r="M46" s="49"/>
      <c r="N46" s="49"/>
      <c r="O46" s="51">
        <v>559</v>
      </c>
      <c r="P46" s="52">
        <f t="shared" ref="P46:P52" si="28">SUM(C46:O46)</f>
        <v>1809</v>
      </c>
      <c r="Q46" s="48" t="str">
        <f t="shared" ref="Q46:Q52" si="29">B46</f>
        <v>Labour</v>
      </c>
      <c r="R46" s="46">
        <f t="shared" ref="R46:R52" si="30">C46/SUM($C46:$O46)</f>
        <v>0.12106135986733002</v>
      </c>
      <c r="S46" s="53"/>
      <c r="T46" s="46">
        <f t="shared" si="26"/>
        <v>0.28911000552791599</v>
      </c>
      <c r="U46" s="46">
        <f t="shared" si="27"/>
        <v>0.10668877833056938</v>
      </c>
      <c r="V46" s="46">
        <f t="shared" si="27"/>
        <v>6.0807075732448868E-2</v>
      </c>
      <c r="W46" s="46">
        <f t="shared" si="27"/>
        <v>7.5179657269209513E-2</v>
      </c>
      <c r="X46" s="46">
        <f t="shared" si="27"/>
        <v>2.8745163073521283E-2</v>
      </c>
      <c r="Y46" s="46">
        <f t="shared" si="27"/>
        <v>9.3974571586511891E-3</v>
      </c>
      <c r="Z46" s="46">
        <f t="shared" si="27"/>
        <v>0</v>
      </c>
      <c r="AA46" s="46">
        <f t="shared" si="27"/>
        <v>0</v>
      </c>
      <c r="AB46" s="46">
        <f t="shared" si="27"/>
        <v>0</v>
      </c>
      <c r="AC46" s="46">
        <f t="shared" si="27"/>
        <v>0</v>
      </c>
      <c r="AD46" s="47">
        <f t="shared" si="27"/>
        <v>0.30901050304035377</v>
      </c>
    </row>
    <row r="47" spans="2:30" ht="15.6" x14ac:dyDescent="0.3">
      <c r="B47" s="48" t="s">
        <v>20</v>
      </c>
      <c r="C47" s="49">
        <v>142</v>
      </c>
      <c r="D47" s="49">
        <v>509</v>
      </c>
      <c r="E47" s="50"/>
      <c r="F47" s="49">
        <v>309</v>
      </c>
      <c r="G47" s="49">
        <v>118</v>
      </c>
      <c r="H47" s="49">
        <v>146</v>
      </c>
      <c r="I47" s="49">
        <v>33</v>
      </c>
      <c r="J47" s="49">
        <v>9</v>
      </c>
      <c r="K47" s="49"/>
      <c r="L47" s="49"/>
      <c r="M47" s="49"/>
      <c r="N47" s="49"/>
      <c r="O47" s="51">
        <v>257</v>
      </c>
      <c r="P47" s="52">
        <f t="shared" si="28"/>
        <v>1523</v>
      </c>
      <c r="Q47" s="48" t="str">
        <f t="shared" si="29"/>
        <v>Lib Dem</v>
      </c>
      <c r="R47" s="46">
        <f t="shared" si="30"/>
        <v>9.3237032173342088E-2</v>
      </c>
      <c r="S47" s="46">
        <f t="shared" si="25"/>
        <v>0.33420879842416285</v>
      </c>
      <c r="T47" s="53"/>
      <c r="U47" s="46">
        <f t="shared" si="27"/>
        <v>0.20288903479973736</v>
      </c>
      <c r="V47" s="46">
        <f t="shared" si="27"/>
        <v>7.7478660538411029E-2</v>
      </c>
      <c r="W47" s="46">
        <f t="shared" si="27"/>
        <v>9.5863427445830596E-2</v>
      </c>
      <c r="X47" s="46">
        <f t="shared" si="27"/>
        <v>2.1667760998030205E-2</v>
      </c>
      <c r="Y47" s="46">
        <f t="shared" si="27"/>
        <v>5.9093893630991464E-3</v>
      </c>
      <c r="Z47" s="46">
        <f t="shared" si="27"/>
        <v>0</v>
      </c>
      <c r="AA47" s="46">
        <f t="shared" si="27"/>
        <v>0</v>
      </c>
      <c r="AB47" s="46">
        <f t="shared" si="27"/>
        <v>0</v>
      </c>
      <c r="AC47" s="46">
        <f t="shared" si="27"/>
        <v>0</v>
      </c>
      <c r="AD47" s="47">
        <f t="shared" si="27"/>
        <v>0.16874589625738673</v>
      </c>
    </row>
    <row r="48" spans="2:30" ht="15.6" x14ac:dyDescent="0.3">
      <c r="B48" s="48" t="s">
        <v>19</v>
      </c>
      <c r="C48" s="49">
        <v>15</v>
      </c>
      <c r="D48" s="49">
        <v>231</v>
      </c>
      <c r="E48" s="49">
        <v>283</v>
      </c>
      <c r="F48" s="50"/>
      <c r="G48" s="49">
        <v>45</v>
      </c>
      <c r="H48" s="49">
        <v>18</v>
      </c>
      <c r="I48" s="49">
        <v>47</v>
      </c>
      <c r="J48" s="49">
        <v>3</v>
      </c>
      <c r="K48" s="49"/>
      <c r="L48" s="49"/>
      <c r="M48" s="49"/>
      <c r="N48" s="49"/>
      <c r="O48" s="51">
        <v>183</v>
      </c>
      <c r="P48" s="52">
        <f t="shared" si="28"/>
        <v>825</v>
      </c>
      <c r="Q48" s="48" t="str">
        <f t="shared" si="29"/>
        <v>Conservative</v>
      </c>
      <c r="R48" s="46">
        <f t="shared" si="30"/>
        <v>1.8181818181818181E-2</v>
      </c>
      <c r="S48" s="46">
        <f t="shared" si="25"/>
        <v>0.28000000000000003</v>
      </c>
      <c r="T48" s="46">
        <f t="shared" si="26"/>
        <v>0.34303030303030302</v>
      </c>
      <c r="U48" s="53"/>
      <c r="V48" s="46">
        <f t="shared" si="27"/>
        <v>5.4545454545454543E-2</v>
      </c>
      <c r="W48" s="46">
        <f t="shared" si="27"/>
        <v>2.181818181818182E-2</v>
      </c>
      <c r="X48" s="46">
        <f t="shared" si="27"/>
        <v>5.6969696969696969E-2</v>
      </c>
      <c r="Y48" s="46">
        <f t="shared" si="27"/>
        <v>3.6363636363636364E-3</v>
      </c>
      <c r="Z48" s="46">
        <f t="shared" si="27"/>
        <v>0</v>
      </c>
      <c r="AA48" s="46">
        <f t="shared" si="27"/>
        <v>0</v>
      </c>
      <c r="AB48" s="46">
        <f t="shared" si="27"/>
        <v>0</v>
      </c>
      <c r="AC48" s="46">
        <f t="shared" si="27"/>
        <v>0</v>
      </c>
      <c r="AD48" s="47">
        <f t="shared" si="27"/>
        <v>0.22181818181818183</v>
      </c>
    </row>
    <row r="49" spans="2:30" ht="15.6" x14ac:dyDescent="0.3">
      <c r="B49" s="48" t="s">
        <v>51</v>
      </c>
      <c r="C49" s="49">
        <v>120</v>
      </c>
      <c r="D49" s="49">
        <v>86</v>
      </c>
      <c r="E49" s="49">
        <v>114</v>
      </c>
      <c r="F49" s="49">
        <v>37</v>
      </c>
      <c r="G49" s="50"/>
      <c r="H49" s="49">
        <v>68</v>
      </c>
      <c r="I49" s="49">
        <v>13</v>
      </c>
      <c r="J49" s="49">
        <v>7</v>
      </c>
      <c r="K49" s="49"/>
      <c r="L49" s="49"/>
      <c r="M49" s="49"/>
      <c r="N49" s="49"/>
      <c r="O49" s="51">
        <v>96</v>
      </c>
      <c r="P49" s="52">
        <f t="shared" si="28"/>
        <v>541</v>
      </c>
      <c r="Q49" s="48" t="str">
        <f t="shared" si="29"/>
        <v>Independent</v>
      </c>
      <c r="R49" s="46">
        <f t="shared" si="30"/>
        <v>0.22181146025878004</v>
      </c>
      <c r="S49" s="46">
        <f t="shared" si="25"/>
        <v>0.15896487985212571</v>
      </c>
      <c r="T49" s="46">
        <f t="shared" si="26"/>
        <v>0.21072088724584104</v>
      </c>
      <c r="U49" s="46">
        <f t="shared" si="27"/>
        <v>6.839186691312385E-2</v>
      </c>
      <c r="V49" s="53">
        <f t="shared" si="27"/>
        <v>0</v>
      </c>
      <c r="W49" s="46">
        <f t="shared" si="27"/>
        <v>0.1256931608133087</v>
      </c>
      <c r="X49" s="46">
        <f t="shared" si="27"/>
        <v>2.4029574861367836E-2</v>
      </c>
      <c r="Y49" s="46">
        <f t="shared" si="27"/>
        <v>1.2939001848428836E-2</v>
      </c>
      <c r="Z49" s="46">
        <f t="shared" si="27"/>
        <v>0</v>
      </c>
      <c r="AA49" s="46">
        <f t="shared" si="27"/>
        <v>0</v>
      </c>
      <c r="AB49" s="46">
        <f t="shared" si="27"/>
        <v>0</v>
      </c>
      <c r="AC49" s="46">
        <f t="shared" si="27"/>
        <v>0</v>
      </c>
      <c r="AD49" s="47">
        <f t="shared" si="27"/>
        <v>0.17744916820702403</v>
      </c>
    </row>
    <row r="50" spans="2:30" ht="15.6" x14ac:dyDescent="0.3">
      <c r="B50" s="48" t="s">
        <v>21</v>
      </c>
      <c r="C50" s="49">
        <v>124</v>
      </c>
      <c r="D50" s="49">
        <v>43</v>
      </c>
      <c r="E50" s="49">
        <v>41</v>
      </c>
      <c r="F50" s="49">
        <v>6</v>
      </c>
      <c r="G50" s="49">
        <v>27</v>
      </c>
      <c r="H50" s="50"/>
      <c r="I50" s="49">
        <v>7</v>
      </c>
      <c r="J50" s="49">
        <v>8</v>
      </c>
      <c r="K50" s="49"/>
      <c r="L50" s="49"/>
      <c r="M50" s="49"/>
      <c r="N50" s="49"/>
      <c r="O50" s="51">
        <v>23</v>
      </c>
      <c r="P50" s="52">
        <f t="shared" si="28"/>
        <v>279</v>
      </c>
      <c r="Q50" s="48" t="str">
        <f t="shared" si="29"/>
        <v>Green</v>
      </c>
      <c r="R50" s="46">
        <f t="shared" si="30"/>
        <v>0.44444444444444442</v>
      </c>
      <c r="S50" s="46">
        <f t="shared" si="25"/>
        <v>0.15412186379928317</v>
      </c>
      <c r="T50" s="46">
        <f t="shared" si="26"/>
        <v>0.14695340501792115</v>
      </c>
      <c r="U50" s="46">
        <f t="shared" si="27"/>
        <v>2.1505376344086023E-2</v>
      </c>
      <c r="V50" s="46">
        <f t="shared" si="27"/>
        <v>9.6774193548387094E-2</v>
      </c>
      <c r="W50" s="53">
        <f t="shared" si="27"/>
        <v>0</v>
      </c>
      <c r="X50" s="46">
        <f t="shared" si="27"/>
        <v>2.5089605734767026E-2</v>
      </c>
      <c r="Y50" s="46">
        <f t="shared" si="27"/>
        <v>2.8673835125448029E-2</v>
      </c>
      <c r="Z50" s="46">
        <f t="shared" si="27"/>
        <v>0</v>
      </c>
      <c r="AA50" s="46">
        <f t="shared" si="27"/>
        <v>0</v>
      </c>
      <c r="AB50" s="46">
        <f t="shared" si="27"/>
        <v>0</v>
      </c>
      <c r="AC50" s="46">
        <f t="shared" si="27"/>
        <v>0</v>
      </c>
      <c r="AD50" s="47">
        <f t="shared" si="27"/>
        <v>8.2437275985663083E-2</v>
      </c>
    </row>
    <row r="51" spans="2:30" ht="15.6" x14ac:dyDescent="0.3">
      <c r="B51" s="48" t="s">
        <v>39</v>
      </c>
      <c r="C51" s="49">
        <v>8</v>
      </c>
      <c r="D51" s="49">
        <v>15</v>
      </c>
      <c r="E51" s="49">
        <v>13</v>
      </c>
      <c r="F51" s="49">
        <v>20</v>
      </c>
      <c r="G51" s="49">
        <v>13</v>
      </c>
      <c r="H51" s="49">
        <v>5</v>
      </c>
      <c r="I51" s="50"/>
      <c r="J51" s="49">
        <v>5</v>
      </c>
      <c r="K51" s="49"/>
      <c r="L51" s="49"/>
      <c r="M51" s="49"/>
      <c r="N51" s="49"/>
      <c r="O51" s="51">
        <v>26</v>
      </c>
      <c r="P51" s="52">
        <f t="shared" si="28"/>
        <v>105</v>
      </c>
      <c r="Q51" s="48" t="str">
        <f t="shared" si="29"/>
        <v>Family</v>
      </c>
      <c r="R51" s="46">
        <f t="shared" si="30"/>
        <v>7.6190476190476197E-2</v>
      </c>
      <c r="S51" s="46">
        <f t="shared" si="25"/>
        <v>0.14285714285714285</v>
      </c>
      <c r="T51" s="46">
        <f t="shared" si="26"/>
        <v>0.12380952380952381</v>
      </c>
      <c r="U51" s="46">
        <f t="shared" si="27"/>
        <v>0.19047619047619047</v>
      </c>
      <c r="V51" s="46">
        <f t="shared" si="27"/>
        <v>0.12380952380952381</v>
      </c>
      <c r="W51" s="46">
        <f t="shared" si="27"/>
        <v>4.7619047619047616E-2</v>
      </c>
      <c r="X51" s="53">
        <f t="shared" si="27"/>
        <v>0</v>
      </c>
      <c r="Y51" s="46">
        <f t="shared" si="27"/>
        <v>4.7619047619047616E-2</v>
      </c>
      <c r="Z51" s="46">
        <f t="shared" si="27"/>
        <v>0</v>
      </c>
      <c r="AA51" s="46">
        <f t="shared" si="27"/>
        <v>0</v>
      </c>
      <c r="AB51" s="46">
        <f t="shared" si="27"/>
        <v>0</v>
      </c>
      <c r="AC51" s="46">
        <f t="shared" si="27"/>
        <v>0</v>
      </c>
      <c r="AD51" s="47">
        <f t="shared" si="27"/>
        <v>0.24761904761904763</v>
      </c>
    </row>
    <row r="52" spans="2:30" ht="16.2" thickBot="1" x14ac:dyDescent="0.35">
      <c r="B52" s="48" t="s">
        <v>49</v>
      </c>
      <c r="C52" s="49">
        <v>40</v>
      </c>
      <c r="D52" s="49">
        <v>7</v>
      </c>
      <c r="E52" s="49">
        <v>5</v>
      </c>
      <c r="F52" s="49">
        <v>1</v>
      </c>
      <c r="G52" s="49">
        <v>23</v>
      </c>
      <c r="H52" s="49">
        <v>9</v>
      </c>
      <c r="I52" s="49">
        <v>7</v>
      </c>
      <c r="J52" s="50"/>
      <c r="K52" s="49"/>
      <c r="L52" s="49"/>
      <c r="M52" s="49"/>
      <c r="N52" s="49"/>
      <c r="O52" s="54">
        <v>11</v>
      </c>
      <c r="P52" s="55">
        <f t="shared" si="28"/>
        <v>103</v>
      </c>
      <c r="Q52" s="56" t="str">
        <f t="shared" si="29"/>
        <v>Alba</v>
      </c>
      <c r="R52" s="46">
        <f t="shared" si="30"/>
        <v>0.38834951456310679</v>
      </c>
      <c r="S52" s="46">
        <f t="shared" si="25"/>
        <v>6.7961165048543687E-2</v>
      </c>
      <c r="T52" s="46">
        <f t="shared" si="26"/>
        <v>4.8543689320388349E-2</v>
      </c>
      <c r="U52" s="46">
        <f t="shared" si="27"/>
        <v>9.7087378640776691E-3</v>
      </c>
      <c r="V52" s="46">
        <f t="shared" si="27"/>
        <v>0.22330097087378642</v>
      </c>
      <c r="W52" s="46">
        <f t="shared" si="27"/>
        <v>8.7378640776699032E-2</v>
      </c>
      <c r="X52" s="46">
        <f t="shared" si="27"/>
        <v>6.7961165048543687E-2</v>
      </c>
      <c r="Y52" s="53"/>
      <c r="Z52" s="46">
        <f t="shared" si="27"/>
        <v>0</v>
      </c>
      <c r="AA52" s="46">
        <f t="shared" si="27"/>
        <v>0</v>
      </c>
      <c r="AB52" s="46">
        <f t="shared" si="27"/>
        <v>0</v>
      </c>
      <c r="AC52" s="46">
        <f t="shared" si="27"/>
        <v>0</v>
      </c>
      <c r="AD52" s="47">
        <f t="shared" si="27"/>
        <v>0.10679611650485436</v>
      </c>
    </row>
    <row r="53" spans="2:30" ht="15.6" x14ac:dyDescent="0.3">
      <c r="B53" s="96" t="s">
        <v>58</v>
      </c>
      <c r="C53" s="57" t="s">
        <v>59</v>
      </c>
      <c r="D53" s="58" t="s">
        <v>60</v>
      </c>
      <c r="E53" s="58" t="s">
        <v>61</v>
      </c>
      <c r="F53" s="58" t="s">
        <v>62</v>
      </c>
      <c r="G53" s="58" t="s">
        <v>63</v>
      </c>
      <c r="H53" s="58" t="s">
        <v>64</v>
      </c>
      <c r="I53" s="58" t="s">
        <v>65</v>
      </c>
      <c r="J53" s="58" t="s">
        <v>66</v>
      </c>
      <c r="K53" s="58" t="s">
        <v>67</v>
      </c>
      <c r="L53" s="58" t="s">
        <v>68</v>
      </c>
      <c r="M53" s="58" t="s">
        <v>69</v>
      </c>
      <c r="N53" s="58" t="s">
        <v>70</v>
      </c>
      <c r="O53" s="58" t="s">
        <v>71</v>
      </c>
      <c r="P53" s="59" t="s">
        <v>72</v>
      </c>
      <c r="Q53" s="60" t="s">
        <v>59</v>
      </c>
      <c r="R53" s="58" t="s">
        <v>60</v>
      </c>
      <c r="S53" s="58" t="s">
        <v>61</v>
      </c>
      <c r="T53" s="58" t="s">
        <v>62</v>
      </c>
      <c r="U53" s="58" t="s">
        <v>63</v>
      </c>
      <c r="V53" s="58" t="s">
        <v>64</v>
      </c>
      <c r="W53" s="58" t="s">
        <v>65</v>
      </c>
      <c r="X53" s="58" t="s">
        <v>66</v>
      </c>
      <c r="Y53" s="58" t="s">
        <v>67</v>
      </c>
      <c r="Z53" s="58" t="s">
        <v>68</v>
      </c>
      <c r="AA53" s="58" t="s">
        <v>69</v>
      </c>
      <c r="AB53" s="58" t="s">
        <v>70</v>
      </c>
      <c r="AC53" s="58" t="s">
        <v>71</v>
      </c>
      <c r="AD53" s="59" t="s">
        <v>72</v>
      </c>
    </row>
    <row r="54" spans="2:30" ht="16.2" thickBot="1" x14ac:dyDescent="0.35">
      <c r="B54" s="97"/>
      <c r="C54" s="61" t="s">
        <v>31</v>
      </c>
      <c r="D54" s="62">
        <v>7793</v>
      </c>
      <c r="E54" s="62">
        <v>6999</v>
      </c>
      <c r="F54" s="62">
        <v>5151</v>
      </c>
      <c r="G54" s="62">
        <v>2607</v>
      </c>
      <c r="H54" s="62">
        <v>1330</v>
      </c>
      <c r="I54" s="62">
        <v>933</v>
      </c>
      <c r="J54" s="62">
        <v>725</v>
      </c>
      <c r="K54" s="62">
        <v>637</v>
      </c>
      <c r="L54" s="62">
        <v>606</v>
      </c>
      <c r="M54" s="62">
        <v>544</v>
      </c>
      <c r="N54" s="62"/>
      <c r="O54" s="62"/>
      <c r="P54" s="63"/>
      <c r="Q54" s="64" t="s">
        <v>73</v>
      </c>
      <c r="R54" s="65">
        <f>D54/$D54</f>
        <v>1</v>
      </c>
      <c r="S54" s="66">
        <f t="shared" ref="S54:AD54" si="31">E54/$D54</f>
        <v>0.8981136917746696</v>
      </c>
      <c r="T54" s="66">
        <f t="shared" si="31"/>
        <v>0.66097780059027333</v>
      </c>
      <c r="U54" s="66">
        <f t="shared" si="31"/>
        <v>0.33453098934941616</v>
      </c>
      <c r="V54" s="66">
        <f t="shared" si="31"/>
        <v>0.17066598229180033</v>
      </c>
      <c r="W54" s="66">
        <f t="shared" si="31"/>
        <v>0.11972282817913513</v>
      </c>
      <c r="X54" s="66">
        <f t="shared" si="31"/>
        <v>9.3032208392146792E-2</v>
      </c>
      <c r="Y54" s="66">
        <f t="shared" si="31"/>
        <v>8.1740023097651743E-2</v>
      </c>
      <c r="Z54" s="66">
        <f t="shared" si="31"/>
        <v>7.7762094187090985E-2</v>
      </c>
      <c r="AA54" s="66">
        <f t="shared" si="31"/>
        <v>6.9806236365969457E-2</v>
      </c>
      <c r="AB54" s="66">
        <f t="shared" si="31"/>
        <v>0</v>
      </c>
      <c r="AC54" s="66">
        <f t="shared" si="31"/>
        <v>0</v>
      </c>
      <c r="AD54" s="67">
        <f t="shared" si="31"/>
        <v>0</v>
      </c>
    </row>
    <row r="55" spans="2:30" ht="14.4" thickBot="1" x14ac:dyDescent="0.3"/>
    <row r="56" spans="2:30" ht="18" thickBot="1" x14ac:dyDescent="0.35">
      <c r="B56" s="85" t="s">
        <v>157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7"/>
    </row>
    <row r="57" spans="2:30" ht="18" thickBot="1" x14ac:dyDescent="0.35">
      <c r="B57" s="90" t="s">
        <v>54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2"/>
      <c r="Q57" s="93" t="s">
        <v>55</v>
      </c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5"/>
    </row>
    <row r="58" spans="2:30" ht="15.6" x14ac:dyDescent="0.3">
      <c r="B58" s="33"/>
      <c r="C58" s="34" t="str">
        <f>B59</f>
        <v>SNP</v>
      </c>
      <c r="D58" s="34" t="str">
        <f>B60</f>
        <v>Labour</v>
      </c>
      <c r="E58" s="34" t="str">
        <f>B61</f>
        <v>Conservative</v>
      </c>
      <c r="F58" s="34" t="str">
        <f>B62</f>
        <v>Lib Dem</v>
      </c>
      <c r="G58" s="34" t="str">
        <f>B63</f>
        <v>Green</v>
      </c>
      <c r="H58" s="34" t="str">
        <f>B64</f>
        <v>Alba</v>
      </c>
      <c r="I58" s="34" t="str">
        <f>B65</f>
        <v>Family</v>
      </c>
      <c r="J58" s="34" t="str">
        <f>B66</f>
        <v>Libertarian</v>
      </c>
      <c r="K58" s="34"/>
      <c r="L58" s="34"/>
      <c r="M58" s="34"/>
      <c r="N58" s="34"/>
      <c r="O58" s="35" t="s">
        <v>56</v>
      </c>
      <c r="P58" s="36" t="s">
        <v>57</v>
      </c>
      <c r="Q58" s="37"/>
      <c r="R58" s="34" t="str">
        <f t="shared" ref="R58:AC58" si="32">C58</f>
        <v>SNP</v>
      </c>
      <c r="S58" s="38" t="str">
        <f t="shared" si="32"/>
        <v>Labour</v>
      </c>
      <c r="T58" s="38" t="str">
        <f t="shared" si="32"/>
        <v>Conservative</v>
      </c>
      <c r="U58" s="38" t="str">
        <f t="shared" si="32"/>
        <v>Lib Dem</v>
      </c>
      <c r="V58" s="38" t="str">
        <f t="shared" si="32"/>
        <v>Green</v>
      </c>
      <c r="W58" s="38" t="str">
        <f t="shared" si="32"/>
        <v>Alba</v>
      </c>
      <c r="X58" s="38" t="str">
        <f t="shared" si="32"/>
        <v>Family</v>
      </c>
      <c r="Y58" s="38" t="str">
        <f t="shared" si="32"/>
        <v>Libertarian</v>
      </c>
      <c r="Z58" s="38">
        <f t="shared" si="32"/>
        <v>0</v>
      </c>
      <c r="AA58" s="38">
        <f t="shared" si="32"/>
        <v>0</v>
      </c>
      <c r="AB58" s="38">
        <f t="shared" si="32"/>
        <v>0</v>
      </c>
      <c r="AC58" s="38">
        <f t="shared" si="32"/>
        <v>0</v>
      </c>
      <c r="AD58" s="39" t="s">
        <v>56</v>
      </c>
    </row>
    <row r="59" spans="2:30" ht="15.6" x14ac:dyDescent="0.3">
      <c r="B59" s="40" t="s">
        <v>17</v>
      </c>
      <c r="C59" s="41"/>
      <c r="D59" s="42">
        <v>264</v>
      </c>
      <c r="E59" s="42">
        <v>27</v>
      </c>
      <c r="F59" s="42">
        <v>129</v>
      </c>
      <c r="G59" s="42">
        <v>636</v>
      </c>
      <c r="H59" s="42">
        <v>292</v>
      </c>
      <c r="I59" s="42">
        <v>38</v>
      </c>
      <c r="J59" s="42">
        <v>3</v>
      </c>
      <c r="K59" s="42"/>
      <c r="L59" s="42"/>
      <c r="M59" s="42"/>
      <c r="N59" s="42"/>
      <c r="O59" s="43">
        <v>522</v>
      </c>
      <c r="P59" s="44">
        <f>SUM(C59:O59)</f>
        <v>1911</v>
      </c>
      <c r="Q59" s="40" t="str">
        <f>B59</f>
        <v>SNP</v>
      </c>
      <c r="R59" s="45"/>
      <c r="S59" s="46">
        <f t="shared" ref="S59:S66" si="33">D59/SUM($C59:$O59)</f>
        <v>0.13814756671899528</v>
      </c>
      <c r="T59" s="46">
        <f t="shared" ref="T59:T66" si="34">E59/SUM($C59:$O59)</f>
        <v>1.4128728414442701E-2</v>
      </c>
      <c r="U59" s="46">
        <f t="shared" ref="U59:AD66" si="35">F59/SUM($C59:$O59)</f>
        <v>6.7503924646781788E-2</v>
      </c>
      <c r="V59" s="46">
        <f t="shared" si="35"/>
        <v>0.3328100470957614</v>
      </c>
      <c r="W59" s="46">
        <f t="shared" si="35"/>
        <v>0.15279958137100993</v>
      </c>
      <c r="X59" s="46">
        <f t="shared" si="35"/>
        <v>1.9884877027734171E-2</v>
      </c>
      <c r="Y59" s="46">
        <f t="shared" si="35"/>
        <v>1.5698587127158557E-3</v>
      </c>
      <c r="Z59" s="46">
        <f t="shared" si="35"/>
        <v>0</v>
      </c>
      <c r="AA59" s="46">
        <f t="shared" si="35"/>
        <v>0</v>
      </c>
      <c r="AB59" s="46">
        <f t="shared" si="35"/>
        <v>0</v>
      </c>
      <c r="AC59" s="46">
        <f t="shared" si="35"/>
        <v>0</v>
      </c>
      <c r="AD59" s="47">
        <f t="shared" si="35"/>
        <v>0.27315541601255888</v>
      </c>
    </row>
    <row r="60" spans="2:30" ht="15.6" x14ac:dyDescent="0.3">
      <c r="B60" s="48" t="s">
        <v>18</v>
      </c>
      <c r="C60" s="49">
        <v>149</v>
      </c>
      <c r="D60" s="50"/>
      <c r="E60" s="49">
        <v>241</v>
      </c>
      <c r="F60" s="49">
        <v>371</v>
      </c>
      <c r="G60" s="49">
        <v>103</v>
      </c>
      <c r="H60" s="49">
        <v>41</v>
      </c>
      <c r="I60" s="49">
        <v>40</v>
      </c>
      <c r="J60" s="49">
        <v>14</v>
      </c>
      <c r="K60" s="49"/>
      <c r="L60" s="49"/>
      <c r="M60" s="49"/>
      <c r="N60" s="49"/>
      <c r="O60" s="51">
        <v>315</v>
      </c>
      <c r="P60" s="52">
        <f t="shared" ref="P60:P66" si="36">SUM(C60:O60)</f>
        <v>1274</v>
      </c>
      <c r="Q60" s="48" t="str">
        <f t="shared" ref="Q60:Q66" si="37">B60</f>
        <v>Labour</v>
      </c>
      <c r="R60" s="46">
        <f t="shared" ref="R60:R66" si="38">C60/SUM($C60:$O60)</f>
        <v>0.11695447409733124</v>
      </c>
      <c r="S60" s="53"/>
      <c r="T60" s="46">
        <f t="shared" si="34"/>
        <v>0.18916797488226059</v>
      </c>
      <c r="U60" s="46">
        <f t="shared" si="35"/>
        <v>0.29120879120879123</v>
      </c>
      <c r="V60" s="46">
        <f t="shared" si="35"/>
        <v>8.0847723704866564E-2</v>
      </c>
      <c r="W60" s="46">
        <f t="shared" si="35"/>
        <v>3.2182103610675042E-2</v>
      </c>
      <c r="X60" s="46">
        <f t="shared" si="35"/>
        <v>3.1397174254317109E-2</v>
      </c>
      <c r="Y60" s="46">
        <f t="shared" si="35"/>
        <v>1.098901098901099E-2</v>
      </c>
      <c r="Z60" s="46">
        <f t="shared" si="35"/>
        <v>0</v>
      </c>
      <c r="AA60" s="46">
        <f t="shared" si="35"/>
        <v>0</v>
      </c>
      <c r="AB60" s="46">
        <f t="shared" si="35"/>
        <v>0</v>
      </c>
      <c r="AC60" s="46">
        <f t="shared" si="35"/>
        <v>0</v>
      </c>
      <c r="AD60" s="47">
        <f t="shared" si="35"/>
        <v>0.24725274725274726</v>
      </c>
    </row>
    <row r="61" spans="2:30" ht="15.6" x14ac:dyDescent="0.3">
      <c r="B61" s="48" t="s">
        <v>19</v>
      </c>
      <c r="C61" s="49">
        <v>8</v>
      </c>
      <c r="D61" s="49">
        <v>305</v>
      </c>
      <c r="E61" s="50"/>
      <c r="F61" s="49">
        <v>217</v>
      </c>
      <c r="G61" s="49">
        <v>24</v>
      </c>
      <c r="H61" s="49">
        <v>10</v>
      </c>
      <c r="I61" s="49">
        <v>49</v>
      </c>
      <c r="J61" s="49">
        <v>21</v>
      </c>
      <c r="K61" s="49"/>
      <c r="L61" s="49"/>
      <c r="M61" s="49"/>
      <c r="N61" s="49"/>
      <c r="O61" s="51">
        <v>179</v>
      </c>
      <c r="P61" s="52">
        <f t="shared" si="36"/>
        <v>813</v>
      </c>
      <c r="Q61" s="48" t="str">
        <f t="shared" si="37"/>
        <v>Conservative</v>
      </c>
      <c r="R61" s="46">
        <f t="shared" si="38"/>
        <v>9.8400984009840101E-3</v>
      </c>
      <c r="S61" s="46">
        <f t="shared" si="33"/>
        <v>0.3751537515375154</v>
      </c>
      <c r="T61" s="53"/>
      <c r="U61" s="46">
        <f t="shared" si="35"/>
        <v>0.26691266912669126</v>
      </c>
      <c r="V61" s="46">
        <f t="shared" si="35"/>
        <v>2.9520295202952029E-2</v>
      </c>
      <c r="W61" s="46">
        <f t="shared" si="35"/>
        <v>1.2300123001230012E-2</v>
      </c>
      <c r="X61" s="46">
        <f t="shared" si="35"/>
        <v>6.0270602706027063E-2</v>
      </c>
      <c r="Y61" s="46">
        <f t="shared" si="35"/>
        <v>2.5830258302583026E-2</v>
      </c>
      <c r="Z61" s="46">
        <f t="shared" si="35"/>
        <v>0</v>
      </c>
      <c r="AA61" s="46">
        <f t="shared" si="35"/>
        <v>0</v>
      </c>
      <c r="AB61" s="46">
        <f t="shared" si="35"/>
        <v>0</v>
      </c>
      <c r="AC61" s="46">
        <f t="shared" si="35"/>
        <v>0</v>
      </c>
      <c r="AD61" s="47">
        <f t="shared" si="35"/>
        <v>0.22017220172201721</v>
      </c>
    </row>
    <row r="62" spans="2:30" ht="15.6" x14ac:dyDescent="0.3">
      <c r="B62" s="48" t="s">
        <v>20</v>
      </c>
      <c r="C62" s="49">
        <v>21</v>
      </c>
      <c r="D62" s="49">
        <v>90</v>
      </c>
      <c r="E62" s="49">
        <v>69</v>
      </c>
      <c r="F62" s="50"/>
      <c r="G62" s="49">
        <v>58</v>
      </c>
      <c r="H62" s="49">
        <v>9</v>
      </c>
      <c r="I62" s="49">
        <v>12</v>
      </c>
      <c r="J62" s="49">
        <v>10</v>
      </c>
      <c r="K62" s="49"/>
      <c r="L62" s="49"/>
      <c r="M62" s="49"/>
      <c r="N62" s="49"/>
      <c r="O62" s="51">
        <v>47</v>
      </c>
      <c r="P62" s="52">
        <f t="shared" si="36"/>
        <v>316</v>
      </c>
      <c r="Q62" s="48" t="str">
        <f t="shared" si="37"/>
        <v>Lib Dem</v>
      </c>
      <c r="R62" s="46">
        <f t="shared" si="38"/>
        <v>6.6455696202531639E-2</v>
      </c>
      <c r="S62" s="46">
        <f t="shared" si="33"/>
        <v>0.2848101265822785</v>
      </c>
      <c r="T62" s="46">
        <f t="shared" si="34"/>
        <v>0.21835443037974683</v>
      </c>
      <c r="U62" s="53"/>
      <c r="V62" s="46">
        <f t="shared" si="35"/>
        <v>0.18354430379746836</v>
      </c>
      <c r="W62" s="46">
        <f t="shared" si="35"/>
        <v>2.8481012658227847E-2</v>
      </c>
      <c r="X62" s="46">
        <f t="shared" si="35"/>
        <v>3.7974683544303799E-2</v>
      </c>
      <c r="Y62" s="46">
        <f t="shared" si="35"/>
        <v>3.1645569620253167E-2</v>
      </c>
      <c r="Z62" s="46">
        <f t="shared" si="35"/>
        <v>0</v>
      </c>
      <c r="AA62" s="46">
        <f t="shared" si="35"/>
        <v>0</v>
      </c>
      <c r="AB62" s="46">
        <f t="shared" si="35"/>
        <v>0</v>
      </c>
      <c r="AC62" s="46">
        <f t="shared" si="35"/>
        <v>0</v>
      </c>
      <c r="AD62" s="47">
        <f t="shared" si="35"/>
        <v>0.14873417721518986</v>
      </c>
    </row>
    <row r="63" spans="2:30" ht="15.6" x14ac:dyDescent="0.3">
      <c r="B63" s="48" t="s">
        <v>21</v>
      </c>
      <c r="C63" s="49">
        <v>122</v>
      </c>
      <c r="D63" s="49">
        <v>55</v>
      </c>
      <c r="E63" s="49">
        <v>8</v>
      </c>
      <c r="F63" s="49">
        <v>23</v>
      </c>
      <c r="G63" s="50"/>
      <c r="H63" s="49">
        <v>9</v>
      </c>
      <c r="I63" s="49">
        <v>7</v>
      </c>
      <c r="J63" s="49">
        <v>4</v>
      </c>
      <c r="K63" s="49"/>
      <c r="L63" s="49"/>
      <c r="M63" s="49"/>
      <c r="N63" s="49"/>
      <c r="O63" s="51">
        <v>22</v>
      </c>
      <c r="P63" s="52">
        <f t="shared" si="36"/>
        <v>250</v>
      </c>
      <c r="Q63" s="48" t="str">
        <f t="shared" si="37"/>
        <v>Green</v>
      </c>
      <c r="R63" s="46">
        <f t="shared" si="38"/>
        <v>0.48799999999999999</v>
      </c>
      <c r="S63" s="46">
        <f t="shared" si="33"/>
        <v>0.22</v>
      </c>
      <c r="T63" s="46">
        <f t="shared" si="34"/>
        <v>3.2000000000000001E-2</v>
      </c>
      <c r="U63" s="46">
        <f t="shared" si="35"/>
        <v>9.1999999999999998E-2</v>
      </c>
      <c r="V63" s="53">
        <f t="shared" si="35"/>
        <v>0</v>
      </c>
      <c r="W63" s="46">
        <f t="shared" si="35"/>
        <v>3.5999999999999997E-2</v>
      </c>
      <c r="X63" s="46">
        <f t="shared" si="35"/>
        <v>2.8000000000000001E-2</v>
      </c>
      <c r="Y63" s="46">
        <f t="shared" si="35"/>
        <v>1.6E-2</v>
      </c>
      <c r="Z63" s="46">
        <f t="shared" si="35"/>
        <v>0</v>
      </c>
      <c r="AA63" s="46">
        <f t="shared" si="35"/>
        <v>0</v>
      </c>
      <c r="AB63" s="46">
        <f t="shared" si="35"/>
        <v>0</v>
      </c>
      <c r="AC63" s="46">
        <f t="shared" si="35"/>
        <v>0</v>
      </c>
      <c r="AD63" s="47">
        <f t="shared" si="35"/>
        <v>8.7999999999999995E-2</v>
      </c>
    </row>
    <row r="64" spans="2:30" ht="15.6" x14ac:dyDescent="0.3">
      <c r="B64" s="48" t="s">
        <v>49</v>
      </c>
      <c r="C64" s="49">
        <v>87</v>
      </c>
      <c r="D64" s="49">
        <v>20</v>
      </c>
      <c r="E64" s="49">
        <v>10</v>
      </c>
      <c r="F64" s="49">
        <v>11</v>
      </c>
      <c r="G64" s="49">
        <v>17</v>
      </c>
      <c r="H64" s="50"/>
      <c r="I64" s="49">
        <v>12</v>
      </c>
      <c r="J64" s="49">
        <v>6</v>
      </c>
      <c r="K64" s="49"/>
      <c r="L64" s="49"/>
      <c r="M64" s="49"/>
      <c r="N64" s="49"/>
      <c r="O64" s="51">
        <v>29</v>
      </c>
      <c r="P64" s="52">
        <f t="shared" si="36"/>
        <v>192</v>
      </c>
      <c r="Q64" s="48" t="str">
        <f t="shared" si="37"/>
        <v>Alba</v>
      </c>
      <c r="R64" s="46">
        <f t="shared" si="38"/>
        <v>0.453125</v>
      </c>
      <c r="S64" s="46">
        <f t="shared" si="33"/>
        <v>0.10416666666666667</v>
      </c>
      <c r="T64" s="46">
        <f t="shared" si="34"/>
        <v>5.2083333333333336E-2</v>
      </c>
      <c r="U64" s="46">
        <f t="shared" si="35"/>
        <v>5.7291666666666664E-2</v>
      </c>
      <c r="V64" s="46">
        <f t="shared" si="35"/>
        <v>8.8541666666666671E-2</v>
      </c>
      <c r="W64" s="53">
        <f t="shared" si="35"/>
        <v>0</v>
      </c>
      <c r="X64" s="46">
        <f t="shared" si="35"/>
        <v>6.25E-2</v>
      </c>
      <c r="Y64" s="46">
        <f t="shared" si="35"/>
        <v>3.125E-2</v>
      </c>
      <c r="Z64" s="46">
        <f t="shared" si="35"/>
        <v>0</v>
      </c>
      <c r="AA64" s="46">
        <f t="shared" si="35"/>
        <v>0</v>
      </c>
      <c r="AB64" s="46">
        <f t="shared" si="35"/>
        <v>0</v>
      </c>
      <c r="AC64" s="46">
        <f t="shared" si="35"/>
        <v>0</v>
      </c>
      <c r="AD64" s="47">
        <f t="shared" si="35"/>
        <v>0.15104166666666666</v>
      </c>
    </row>
    <row r="65" spans="2:30" ht="15.6" x14ac:dyDescent="0.3">
      <c r="B65" s="48" t="s">
        <v>39</v>
      </c>
      <c r="C65" s="49">
        <v>3</v>
      </c>
      <c r="D65" s="49">
        <v>10</v>
      </c>
      <c r="E65" s="49">
        <v>15</v>
      </c>
      <c r="F65" s="49">
        <v>8</v>
      </c>
      <c r="G65" s="49">
        <v>8</v>
      </c>
      <c r="H65" s="49">
        <v>5</v>
      </c>
      <c r="I65" s="50"/>
      <c r="J65" s="49">
        <v>4</v>
      </c>
      <c r="K65" s="49"/>
      <c r="L65" s="49"/>
      <c r="M65" s="49"/>
      <c r="N65" s="49"/>
      <c r="O65" s="51">
        <v>16</v>
      </c>
      <c r="P65" s="52">
        <f t="shared" si="36"/>
        <v>69</v>
      </c>
      <c r="Q65" s="48" t="str">
        <f t="shared" si="37"/>
        <v>Family</v>
      </c>
      <c r="R65" s="46">
        <f t="shared" si="38"/>
        <v>4.3478260869565216E-2</v>
      </c>
      <c r="S65" s="46">
        <f t="shared" si="33"/>
        <v>0.14492753623188406</v>
      </c>
      <c r="T65" s="46">
        <f t="shared" si="34"/>
        <v>0.21739130434782608</v>
      </c>
      <c r="U65" s="46">
        <f t="shared" si="35"/>
        <v>0.11594202898550725</v>
      </c>
      <c r="V65" s="46">
        <f t="shared" si="35"/>
        <v>0.11594202898550725</v>
      </c>
      <c r="W65" s="46">
        <f t="shared" si="35"/>
        <v>7.2463768115942032E-2</v>
      </c>
      <c r="X65" s="53">
        <f t="shared" si="35"/>
        <v>0</v>
      </c>
      <c r="Y65" s="46">
        <f t="shared" si="35"/>
        <v>5.7971014492753624E-2</v>
      </c>
      <c r="Z65" s="46">
        <f t="shared" si="35"/>
        <v>0</v>
      </c>
      <c r="AA65" s="46">
        <f t="shared" si="35"/>
        <v>0</v>
      </c>
      <c r="AB65" s="46">
        <f t="shared" si="35"/>
        <v>0</v>
      </c>
      <c r="AC65" s="46">
        <f t="shared" si="35"/>
        <v>0</v>
      </c>
      <c r="AD65" s="47">
        <f t="shared" si="35"/>
        <v>0.2318840579710145</v>
      </c>
    </row>
    <row r="66" spans="2:30" ht="16.2" thickBot="1" x14ac:dyDescent="0.35">
      <c r="B66" s="48" t="s">
        <v>155</v>
      </c>
      <c r="C66" s="49">
        <v>2</v>
      </c>
      <c r="D66" s="49">
        <v>3</v>
      </c>
      <c r="E66" s="49">
        <v>5</v>
      </c>
      <c r="F66" s="49">
        <v>2</v>
      </c>
      <c r="G66" s="49">
        <v>3</v>
      </c>
      <c r="H66" s="49">
        <v>2</v>
      </c>
      <c r="I66" s="49">
        <v>6</v>
      </c>
      <c r="J66" s="50"/>
      <c r="K66" s="49"/>
      <c r="L66" s="49"/>
      <c r="M66" s="49"/>
      <c r="N66" s="49"/>
      <c r="O66" s="54">
        <v>0</v>
      </c>
      <c r="P66" s="55">
        <f t="shared" si="36"/>
        <v>23</v>
      </c>
      <c r="Q66" s="56" t="str">
        <f t="shared" si="37"/>
        <v>Libertarian</v>
      </c>
      <c r="R66" s="46">
        <f t="shared" si="38"/>
        <v>8.6956521739130432E-2</v>
      </c>
      <c r="S66" s="46">
        <f t="shared" si="33"/>
        <v>0.13043478260869565</v>
      </c>
      <c r="T66" s="46">
        <f t="shared" si="34"/>
        <v>0.21739130434782608</v>
      </c>
      <c r="U66" s="46">
        <f t="shared" si="35"/>
        <v>8.6956521739130432E-2</v>
      </c>
      <c r="V66" s="46">
        <f t="shared" si="35"/>
        <v>0.13043478260869565</v>
      </c>
      <c r="W66" s="46">
        <f t="shared" si="35"/>
        <v>8.6956521739130432E-2</v>
      </c>
      <c r="X66" s="46">
        <f t="shared" si="35"/>
        <v>0.2608695652173913</v>
      </c>
      <c r="Y66" s="53"/>
      <c r="Z66" s="46">
        <f t="shared" si="35"/>
        <v>0</v>
      </c>
      <c r="AA66" s="46">
        <f t="shared" si="35"/>
        <v>0</v>
      </c>
      <c r="AB66" s="46">
        <f t="shared" si="35"/>
        <v>0</v>
      </c>
      <c r="AC66" s="46">
        <f t="shared" si="35"/>
        <v>0</v>
      </c>
      <c r="AD66" s="47">
        <f t="shared" si="35"/>
        <v>0</v>
      </c>
    </row>
    <row r="67" spans="2:30" ht="15.6" x14ac:dyDescent="0.3">
      <c r="B67" s="96" t="s">
        <v>58</v>
      </c>
      <c r="C67" s="57" t="s">
        <v>59</v>
      </c>
      <c r="D67" s="58" t="s">
        <v>60</v>
      </c>
      <c r="E67" s="58" t="s">
        <v>61</v>
      </c>
      <c r="F67" s="58" t="s">
        <v>62</v>
      </c>
      <c r="G67" s="58" t="s">
        <v>63</v>
      </c>
      <c r="H67" s="58" t="s">
        <v>64</v>
      </c>
      <c r="I67" s="58" t="s">
        <v>65</v>
      </c>
      <c r="J67" s="58" t="s">
        <v>66</v>
      </c>
      <c r="K67" s="58" t="s">
        <v>67</v>
      </c>
      <c r="L67" s="58" t="s">
        <v>68</v>
      </c>
      <c r="M67" s="58" t="s">
        <v>69</v>
      </c>
      <c r="N67" s="58" t="s">
        <v>70</v>
      </c>
      <c r="O67" s="58" t="s">
        <v>71</v>
      </c>
      <c r="P67" s="59" t="s">
        <v>72</v>
      </c>
      <c r="Q67" s="60" t="s">
        <v>59</v>
      </c>
      <c r="R67" s="58" t="s">
        <v>60</v>
      </c>
      <c r="S67" s="58" t="s">
        <v>61</v>
      </c>
      <c r="T67" s="58" t="s">
        <v>62</v>
      </c>
      <c r="U67" s="58" t="s">
        <v>63</v>
      </c>
      <c r="V67" s="58" t="s">
        <v>64</v>
      </c>
      <c r="W67" s="58" t="s">
        <v>65</v>
      </c>
      <c r="X67" s="58" t="s">
        <v>66</v>
      </c>
      <c r="Y67" s="58" t="s">
        <v>67</v>
      </c>
      <c r="Z67" s="58" t="s">
        <v>68</v>
      </c>
      <c r="AA67" s="58" t="s">
        <v>69</v>
      </c>
      <c r="AB67" s="58" t="s">
        <v>70</v>
      </c>
      <c r="AC67" s="58" t="s">
        <v>71</v>
      </c>
      <c r="AD67" s="59" t="s">
        <v>72</v>
      </c>
    </row>
    <row r="68" spans="2:30" ht="16.2" thickBot="1" x14ac:dyDescent="0.35">
      <c r="B68" s="97"/>
      <c r="C68" s="61" t="s">
        <v>31</v>
      </c>
      <c r="D68" s="62">
        <v>4848</v>
      </c>
      <c r="E68" s="62">
        <v>4185</v>
      </c>
      <c r="F68" s="62">
        <v>3098</v>
      </c>
      <c r="G68" s="62">
        <v>1135</v>
      </c>
      <c r="H68" s="62">
        <v>711</v>
      </c>
      <c r="I68" s="62">
        <v>508</v>
      </c>
      <c r="J68" s="62">
        <v>479</v>
      </c>
      <c r="K68" s="62">
        <v>460</v>
      </c>
      <c r="L68" s="62">
        <v>448</v>
      </c>
      <c r="M68" s="62"/>
      <c r="N68" s="62"/>
      <c r="O68" s="62"/>
      <c r="P68" s="63"/>
      <c r="Q68" s="64" t="s">
        <v>73</v>
      </c>
      <c r="R68" s="65">
        <f>D68/$D68</f>
        <v>1</v>
      </c>
      <c r="S68" s="66">
        <f t="shared" ref="S68:AD68" si="39">E68/$D68</f>
        <v>0.86324257425742579</v>
      </c>
      <c r="T68" s="66">
        <f t="shared" si="39"/>
        <v>0.639026402640264</v>
      </c>
      <c r="U68" s="66">
        <f t="shared" si="39"/>
        <v>0.23411716171617161</v>
      </c>
      <c r="V68" s="66">
        <f t="shared" si="39"/>
        <v>0.14665841584158415</v>
      </c>
      <c r="W68" s="66">
        <f t="shared" si="39"/>
        <v>0.10478547854785479</v>
      </c>
      <c r="X68" s="66">
        <f t="shared" si="39"/>
        <v>9.8803630363036299E-2</v>
      </c>
      <c r="Y68" s="66">
        <f t="shared" si="39"/>
        <v>9.4884488448844881E-2</v>
      </c>
      <c r="Z68" s="66">
        <f t="shared" si="39"/>
        <v>9.2409240924092403E-2</v>
      </c>
      <c r="AA68" s="66">
        <f t="shared" si="39"/>
        <v>0</v>
      </c>
      <c r="AB68" s="66">
        <f t="shared" si="39"/>
        <v>0</v>
      </c>
      <c r="AC68" s="66">
        <f t="shared" si="39"/>
        <v>0</v>
      </c>
      <c r="AD68" s="67">
        <f t="shared" si="39"/>
        <v>0</v>
      </c>
    </row>
    <row r="69" spans="2:30" ht="14.4" thickBot="1" x14ac:dyDescent="0.3"/>
    <row r="70" spans="2:30" ht="18" thickBot="1" x14ac:dyDescent="0.35">
      <c r="B70" s="85" t="s">
        <v>172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7"/>
    </row>
    <row r="71" spans="2:30" ht="18" thickBot="1" x14ac:dyDescent="0.35">
      <c r="B71" s="90" t="s">
        <v>54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2"/>
      <c r="Q71" s="93" t="s">
        <v>55</v>
      </c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5"/>
    </row>
    <row r="72" spans="2:30" ht="15.6" x14ac:dyDescent="0.3">
      <c r="B72" s="33"/>
      <c r="C72" s="34" t="str">
        <f>B73</f>
        <v>SNP</v>
      </c>
      <c r="D72" s="34" t="str">
        <f>B74</f>
        <v>Conservative</v>
      </c>
      <c r="E72" s="34" t="str">
        <f>B75</f>
        <v>Labour</v>
      </c>
      <c r="F72" s="34" t="str">
        <f>B76</f>
        <v>Green</v>
      </c>
      <c r="G72" s="34" t="str">
        <f>B77</f>
        <v>Lib Dem</v>
      </c>
      <c r="H72" s="34" t="str">
        <f>B78</f>
        <v>Family</v>
      </c>
      <c r="I72" s="34"/>
      <c r="J72" s="34"/>
      <c r="K72" s="34"/>
      <c r="L72" s="34"/>
      <c r="M72" s="34"/>
      <c r="N72" s="34"/>
      <c r="O72" s="35" t="s">
        <v>56</v>
      </c>
      <c r="P72" s="36" t="s">
        <v>57</v>
      </c>
      <c r="Q72" s="37"/>
      <c r="R72" s="34" t="str">
        <f t="shared" ref="R72:AC72" si="40">C72</f>
        <v>SNP</v>
      </c>
      <c r="S72" s="38" t="str">
        <f t="shared" si="40"/>
        <v>Conservative</v>
      </c>
      <c r="T72" s="38" t="str">
        <f t="shared" si="40"/>
        <v>Labour</v>
      </c>
      <c r="U72" s="38" t="str">
        <f t="shared" si="40"/>
        <v>Green</v>
      </c>
      <c r="V72" s="38" t="str">
        <f t="shared" si="40"/>
        <v>Lib Dem</v>
      </c>
      <c r="W72" s="38" t="str">
        <f t="shared" si="40"/>
        <v>Family</v>
      </c>
      <c r="X72" s="38">
        <f t="shared" si="40"/>
        <v>0</v>
      </c>
      <c r="Y72" s="38">
        <f t="shared" si="40"/>
        <v>0</v>
      </c>
      <c r="Z72" s="38">
        <f t="shared" si="40"/>
        <v>0</v>
      </c>
      <c r="AA72" s="38">
        <f t="shared" si="40"/>
        <v>0</v>
      </c>
      <c r="AB72" s="38">
        <f t="shared" si="40"/>
        <v>0</v>
      </c>
      <c r="AC72" s="38">
        <f t="shared" si="40"/>
        <v>0</v>
      </c>
      <c r="AD72" s="39" t="s">
        <v>56</v>
      </c>
    </row>
    <row r="73" spans="2:30" ht="15.6" x14ac:dyDescent="0.3">
      <c r="B73" s="40" t="s">
        <v>17</v>
      </c>
      <c r="C73" s="41"/>
      <c r="D73" s="42">
        <v>206</v>
      </c>
      <c r="E73" s="42">
        <v>476</v>
      </c>
      <c r="F73" s="42">
        <v>1411</v>
      </c>
      <c r="G73" s="42">
        <v>113</v>
      </c>
      <c r="H73" s="42">
        <v>48</v>
      </c>
      <c r="I73" s="42"/>
      <c r="J73" s="42"/>
      <c r="K73" s="42"/>
      <c r="L73" s="42"/>
      <c r="M73" s="42"/>
      <c r="N73" s="42"/>
      <c r="O73" s="43">
        <v>735</v>
      </c>
      <c r="P73" s="44">
        <f>SUM(C73:O73)</f>
        <v>2989</v>
      </c>
      <c r="Q73" s="40" t="str">
        <f>B73</f>
        <v>SNP</v>
      </c>
      <c r="R73" s="45"/>
      <c r="S73" s="46">
        <f t="shared" ref="S73:S78" si="41">D73/SUM($C73:$O73)</f>
        <v>6.8919371027099358E-2</v>
      </c>
      <c r="T73" s="46">
        <f t="shared" ref="T73:T78" si="42">E73/SUM($C73:$O73)</f>
        <v>0.15925058548009369</v>
      </c>
      <c r="U73" s="46">
        <f t="shared" ref="U73:AD78" si="43">F73/SUM($C73:$O73)</f>
        <v>0.47206423553027771</v>
      </c>
      <c r="V73" s="46">
        <f t="shared" si="43"/>
        <v>3.7805286048845768E-2</v>
      </c>
      <c r="W73" s="46">
        <f t="shared" si="43"/>
        <v>1.6058882569421212E-2</v>
      </c>
      <c r="X73" s="46">
        <f t="shared" si="43"/>
        <v>0</v>
      </c>
      <c r="Y73" s="46">
        <f t="shared" si="43"/>
        <v>0</v>
      </c>
      <c r="Z73" s="46">
        <f t="shared" si="43"/>
        <v>0</v>
      </c>
      <c r="AA73" s="46">
        <f t="shared" si="43"/>
        <v>0</v>
      </c>
      <c r="AB73" s="46">
        <f t="shared" si="43"/>
        <v>0</v>
      </c>
      <c r="AC73" s="46">
        <f t="shared" si="43"/>
        <v>0</v>
      </c>
      <c r="AD73" s="47">
        <f t="shared" si="43"/>
        <v>0.24590163934426229</v>
      </c>
    </row>
    <row r="74" spans="2:30" ht="15.6" x14ac:dyDescent="0.3">
      <c r="B74" s="48" t="s">
        <v>19</v>
      </c>
      <c r="C74" s="49">
        <v>115</v>
      </c>
      <c r="D74" s="50"/>
      <c r="E74" s="49">
        <v>612</v>
      </c>
      <c r="F74" s="49">
        <v>70</v>
      </c>
      <c r="G74" s="49">
        <v>383</v>
      </c>
      <c r="H74" s="49">
        <v>107</v>
      </c>
      <c r="I74" s="49"/>
      <c r="J74" s="49"/>
      <c r="K74" s="49"/>
      <c r="L74" s="49"/>
      <c r="M74" s="49"/>
      <c r="N74" s="49"/>
      <c r="O74" s="51">
        <v>965</v>
      </c>
      <c r="P74" s="52">
        <f t="shared" ref="P74:P78" si="44">SUM(C74:O74)</f>
        <v>2252</v>
      </c>
      <c r="Q74" s="48" t="str">
        <f t="shared" ref="Q74:Q78" si="45">B74</f>
        <v>Conservative</v>
      </c>
      <c r="R74" s="46">
        <f t="shared" ref="R74:R78" si="46">C74/SUM($C74:$O74)</f>
        <v>5.1065719360568383E-2</v>
      </c>
      <c r="S74" s="53"/>
      <c r="T74" s="46">
        <f t="shared" si="42"/>
        <v>0.27175843694493784</v>
      </c>
      <c r="U74" s="46">
        <f t="shared" si="43"/>
        <v>3.108348134991119E-2</v>
      </c>
      <c r="V74" s="46">
        <f t="shared" si="43"/>
        <v>0.17007104795737121</v>
      </c>
      <c r="W74" s="46">
        <f t="shared" si="43"/>
        <v>4.7513321492007106E-2</v>
      </c>
      <c r="X74" s="46">
        <f t="shared" si="43"/>
        <v>0</v>
      </c>
      <c r="Y74" s="46">
        <f t="shared" si="43"/>
        <v>0</v>
      </c>
      <c r="Z74" s="46">
        <f t="shared" si="43"/>
        <v>0</v>
      </c>
      <c r="AA74" s="46">
        <f t="shared" si="43"/>
        <v>0</v>
      </c>
      <c r="AB74" s="46">
        <f t="shared" si="43"/>
        <v>0</v>
      </c>
      <c r="AC74" s="46">
        <f t="shared" si="43"/>
        <v>0</v>
      </c>
      <c r="AD74" s="47">
        <f t="shared" si="43"/>
        <v>0.42850799289520425</v>
      </c>
    </row>
    <row r="75" spans="2:30" ht="15.6" x14ac:dyDescent="0.3">
      <c r="B75" s="48" t="s">
        <v>18</v>
      </c>
      <c r="C75" s="49">
        <v>190</v>
      </c>
      <c r="D75" s="49">
        <v>304</v>
      </c>
      <c r="E75" s="50"/>
      <c r="F75" s="49">
        <v>172</v>
      </c>
      <c r="G75" s="49">
        <v>408</v>
      </c>
      <c r="H75" s="49">
        <v>31</v>
      </c>
      <c r="I75" s="49"/>
      <c r="J75" s="49"/>
      <c r="K75" s="49"/>
      <c r="L75" s="49"/>
      <c r="M75" s="49"/>
      <c r="N75" s="49"/>
      <c r="O75" s="51">
        <v>321</v>
      </c>
      <c r="P75" s="52">
        <f t="shared" si="44"/>
        <v>1426</v>
      </c>
      <c r="Q75" s="48" t="str">
        <f t="shared" si="45"/>
        <v>Labour</v>
      </c>
      <c r="R75" s="46">
        <f t="shared" si="46"/>
        <v>0.13323983169705469</v>
      </c>
      <c r="S75" s="46">
        <f t="shared" si="41"/>
        <v>0.21318373071528751</v>
      </c>
      <c r="T75" s="53"/>
      <c r="U75" s="46">
        <f t="shared" si="43"/>
        <v>0.12061711079943899</v>
      </c>
      <c r="V75" s="46">
        <f t="shared" si="43"/>
        <v>0.28611500701262271</v>
      </c>
      <c r="W75" s="46">
        <f t="shared" si="43"/>
        <v>2.1739130434782608E-2</v>
      </c>
      <c r="X75" s="46">
        <f t="shared" si="43"/>
        <v>0</v>
      </c>
      <c r="Y75" s="46">
        <f t="shared" si="43"/>
        <v>0</v>
      </c>
      <c r="Z75" s="46">
        <f t="shared" si="43"/>
        <v>0</v>
      </c>
      <c r="AA75" s="46">
        <f t="shared" si="43"/>
        <v>0</v>
      </c>
      <c r="AB75" s="46">
        <f t="shared" si="43"/>
        <v>0</v>
      </c>
      <c r="AC75" s="46">
        <f t="shared" si="43"/>
        <v>0</v>
      </c>
      <c r="AD75" s="47">
        <f t="shared" si="43"/>
        <v>0.22510518934081347</v>
      </c>
    </row>
    <row r="76" spans="2:30" ht="15.6" x14ac:dyDescent="0.3">
      <c r="B76" s="48" t="s">
        <v>21</v>
      </c>
      <c r="C76" s="49">
        <v>362</v>
      </c>
      <c r="D76" s="49">
        <v>29</v>
      </c>
      <c r="E76" s="49">
        <v>111</v>
      </c>
      <c r="F76" s="50"/>
      <c r="G76" s="49">
        <v>67</v>
      </c>
      <c r="H76" s="49">
        <v>12</v>
      </c>
      <c r="I76" s="49"/>
      <c r="J76" s="49"/>
      <c r="K76" s="49"/>
      <c r="L76" s="49"/>
      <c r="M76" s="49"/>
      <c r="N76" s="49"/>
      <c r="O76" s="51">
        <v>53</v>
      </c>
      <c r="P76" s="52">
        <f t="shared" si="44"/>
        <v>634</v>
      </c>
      <c r="Q76" s="48" t="str">
        <f t="shared" si="45"/>
        <v>Green</v>
      </c>
      <c r="R76" s="46">
        <f t="shared" si="46"/>
        <v>0.57097791798107256</v>
      </c>
      <c r="S76" s="46">
        <f t="shared" si="41"/>
        <v>4.5741324921135647E-2</v>
      </c>
      <c r="T76" s="46">
        <f t="shared" si="42"/>
        <v>0.1750788643533123</v>
      </c>
      <c r="U76" s="53"/>
      <c r="V76" s="46">
        <f t="shared" si="43"/>
        <v>0.1056782334384858</v>
      </c>
      <c r="W76" s="46">
        <f t="shared" si="43"/>
        <v>1.8927444794952682E-2</v>
      </c>
      <c r="X76" s="46">
        <f t="shared" si="43"/>
        <v>0</v>
      </c>
      <c r="Y76" s="46">
        <f t="shared" si="43"/>
        <v>0</v>
      </c>
      <c r="Z76" s="46">
        <f t="shared" si="43"/>
        <v>0</v>
      </c>
      <c r="AA76" s="46">
        <f t="shared" si="43"/>
        <v>0</v>
      </c>
      <c r="AB76" s="46">
        <f t="shared" si="43"/>
        <v>0</v>
      </c>
      <c r="AC76" s="46">
        <f t="shared" si="43"/>
        <v>0</v>
      </c>
      <c r="AD76" s="47">
        <f t="shared" si="43"/>
        <v>8.3596214511041003E-2</v>
      </c>
    </row>
    <row r="77" spans="2:30" ht="15.6" x14ac:dyDescent="0.3">
      <c r="B77" s="48" t="s">
        <v>20</v>
      </c>
      <c r="C77" s="49">
        <v>39</v>
      </c>
      <c r="D77" s="49">
        <v>53</v>
      </c>
      <c r="E77" s="49">
        <v>128</v>
      </c>
      <c r="F77" s="49">
        <v>53</v>
      </c>
      <c r="G77" s="50"/>
      <c r="H77" s="49">
        <v>8</v>
      </c>
      <c r="I77" s="49"/>
      <c r="J77" s="49"/>
      <c r="K77" s="49"/>
      <c r="L77" s="49"/>
      <c r="M77" s="49"/>
      <c r="N77" s="49"/>
      <c r="O77" s="51">
        <v>28</v>
      </c>
      <c r="P77" s="52">
        <f t="shared" si="44"/>
        <v>309</v>
      </c>
      <c r="Q77" s="48" t="str">
        <f t="shared" si="45"/>
        <v>Lib Dem</v>
      </c>
      <c r="R77" s="46">
        <f t="shared" si="46"/>
        <v>0.12621359223300971</v>
      </c>
      <c r="S77" s="46">
        <f t="shared" si="41"/>
        <v>0.17152103559870549</v>
      </c>
      <c r="T77" s="46">
        <f t="shared" si="42"/>
        <v>0.41423948220064727</v>
      </c>
      <c r="U77" s="46">
        <f t="shared" si="43"/>
        <v>0.17152103559870549</v>
      </c>
      <c r="V77" s="53">
        <f t="shared" si="43"/>
        <v>0</v>
      </c>
      <c r="W77" s="46">
        <f t="shared" si="43"/>
        <v>2.5889967637540454E-2</v>
      </c>
      <c r="X77" s="46">
        <f t="shared" si="43"/>
        <v>0</v>
      </c>
      <c r="Y77" s="46">
        <f t="shared" si="43"/>
        <v>0</v>
      </c>
      <c r="Z77" s="46">
        <f t="shared" si="43"/>
        <v>0</v>
      </c>
      <c r="AA77" s="46">
        <f t="shared" si="43"/>
        <v>0</v>
      </c>
      <c r="AB77" s="46">
        <f t="shared" si="43"/>
        <v>0</v>
      </c>
      <c r="AC77" s="46">
        <f t="shared" si="43"/>
        <v>0</v>
      </c>
      <c r="AD77" s="47">
        <f t="shared" si="43"/>
        <v>9.0614886731391592E-2</v>
      </c>
    </row>
    <row r="78" spans="2:30" ht="16.2" thickBot="1" x14ac:dyDescent="0.35">
      <c r="B78" s="48" t="s">
        <v>39</v>
      </c>
      <c r="C78" s="49">
        <v>15</v>
      </c>
      <c r="D78" s="49">
        <v>34</v>
      </c>
      <c r="E78" s="49">
        <v>4</v>
      </c>
      <c r="F78" s="49">
        <v>17</v>
      </c>
      <c r="G78" s="49">
        <v>12</v>
      </c>
      <c r="H78" s="50"/>
      <c r="I78" s="49"/>
      <c r="J78" s="49"/>
      <c r="K78" s="49"/>
      <c r="L78" s="49"/>
      <c r="M78" s="49"/>
      <c r="N78" s="49"/>
      <c r="O78" s="51">
        <v>11</v>
      </c>
      <c r="P78" s="52">
        <f t="shared" si="44"/>
        <v>93</v>
      </c>
      <c r="Q78" s="48" t="str">
        <f t="shared" si="45"/>
        <v>Family</v>
      </c>
      <c r="R78" s="46">
        <f t="shared" si="46"/>
        <v>0.16129032258064516</v>
      </c>
      <c r="S78" s="46">
        <f t="shared" si="41"/>
        <v>0.36559139784946237</v>
      </c>
      <c r="T78" s="46">
        <f t="shared" si="42"/>
        <v>4.3010752688172046E-2</v>
      </c>
      <c r="U78" s="46">
        <f t="shared" si="43"/>
        <v>0.18279569892473119</v>
      </c>
      <c r="V78" s="46">
        <f t="shared" si="43"/>
        <v>0.12903225806451613</v>
      </c>
      <c r="W78" s="53">
        <f t="shared" si="43"/>
        <v>0</v>
      </c>
      <c r="X78" s="46">
        <f t="shared" si="43"/>
        <v>0</v>
      </c>
      <c r="Y78" s="46">
        <f t="shared" si="43"/>
        <v>0</v>
      </c>
      <c r="Z78" s="46">
        <f t="shared" si="43"/>
        <v>0</v>
      </c>
      <c r="AA78" s="46">
        <f t="shared" si="43"/>
        <v>0</v>
      </c>
      <c r="AB78" s="46">
        <f t="shared" si="43"/>
        <v>0</v>
      </c>
      <c r="AC78" s="46">
        <f t="shared" si="43"/>
        <v>0</v>
      </c>
      <c r="AD78" s="47">
        <f t="shared" si="43"/>
        <v>0.11827956989247312</v>
      </c>
    </row>
    <row r="79" spans="2:30" ht="15.6" x14ac:dyDescent="0.3">
      <c r="B79" s="96" t="s">
        <v>58</v>
      </c>
      <c r="C79" s="57" t="s">
        <v>59</v>
      </c>
      <c r="D79" s="58" t="s">
        <v>60</v>
      </c>
      <c r="E79" s="58" t="s">
        <v>61</v>
      </c>
      <c r="F79" s="58" t="s">
        <v>62</v>
      </c>
      <c r="G79" s="58" t="s">
        <v>63</v>
      </c>
      <c r="H79" s="58" t="s">
        <v>64</v>
      </c>
      <c r="I79" s="58" t="s">
        <v>65</v>
      </c>
      <c r="J79" s="58" t="s">
        <v>66</v>
      </c>
      <c r="K79" s="58" t="s">
        <v>67</v>
      </c>
      <c r="L79" s="58" t="s">
        <v>68</v>
      </c>
      <c r="M79" s="58" t="s">
        <v>69</v>
      </c>
      <c r="N79" s="58" t="s">
        <v>70</v>
      </c>
      <c r="O79" s="58" t="s">
        <v>71</v>
      </c>
      <c r="P79" s="59" t="s">
        <v>72</v>
      </c>
      <c r="Q79" s="60" t="s">
        <v>59</v>
      </c>
      <c r="R79" s="58" t="s">
        <v>60</v>
      </c>
      <c r="S79" s="58" t="s">
        <v>61</v>
      </c>
      <c r="T79" s="58" t="s">
        <v>62</v>
      </c>
      <c r="U79" s="58" t="s">
        <v>63</v>
      </c>
      <c r="V79" s="58" t="s">
        <v>64</v>
      </c>
      <c r="W79" s="58" t="s">
        <v>65</v>
      </c>
      <c r="X79" s="58" t="s">
        <v>66</v>
      </c>
      <c r="Y79" s="58" t="s">
        <v>67</v>
      </c>
      <c r="Z79" s="58" t="s">
        <v>68</v>
      </c>
      <c r="AA79" s="58" t="s">
        <v>69</v>
      </c>
      <c r="AB79" s="58" t="s">
        <v>70</v>
      </c>
      <c r="AC79" s="58" t="s">
        <v>71</v>
      </c>
      <c r="AD79" s="59" t="s">
        <v>72</v>
      </c>
    </row>
    <row r="80" spans="2:30" ht="16.2" thickBot="1" x14ac:dyDescent="0.35">
      <c r="B80" s="97"/>
      <c r="C80" s="61" t="s">
        <v>31</v>
      </c>
      <c r="D80" s="62">
        <v>7703</v>
      </c>
      <c r="E80" s="62">
        <v>7129</v>
      </c>
      <c r="F80" s="62">
        <v>4993</v>
      </c>
      <c r="G80" s="62">
        <v>2568</v>
      </c>
      <c r="H80" s="62">
        <v>1412</v>
      </c>
      <c r="I80" s="62">
        <v>935</v>
      </c>
      <c r="J80" s="62">
        <v>877</v>
      </c>
      <c r="K80" s="62">
        <v>841</v>
      </c>
      <c r="L80" s="62"/>
      <c r="M80" s="62"/>
      <c r="N80" s="62"/>
      <c r="O80" s="62"/>
      <c r="P80" s="63"/>
      <c r="Q80" s="64" t="s">
        <v>73</v>
      </c>
      <c r="R80" s="65">
        <f>D80/$D80</f>
        <v>1</v>
      </c>
      <c r="S80" s="66">
        <f t="shared" ref="S80:AD80" si="47">E80/$D80</f>
        <v>0.92548357782682067</v>
      </c>
      <c r="T80" s="66">
        <f t="shared" si="47"/>
        <v>0.64818901726600031</v>
      </c>
      <c r="U80" s="66">
        <f t="shared" si="47"/>
        <v>0.33337660651694145</v>
      </c>
      <c r="V80" s="66">
        <f t="shared" si="47"/>
        <v>0.18330520576398807</v>
      </c>
      <c r="W80" s="66">
        <f t="shared" si="47"/>
        <v>0.12138128002077113</v>
      </c>
      <c r="X80" s="66">
        <f t="shared" si="47"/>
        <v>0.11385174607295859</v>
      </c>
      <c r="Y80" s="66">
        <f t="shared" si="47"/>
        <v>0.10917824224328183</v>
      </c>
      <c r="Z80" s="66">
        <f t="shared" si="47"/>
        <v>0</v>
      </c>
      <c r="AA80" s="66">
        <f t="shared" si="47"/>
        <v>0</v>
      </c>
      <c r="AB80" s="66">
        <f t="shared" si="47"/>
        <v>0</v>
      </c>
      <c r="AC80" s="66">
        <f t="shared" si="47"/>
        <v>0</v>
      </c>
      <c r="AD80" s="67">
        <f t="shared" si="47"/>
        <v>0</v>
      </c>
    </row>
    <row r="81" spans="2:30" ht="14.4" thickBot="1" x14ac:dyDescent="0.3"/>
    <row r="82" spans="2:30" ht="18" thickBot="1" x14ac:dyDescent="0.35">
      <c r="B82" s="85" t="s">
        <v>189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7"/>
    </row>
    <row r="83" spans="2:30" ht="18" thickBot="1" x14ac:dyDescent="0.35">
      <c r="B83" s="90" t="s">
        <v>54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2"/>
      <c r="Q83" s="93" t="s">
        <v>55</v>
      </c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5"/>
    </row>
    <row r="84" spans="2:30" ht="15.6" x14ac:dyDescent="0.3">
      <c r="B84" s="33"/>
      <c r="C84" s="34" t="str">
        <f>B85</f>
        <v>Labour</v>
      </c>
      <c r="D84" s="34" t="str">
        <f>B86</f>
        <v>SNP</v>
      </c>
      <c r="E84" s="34" t="str">
        <f>B87</f>
        <v>Conservative</v>
      </c>
      <c r="F84" s="34" t="str">
        <f>B88</f>
        <v>Green</v>
      </c>
      <c r="G84" s="34" t="str">
        <f>B89</f>
        <v>Lib Dem</v>
      </c>
      <c r="H84" s="34" t="str">
        <f>B90</f>
        <v>Alba</v>
      </c>
      <c r="I84" s="34" t="str">
        <f>B91</f>
        <v>Family</v>
      </c>
      <c r="J84" s="34"/>
      <c r="K84" s="34"/>
      <c r="L84" s="34"/>
      <c r="M84" s="34"/>
      <c r="N84" s="34"/>
      <c r="O84" s="35" t="s">
        <v>56</v>
      </c>
      <c r="P84" s="36" t="s">
        <v>57</v>
      </c>
      <c r="Q84" s="37"/>
      <c r="R84" s="34" t="str">
        <f t="shared" ref="R84:AC84" si="48">C84</f>
        <v>Labour</v>
      </c>
      <c r="S84" s="38" t="str">
        <f t="shared" si="48"/>
        <v>SNP</v>
      </c>
      <c r="T84" s="38" t="str">
        <f t="shared" si="48"/>
        <v>Conservative</v>
      </c>
      <c r="U84" s="38" t="str">
        <f t="shared" si="48"/>
        <v>Green</v>
      </c>
      <c r="V84" s="38" t="str">
        <f t="shared" si="48"/>
        <v>Lib Dem</v>
      </c>
      <c r="W84" s="38" t="str">
        <f t="shared" si="48"/>
        <v>Alba</v>
      </c>
      <c r="X84" s="38" t="str">
        <f t="shared" si="48"/>
        <v>Family</v>
      </c>
      <c r="Y84" s="38">
        <f t="shared" si="48"/>
        <v>0</v>
      </c>
      <c r="Z84" s="38">
        <f t="shared" si="48"/>
        <v>0</v>
      </c>
      <c r="AA84" s="38">
        <f t="shared" si="48"/>
        <v>0</v>
      </c>
      <c r="AB84" s="38">
        <f t="shared" si="48"/>
        <v>0</v>
      </c>
      <c r="AC84" s="38">
        <f t="shared" si="48"/>
        <v>0</v>
      </c>
      <c r="AD84" s="39" t="s">
        <v>56</v>
      </c>
    </row>
    <row r="85" spans="2:30" ht="15.6" x14ac:dyDescent="0.3">
      <c r="B85" s="40" t="s">
        <v>18</v>
      </c>
      <c r="C85" s="41"/>
      <c r="D85" s="42">
        <v>456</v>
      </c>
      <c r="E85" s="42">
        <v>474</v>
      </c>
      <c r="F85" s="42">
        <v>135</v>
      </c>
      <c r="G85" s="42">
        <v>270</v>
      </c>
      <c r="H85" s="42">
        <v>33</v>
      </c>
      <c r="I85" s="42">
        <v>94</v>
      </c>
      <c r="J85" s="42"/>
      <c r="K85" s="42"/>
      <c r="L85" s="42"/>
      <c r="M85" s="42"/>
      <c r="N85" s="42"/>
      <c r="O85" s="43">
        <v>1055</v>
      </c>
      <c r="P85" s="44">
        <f>SUM(C85:O85)</f>
        <v>2517</v>
      </c>
      <c r="Q85" s="40" t="str">
        <f>B85</f>
        <v>Labour</v>
      </c>
      <c r="R85" s="45"/>
      <c r="S85" s="46">
        <f t="shared" ref="S85:S91" si="49">D85/SUM($C85:$O85)</f>
        <v>0.18116805721096543</v>
      </c>
      <c r="T85" s="46">
        <f t="shared" ref="T85:T91" si="50">E85/SUM($C85:$O85)</f>
        <v>0.18831942789034564</v>
      </c>
      <c r="U85" s="46">
        <f t="shared" ref="U85:AD91" si="51">F85/SUM($C85:$O85)</f>
        <v>5.3635280095351609E-2</v>
      </c>
      <c r="V85" s="46">
        <f t="shared" si="51"/>
        <v>0.10727056019070322</v>
      </c>
      <c r="W85" s="46">
        <f t="shared" si="51"/>
        <v>1.3110846245530394E-2</v>
      </c>
      <c r="X85" s="46">
        <f t="shared" si="51"/>
        <v>3.7346046881207788E-2</v>
      </c>
      <c r="Y85" s="46">
        <f t="shared" si="51"/>
        <v>0</v>
      </c>
      <c r="Z85" s="46">
        <f t="shared" si="51"/>
        <v>0</v>
      </c>
      <c r="AA85" s="46">
        <f t="shared" si="51"/>
        <v>0</v>
      </c>
      <c r="AB85" s="46">
        <f t="shared" si="51"/>
        <v>0</v>
      </c>
      <c r="AC85" s="46">
        <f t="shared" si="51"/>
        <v>0</v>
      </c>
      <c r="AD85" s="47">
        <f t="shared" si="51"/>
        <v>0.41914978148589593</v>
      </c>
    </row>
    <row r="86" spans="2:30" ht="15.6" x14ac:dyDescent="0.3">
      <c r="B86" s="48" t="s">
        <v>17</v>
      </c>
      <c r="C86" s="49">
        <v>648</v>
      </c>
      <c r="D86" s="50"/>
      <c r="E86" s="49">
        <v>92</v>
      </c>
      <c r="F86" s="49">
        <v>645</v>
      </c>
      <c r="G86" s="49">
        <v>40</v>
      </c>
      <c r="H86" s="49">
        <v>230</v>
      </c>
      <c r="I86" s="49">
        <v>44</v>
      </c>
      <c r="J86" s="49"/>
      <c r="K86" s="49"/>
      <c r="L86" s="49"/>
      <c r="M86" s="49"/>
      <c r="N86" s="49"/>
      <c r="O86" s="51">
        <v>730</v>
      </c>
      <c r="P86" s="52">
        <f t="shared" ref="P86:P91" si="52">SUM(C86:O86)</f>
        <v>2429</v>
      </c>
      <c r="Q86" s="48" t="str">
        <f t="shared" ref="Q86:Q91" si="53">B86</f>
        <v>SNP</v>
      </c>
      <c r="R86" s="46">
        <f t="shared" ref="R86:R91" si="54">C86/SUM($C86:$O86)</f>
        <v>0.26677645121449156</v>
      </c>
      <c r="S86" s="53"/>
      <c r="T86" s="46">
        <f t="shared" si="50"/>
        <v>3.7875668999588309E-2</v>
      </c>
      <c r="U86" s="46">
        <f t="shared" si="51"/>
        <v>0.26554137505146153</v>
      </c>
      <c r="V86" s="46">
        <f t="shared" si="51"/>
        <v>1.6467682173734045E-2</v>
      </c>
      <c r="W86" s="46">
        <f t="shared" si="51"/>
        <v>9.4689172498970769E-2</v>
      </c>
      <c r="X86" s="46">
        <f t="shared" si="51"/>
        <v>1.8114450391107453E-2</v>
      </c>
      <c r="Y86" s="46">
        <f t="shared" si="51"/>
        <v>0</v>
      </c>
      <c r="Z86" s="46">
        <f t="shared" si="51"/>
        <v>0</v>
      </c>
      <c r="AA86" s="46">
        <f t="shared" si="51"/>
        <v>0</v>
      </c>
      <c r="AB86" s="46">
        <f t="shared" si="51"/>
        <v>0</v>
      </c>
      <c r="AC86" s="46">
        <f t="shared" si="51"/>
        <v>0</v>
      </c>
      <c r="AD86" s="47">
        <f t="shared" si="51"/>
        <v>0.30053519967064635</v>
      </c>
    </row>
    <row r="87" spans="2:30" ht="15.6" x14ac:dyDescent="0.3">
      <c r="B87" s="48" t="s">
        <v>19</v>
      </c>
      <c r="C87" s="49">
        <v>564</v>
      </c>
      <c r="D87" s="49">
        <v>106</v>
      </c>
      <c r="E87" s="50"/>
      <c r="F87" s="49">
        <v>29</v>
      </c>
      <c r="G87" s="49">
        <v>172</v>
      </c>
      <c r="H87" s="49">
        <v>10</v>
      </c>
      <c r="I87" s="49">
        <v>50</v>
      </c>
      <c r="J87" s="49"/>
      <c r="K87" s="49"/>
      <c r="L87" s="49"/>
      <c r="M87" s="49"/>
      <c r="N87" s="49"/>
      <c r="O87" s="51">
        <v>325</v>
      </c>
      <c r="P87" s="52">
        <f t="shared" si="52"/>
        <v>1256</v>
      </c>
      <c r="Q87" s="48" t="str">
        <f t="shared" si="53"/>
        <v>Conservative</v>
      </c>
      <c r="R87" s="46">
        <f t="shared" si="54"/>
        <v>0.44904458598726116</v>
      </c>
      <c r="S87" s="46">
        <f t="shared" si="49"/>
        <v>8.4394904458598721E-2</v>
      </c>
      <c r="T87" s="53"/>
      <c r="U87" s="46">
        <f t="shared" si="51"/>
        <v>2.3089171974522291E-2</v>
      </c>
      <c r="V87" s="46">
        <f t="shared" si="51"/>
        <v>0.13694267515923567</v>
      </c>
      <c r="W87" s="46">
        <f t="shared" si="51"/>
        <v>7.9617834394904458E-3</v>
      </c>
      <c r="X87" s="46">
        <f t="shared" si="51"/>
        <v>3.9808917197452227E-2</v>
      </c>
      <c r="Y87" s="46">
        <f t="shared" si="51"/>
        <v>0</v>
      </c>
      <c r="Z87" s="46">
        <f t="shared" si="51"/>
        <v>0</v>
      </c>
      <c r="AA87" s="46">
        <f t="shared" si="51"/>
        <v>0</v>
      </c>
      <c r="AB87" s="46">
        <f t="shared" si="51"/>
        <v>0</v>
      </c>
      <c r="AC87" s="46">
        <f t="shared" si="51"/>
        <v>0</v>
      </c>
      <c r="AD87" s="47">
        <f t="shared" si="51"/>
        <v>0.25875796178343952</v>
      </c>
    </row>
    <row r="88" spans="2:30" ht="15.6" x14ac:dyDescent="0.3">
      <c r="B88" s="48" t="s">
        <v>21</v>
      </c>
      <c r="C88" s="49">
        <v>44</v>
      </c>
      <c r="D88" s="49">
        <v>74</v>
      </c>
      <c r="E88" s="49">
        <v>14</v>
      </c>
      <c r="F88" s="50"/>
      <c r="G88" s="49">
        <v>13</v>
      </c>
      <c r="H88" s="49">
        <v>2</v>
      </c>
      <c r="I88" s="49">
        <v>8</v>
      </c>
      <c r="J88" s="49"/>
      <c r="K88" s="49"/>
      <c r="L88" s="49"/>
      <c r="M88" s="49"/>
      <c r="N88" s="49"/>
      <c r="O88" s="51">
        <v>14</v>
      </c>
      <c r="P88" s="52">
        <f t="shared" si="52"/>
        <v>169</v>
      </c>
      <c r="Q88" s="48" t="str">
        <f t="shared" si="53"/>
        <v>Green</v>
      </c>
      <c r="R88" s="46">
        <f t="shared" si="54"/>
        <v>0.26035502958579881</v>
      </c>
      <c r="S88" s="46">
        <f t="shared" si="49"/>
        <v>0.43786982248520712</v>
      </c>
      <c r="T88" s="46">
        <f t="shared" si="50"/>
        <v>8.2840236686390539E-2</v>
      </c>
      <c r="U88" s="53"/>
      <c r="V88" s="46">
        <f t="shared" si="51"/>
        <v>7.6923076923076927E-2</v>
      </c>
      <c r="W88" s="46">
        <f t="shared" si="51"/>
        <v>1.1834319526627219E-2</v>
      </c>
      <c r="X88" s="46">
        <f t="shared" si="51"/>
        <v>4.7337278106508875E-2</v>
      </c>
      <c r="Y88" s="46">
        <f t="shared" si="51"/>
        <v>0</v>
      </c>
      <c r="Z88" s="46">
        <f t="shared" si="51"/>
        <v>0</v>
      </c>
      <c r="AA88" s="46">
        <f t="shared" si="51"/>
        <v>0</v>
      </c>
      <c r="AB88" s="46">
        <f t="shared" si="51"/>
        <v>0</v>
      </c>
      <c r="AC88" s="46">
        <f t="shared" si="51"/>
        <v>0</v>
      </c>
      <c r="AD88" s="47">
        <f t="shared" si="51"/>
        <v>8.2840236686390539E-2</v>
      </c>
    </row>
    <row r="89" spans="2:30" ht="15.6" x14ac:dyDescent="0.3">
      <c r="B89" s="48" t="s">
        <v>20</v>
      </c>
      <c r="C89" s="49">
        <v>28</v>
      </c>
      <c r="D89" s="49">
        <v>5</v>
      </c>
      <c r="E89" s="49">
        <v>22</v>
      </c>
      <c r="F89" s="49">
        <v>13</v>
      </c>
      <c r="G89" s="50"/>
      <c r="H89" s="49">
        <v>1</v>
      </c>
      <c r="I89" s="49">
        <v>9</v>
      </c>
      <c r="J89" s="49"/>
      <c r="K89" s="49"/>
      <c r="L89" s="49"/>
      <c r="M89" s="49"/>
      <c r="N89" s="49"/>
      <c r="O89" s="51">
        <v>18</v>
      </c>
      <c r="P89" s="52">
        <f t="shared" si="52"/>
        <v>96</v>
      </c>
      <c r="Q89" s="48" t="str">
        <f t="shared" si="53"/>
        <v>Lib Dem</v>
      </c>
      <c r="R89" s="46">
        <f t="shared" si="54"/>
        <v>0.29166666666666669</v>
      </c>
      <c r="S89" s="46">
        <f t="shared" si="49"/>
        <v>5.2083333333333336E-2</v>
      </c>
      <c r="T89" s="46">
        <f t="shared" si="50"/>
        <v>0.22916666666666666</v>
      </c>
      <c r="U89" s="46">
        <f t="shared" si="51"/>
        <v>0.13541666666666666</v>
      </c>
      <c r="V89" s="53">
        <f t="shared" si="51"/>
        <v>0</v>
      </c>
      <c r="W89" s="46">
        <f t="shared" si="51"/>
        <v>1.0416666666666666E-2</v>
      </c>
      <c r="X89" s="46">
        <f t="shared" si="51"/>
        <v>9.375E-2</v>
      </c>
      <c r="Y89" s="46">
        <f t="shared" si="51"/>
        <v>0</v>
      </c>
      <c r="Z89" s="46">
        <f t="shared" si="51"/>
        <v>0</v>
      </c>
      <c r="AA89" s="46">
        <f t="shared" si="51"/>
        <v>0</v>
      </c>
      <c r="AB89" s="46">
        <f t="shared" si="51"/>
        <v>0</v>
      </c>
      <c r="AC89" s="46">
        <f t="shared" si="51"/>
        <v>0</v>
      </c>
      <c r="AD89" s="47">
        <f t="shared" si="51"/>
        <v>0.1875</v>
      </c>
    </row>
    <row r="90" spans="2:30" ht="15.6" x14ac:dyDescent="0.3">
      <c r="B90" s="48" t="s">
        <v>49</v>
      </c>
      <c r="C90" s="49">
        <v>7</v>
      </c>
      <c r="D90" s="49">
        <v>34</v>
      </c>
      <c r="E90" s="49">
        <v>5</v>
      </c>
      <c r="F90" s="49">
        <v>8</v>
      </c>
      <c r="G90" s="49">
        <v>1</v>
      </c>
      <c r="H90" s="50"/>
      <c r="I90" s="49">
        <v>13</v>
      </c>
      <c r="J90" s="49"/>
      <c r="K90" s="49"/>
      <c r="L90" s="49"/>
      <c r="M90" s="49"/>
      <c r="N90" s="49"/>
      <c r="O90" s="51">
        <v>17</v>
      </c>
      <c r="P90" s="52">
        <f t="shared" si="52"/>
        <v>85</v>
      </c>
      <c r="Q90" s="48" t="str">
        <f t="shared" si="53"/>
        <v>Alba</v>
      </c>
      <c r="R90" s="46">
        <f t="shared" si="54"/>
        <v>8.2352941176470587E-2</v>
      </c>
      <c r="S90" s="46">
        <f t="shared" si="49"/>
        <v>0.4</v>
      </c>
      <c r="T90" s="46">
        <f t="shared" si="50"/>
        <v>5.8823529411764705E-2</v>
      </c>
      <c r="U90" s="46">
        <f t="shared" si="51"/>
        <v>9.4117647058823528E-2</v>
      </c>
      <c r="V90" s="46">
        <f t="shared" si="51"/>
        <v>1.1764705882352941E-2</v>
      </c>
      <c r="W90" s="53">
        <f t="shared" si="51"/>
        <v>0</v>
      </c>
      <c r="X90" s="46">
        <f t="shared" si="51"/>
        <v>0.15294117647058825</v>
      </c>
      <c r="Y90" s="46">
        <f t="shared" si="51"/>
        <v>0</v>
      </c>
      <c r="Z90" s="46">
        <f t="shared" si="51"/>
        <v>0</v>
      </c>
      <c r="AA90" s="46">
        <f t="shared" si="51"/>
        <v>0</v>
      </c>
      <c r="AB90" s="46">
        <f t="shared" si="51"/>
        <v>0</v>
      </c>
      <c r="AC90" s="46">
        <f t="shared" si="51"/>
        <v>0</v>
      </c>
      <c r="AD90" s="47">
        <f t="shared" si="51"/>
        <v>0.2</v>
      </c>
    </row>
    <row r="91" spans="2:30" ht="16.2" thickBot="1" x14ac:dyDescent="0.35">
      <c r="B91" s="48" t="s">
        <v>39</v>
      </c>
      <c r="C91" s="49">
        <v>13</v>
      </c>
      <c r="D91" s="49">
        <v>5</v>
      </c>
      <c r="E91" s="49">
        <v>24</v>
      </c>
      <c r="F91" s="49">
        <v>7</v>
      </c>
      <c r="G91" s="49">
        <v>4</v>
      </c>
      <c r="H91" s="49">
        <v>4</v>
      </c>
      <c r="I91" s="50"/>
      <c r="J91" s="49"/>
      <c r="K91" s="49"/>
      <c r="L91" s="49"/>
      <c r="M91" s="49"/>
      <c r="N91" s="49"/>
      <c r="O91" s="51">
        <v>23</v>
      </c>
      <c r="P91" s="52">
        <f t="shared" si="52"/>
        <v>80</v>
      </c>
      <c r="Q91" s="48" t="str">
        <f t="shared" si="53"/>
        <v>Family</v>
      </c>
      <c r="R91" s="46">
        <f t="shared" si="54"/>
        <v>0.16250000000000001</v>
      </c>
      <c r="S91" s="46">
        <f t="shared" si="49"/>
        <v>6.25E-2</v>
      </c>
      <c r="T91" s="46">
        <f t="shared" si="50"/>
        <v>0.3</v>
      </c>
      <c r="U91" s="46">
        <f t="shared" si="51"/>
        <v>8.7499999999999994E-2</v>
      </c>
      <c r="V91" s="46">
        <f t="shared" si="51"/>
        <v>0.05</v>
      </c>
      <c r="W91" s="46">
        <f t="shared" si="51"/>
        <v>0.05</v>
      </c>
      <c r="X91" s="53">
        <f t="shared" si="51"/>
        <v>0</v>
      </c>
      <c r="Y91" s="46">
        <f t="shared" si="51"/>
        <v>0</v>
      </c>
      <c r="Z91" s="46">
        <f t="shared" si="51"/>
        <v>0</v>
      </c>
      <c r="AA91" s="46">
        <f t="shared" si="51"/>
        <v>0</v>
      </c>
      <c r="AB91" s="46">
        <f t="shared" si="51"/>
        <v>0</v>
      </c>
      <c r="AC91" s="46">
        <f t="shared" si="51"/>
        <v>0</v>
      </c>
      <c r="AD91" s="47">
        <f t="shared" si="51"/>
        <v>0.28749999999999998</v>
      </c>
    </row>
    <row r="92" spans="2:30" ht="15.6" x14ac:dyDescent="0.3">
      <c r="B92" s="96" t="s">
        <v>58</v>
      </c>
      <c r="C92" s="57" t="s">
        <v>59</v>
      </c>
      <c r="D92" s="58" t="s">
        <v>60</v>
      </c>
      <c r="E92" s="58" t="s">
        <v>61</v>
      </c>
      <c r="F92" s="58" t="s">
        <v>62</v>
      </c>
      <c r="G92" s="58" t="s">
        <v>63</v>
      </c>
      <c r="H92" s="58" t="s">
        <v>64</v>
      </c>
      <c r="I92" s="58" t="s">
        <v>65</v>
      </c>
      <c r="J92" s="58" t="s">
        <v>66</v>
      </c>
      <c r="K92" s="58" t="s">
        <v>67</v>
      </c>
      <c r="L92" s="58" t="s">
        <v>68</v>
      </c>
      <c r="M92" s="58" t="s">
        <v>69</v>
      </c>
      <c r="N92" s="58" t="s">
        <v>70</v>
      </c>
      <c r="O92" s="58" t="s">
        <v>71</v>
      </c>
      <c r="P92" s="59" t="s">
        <v>72</v>
      </c>
      <c r="Q92" s="60" t="s">
        <v>59</v>
      </c>
      <c r="R92" s="58" t="s">
        <v>60</v>
      </c>
      <c r="S92" s="58" t="s">
        <v>61</v>
      </c>
      <c r="T92" s="58" t="s">
        <v>62</v>
      </c>
      <c r="U92" s="58" t="s">
        <v>63</v>
      </c>
      <c r="V92" s="58" t="s">
        <v>64</v>
      </c>
      <c r="W92" s="58" t="s">
        <v>65</v>
      </c>
      <c r="X92" s="58" t="s">
        <v>66</v>
      </c>
      <c r="Y92" s="58" t="s">
        <v>67</v>
      </c>
      <c r="Z92" s="58" t="s">
        <v>68</v>
      </c>
      <c r="AA92" s="58" t="s">
        <v>69</v>
      </c>
      <c r="AB92" s="58" t="s">
        <v>70</v>
      </c>
      <c r="AC92" s="58" t="s">
        <v>71</v>
      </c>
      <c r="AD92" s="59" t="s">
        <v>72</v>
      </c>
    </row>
    <row r="93" spans="2:30" ht="16.2" thickBot="1" x14ac:dyDescent="0.35">
      <c r="B93" s="97"/>
      <c r="C93" s="61" t="s">
        <v>31</v>
      </c>
      <c r="D93" s="62">
        <v>6632</v>
      </c>
      <c r="E93" s="62">
        <v>5928</v>
      </c>
      <c r="F93" s="62">
        <v>3958</v>
      </c>
      <c r="G93" s="62">
        <v>1924</v>
      </c>
      <c r="H93" s="62">
        <v>1026</v>
      </c>
      <c r="I93" s="62">
        <v>766</v>
      </c>
      <c r="J93" s="62">
        <v>661</v>
      </c>
      <c r="K93" s="62">
        <v>629</v>
      </c>
      <c r="L93" s="62">
        <v>588</v>
      </c>
      <c r="M93" s="62"/>
      <c r="N93" s="62"/>
      <c r="O93" s="62"/>
      <c r="P93" s="63"/>
      <c r="Q93" s="64" t="s">
        <v>73</v>
      </c>
      <c r="R93" s="65">
        <f>D93/$D93</f>
        <v>1</v>
      </c>
      <c r="S93" s="66">
        <f t="shared" ref="S93:AD93" si="55">E93/$D93</f>
        <v>0.89384800965018096</v>
      </c>
      <c r="T93" s="66">
        <f t="shared" si="55"/>
        <v>0.59680337756332935</v>
      </c>
      <c r="U93" s="66">
        <f t="shared" si="55"/>
        <v>0.29010856453558503</v>
      </c>
      <c r="V93" s="66">
        <f t="shared" si="55"/>
        <v>0.15470446320868517</v>
      </c>
      <c r="W93" s="66">
        <f t="shared" si="55"/>
        <v>0.1155006031363088</v>
      </c>
      <c r="X93" s="66">
        <f t="shared" si="55"/>
        <v>9.9668275030156822E-2</v>
      </c>
      <c r="Y93" s="66">
        <f t="shared" si="55"/>
        <v>9.4843184559710497E-2</v>
      </c>
      <c r="Z93" s="66">
        <f t="shared" si="55"/>
        <v>8.866103739445115E-2</v>
      </c>
      <c r="AA93" s="66">
        <f t="shared" si="55"/>
        <v>0</v>
      </c>
      <c r="AB93" s="66">
        <f t="shared" si="55"/>
        <v>0</v>
      </c>
      <c r="AC93" s="66">
        <f t="shared" si="55"/>
        <v>0</v>
      </c>
      <c r="AD93" s="67">
        <f t="shared" si="55"/>
        <v>0</v>
      </c>
    </row>
    <row r="94" spans="2:30" ht="14.4" thickBot="1" x14ac:dyDescent="0.3"/>
    <row r="95" spans="2:30" ht="18" thickBot="1" x14ac:dyDescent="0.35">
      <c r="B95" s="85" t="s">
        <v>207</v>
      </c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7"/>
    </row>
    <row r="96" spans="2:30" ht="18" thickBot="1" x14ac:dyDescent="0.35">
      <c r="B96" s="90" t="s">
        <v>54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2"/>
      <c r="Q96" s="93" t="s">
        <v>55</v>
      </c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5"/>
    </row>
    <row r="97" spans="2:30" ht="15.6" x14ac:dyDescent="0.3">
      <c r="B97" s="33"/>
      <c r="C97" s="34" t="str">
        <f>B98</f>
        <v>Labour</v>
      </c>
      <c r="D97" s="34" t="str">
        <f>B99</f>
        <v>SNP</v>
      </c>
      <c r="E97" s="34" t="str">
        <f>B100</f>
        <v>Conservative</v>
      </c>
      <c r="F97" s="34" t="str">
        <f>B101</f>
        <v>Green</v>
      </c>
      <c r="G97" s="34" t="str">
        <f>B102</f>
        <v>Lib Dem</v>
      </c>
      <c r="H97" s="34" t="str">
        <f>B103</f>
        <v>Family</v>
      </c>
      <c r="I97" s="34"/>
      <c r="J97" s="34"/>
      <c r="K97" s="34"/>
      <c r="L97" s="34"/>
      <c r="M97" s="34"/>
      <c r="N97" s="34"/>
      <c r="O97" s="35" t="s">
        <v>56</v>
      </c>
      <c r="P97" s="36" t="s">
        <v>57</v>
      </c>
      <c r="Q97" s="37"/>
      <c r="R97" s="34" t="str">
        <f t="shared" ref="R97:AC97" si="56">C97</f>
        <v>Labour</v>
      </c>
      <c r="S97" s="38" t="str">
        <f t="shared" si="56"/>
        <v>SNP</v>
      </c>
      <c r="T97" s="38" t="str">
        <f t="shared" si="56"/>
        <v>Conservative</v>
      </c>
      <c r="U97" s="38" t="str">
        <f t="shared" si="56"/>
        <v>Green</v>
      </c>
      <c r="V97" s="38" t="str">
        <f t="shared" si="56"/>
        <v>Lib Dem</v>
      </c>
      <c r="W97" s="38" t="str">
        <f t="shared" si="56"/>
        <v>Family</v>
      </c>
      <c r="X97" s="38">
        <f t="shared" si="56"/>
        <v>0</v>
      </c>
      <c r="Y97" s="38">
        <f t="shared" si="56"/>
        <v>0</v>
      </c>
      <c r="Z97" s="38">
        <f t="shared" si="56"/>
        <v>0</v>
      </c>
      <c r="AA97" s="38">
        <f t="shared" si="56"/>
        <v>0</v>
      </c>
      <c r="AB97" s="38">
        <f t="shared" si="56"/>
        <v>0</v>
      </c>
      <c r="AC97" s="38">
        <f t="shared" si="56"/>
        <v>0</v>
      </c>
      <c r="AD97" s="39" t="s">
        <v>56</v>
      </c>
    </row>
    <row r="98" spans="2:30" ht="15.6" x14ac:dyDescent="0.3">
      <c r="B98" s="40" t="s">
        <v>18</v>
      </c>
      <c r="C98" s="41"/>
      <c r="D98" s="42">
        <v>533</v>
      </c>
      <c r="E98" s="42">
        <v>233</v>
      </c>
      <c r="F98" s="42">
        <v>126</v>
      </c>
      <c r="G98" s="42">
        <v>266</v>
      </c>
      <c r="H98" s="42">
        <v>89</v>
      </c>
      <c r="I98" s="42"/>
      <c r="J98" s="42"/>
      <c r="K98" s="42"/>
      <c r="L98" s="42"/>
      <c r="M98" s="42"/>
      <c r="N98" s="42"/>
      <c r="O98" s="43">
        <v>908</v>
      </c>
      <c r="P98" s="44">
        <f>SUM(C98:O98)</f>
        <v>2155</v>
      </c>
      <c r="Q98" s="40" t="str">
        <f>B98</f>
        <v>Labour</v>
      </c>
      <c r="R98" s="45"/>
      <c r="S98" s="46">
        <f t="shared" ref="S98:S103" si="57">D98/SUM($C98:$O98)</f>
        <v>0.24733178654292343</v>
      </c>
      <c r="T98" s="46">
        <f t="shared" ref="T98:T103" si="58">E98/SUM($C98:$O98)</f>
        <v>0.10812064965197216</v>
      </c>
      <c r="U98" s="46">
        <f t="shared" ref="U98:AD103" si="59">F98/SUM($C98:$O98)</f>
        <v>5.8468677494199539E-2</v>
      </c>
      <c r="V98" s="46">
        <f t="shared" si="59"/>
        <v>0.1234338747099768</v>
      </c>
      <c r="W98" s="46">
        <f t="shared" si="59"/>
        <v>4.1299303944315545E-2</v>
      </c>
      <c r="X98" s="46">
        <f t="shared" si="59"/>
        <v>0</v>
      </c>
      <c r="Y98" s="46">
        <f t="shared" si="59"/>
        <v>0</v>
      </c>
      <c r="Z98" s="46">
        <f t="shared" si="59"/>
        <v>0</v>
      </c>
      <c r="AA98" s="46">
        <f t="shared" si="59"/>
        <v>0</v>
      </c>
      <c r="AB98" s="46">
        <f t="shared" si="59"/>
        <v>0</v>
      </c>
      <c r="AC98" s="46">
        <f t="shared" si="59"/>
        <v>0</v>
      </c>
      <c r="AD98" s="47">
        <f t="shared" si="59"/>
        <v>0.42134570765661256</v>
      </c>
    </row>
    <row r="99" spans="2:30" ht="15.6" x14ac:dyDescent="0.3">
      <c r="B99" s="48" t="s">
        <v>17</v>
      </c>
      <c r="C99" s="49">
        <v>614</v>
      </c>
      <c r="D99" s="50"/>
      <c r="E99" s="49">
        <v>20</v>
      </c>
      <c r="F99" s="49">
        <v>650</v>
      </c>
      <c r="G99" s="49">
        <v>60</v>
      </c>
      <c r="H99" s="49">
        <v>68</v>
      </c>
      <c r="I99" s="49"/>
      <c r="J99" s="49"/>
      <c r="K99" s="49"/>
      <c r="L99" s="49"/>
      <c r="M99" s="49"/>
      <c r="N99" s="49"/>
      <c r="O99" s="51">
        <v>726</v>
      </c>
      <c r="P99" s="52">
        <f t="shared" ref="P99:P103" si="60">SUM(C99:O99)</f>
        <v>2138</v>
      </c>
      <c r="Q99" s="48" t="str">
        <f t="shared" ref="Q99:Q103" si="61">B99</f>
        <v>SNP</v>
      </c>
      <c r="R99" s="46">
        <f t="shared" ref="R99:R103" si="62">C99/SUM($C99:$O99)</f>
        <v>0.28718428437792332</v>
      </c>
      <c r="S99" s="53"/>
      <c r="T99" s="46">
        <f t="shared" si="58"/>
        <v>9.3545369504209538E-3</v>
      </c>
      <c r="U99" s="46">
        <f t="shared" si="59"/>
        <v>0.30402245088868102</v>
      </c>
      <c r="V99" s="46">
        <f t="shared" si="59"/>
        <v>2.8063610851262862E-2</v>
      </c>
      <c r="W99" s="46">
        <f t="shared" si="59"/>
        <v>3.1805425631431246E-2</v>
      </c>
      <c r="X99" s="46">
        <f t="shared" si="59"/>
        <v>0</v>
      </c>
      <c r="Y99" s="46">
        <f t="shared" si="59"/>
        <v>0</v>
      </c>
      <c r="Z99" s="46">
        <f t="shared" si="59"/>
        <v>0</v>
      </c>
      <c r="AA99" s="46">
        <f t="shared" si="59"/>
        <v>0</v>
      </c>
      <c r="AB99" s="46">
        <f t="shared" si="59"/>
        <v>0</v>
      </c>
      <c r="AC99" s="46">
        <f t="shared" si="59"/>
        <v>0</v>
      </c>
      <c r="AD99" s="47">
        <f t="shared" si="59"/>
        <v>0.33956969130028064</v>
      </c>
    </row>
    <row r="100" spans="2:30" ht="15.6" x14ac:dyDescent="0.3">
      <c r="B100" s="48" t="s">
        <v>19</v>
      </c>
      <c r="C100" s="49">
        <v>156</v>
      </c>
      <c r="D100" s="49">
        <v>14</v>
      </c>
      <c r="E100" s="50"/>
      <c r="F100" s="49">
        <v>5</v>
      </c>
      <c r="G100" s="49">
        <v>77</v>
      </c>
      <c r="H100" s="49">
        <v>33</v>
      </c>
      <c r="I100" s="49"/>
      <c r="J100" s="49"/>
      <c r="K100" s="49"/>
      <c r="L100" s="49"/>
      <c r="M100" s="49"/>
      <c r="N100" s="49"/>
      <c r="O100" s="51">
        <v>94</v>
      </c>
      <c r="P100" s="52">
        <f t="shared" si="60"/>
        <v>379</v>
      </c>
      <c r="Q100" s="48" t="str">
        <f t="shared" si="61"/>
        <v>Conservative</v>
      </c>
      <c r="R100" s="46">
        <f t="shared" si="62"/>
        <v>0.41160949868073876</v>
      </c>
      <c r="S100" s="46">
        <f t="shared" si="57"/>
        <v>3.6939313984168866E-2</v>
      </c>
      <c r="T100" s="53"/>
      <c r="U100" s="46">
        <f t="shared" si="59"/>
        <v>1.3192612137203167E-2</v>
      </c>
      <c r="V100" s="46">
        <f t="shared" si="59"/>
        <v>0.20316622691292877</v>
      </c>
      <c r="W100" s="46">
        <f t="shared" si="59"/>
        <v>8.7071240105540904E-2</v>
      </c>
      <c r="X100" s="46">
        <f t="shared" si="59"/>
        <v>0</v>
      </c>
      <c r="Y100" s="46">
        <f t="shared" si="59"/>
        <v>0</v>
      </c>
      <c r="Z100" s="46">
        <f t="shared" si="59"/>
        <v>0</v>
      </c>
      <c r="AA100" s="46">
        <f t="shared" si="59"/>
        <v>0</v>
      </c>
      <c r="AB100" s="46">
        <f t="shared" si="59"/>
        <v>0</v>
      </c>
      <c r="AC100" s="46">
        <f t="shared" si="59"/>
        <v>0</v>
      </c>
      <c r="AD100" s="47">
        <f t="shared" si="59"/>
        <v>0.24802110817941952</v>
      </c>
    </row>
    <row r="101" spans="2:30" ht="15.6" x14ac:dyDescent="0.3">
      <c r="B101" s="48" t="s">
        <v>21</v>
      </c>
      <c r="C101" s="49">
        <v>19</v>
      </c>
      <c r="D101" s="49">
        <v>48</v>
      </c>
      <c r="E101" s="49">
        <v>2</v>
      </c>
      <c r="F101" s="50"/>
      <c r="G101" s="49">
        <v>23</v>
      </c>
      <c r="H101" s="49">
        <v>4</v>
      </c>
      <c r="I101" s="49"/>
      <c r="J101" s="49"/>
      <c r="K101" s="49"/>
      <c r="L101" s="49"/>
      <c r="M101" s="49"/>
      <c r="N101" s="49"/>
      <c r="O101" s="51">
        <v>19</v>
      </c>
      <c r="P101" s="52">
        <f t="shared" si="60"/>
        <v>115</v>
      </c>
      <c r="Q101" s="48" t="str">
        <f t="shared" si="61"/>
        <v>Green</v>
      </c>
      <c r="R101" s="46">
        <f t="shared" si="62"/>
        <v>0.16521739130434782</v>
      </c>
      <c r="S101" s="46">
        <f t="shared" si="57"/>
        <v>0.41739130434782606</v>
      </c>
      <c r="T101" s="46">
        <f t="shared" si="58"/>
        <v>1.7391304347826087E-2</v>
      </c>
      <c r="U101" s="53"/>
      <c r="V101" s="46">
        <f t="shared" si="59"/>
        <v>0.2</v>
      </c>
      <c r="W101" s="46">
        <f t="shared" si="59"/>
        <v>3.4782608695652174E-2</v>
      </c>
      <c r="X101" s="46">
        <f t="shared" si="59"/>
        <v>0</v>
      </c>
      <c r="Y101" s="46">
        <f t="shared" si="59"/>
        <v>0</v>
      </c>
      <c r="Z101" s="46">
        <f t="shared" si="59"/>
        <v>0</v>
      </c>
      <c r="AA101" s="46">
        <f t="shared" si="59"/>
        <v>0</v>
      </c>
      <c r="AB101" s="46">
        <f t="shared" si="59"/>
        <v>0</v>
      </c>
      <c r="AC101" s="46">
        <f t="shared" si="59"/>
        <v>0</v>
      </c>
      <c r="AD101" s="47">
        <f t="shared" si="59"/>
        <v>0.16521739130434782</v>
      </c>
    </row>
    <row r="102" spans="2:30" ht="15.6" x14ac:dyDescent="0.3">
      <c r="B102" s="48" t="s">
        <v>20</v>
      </c>
      <c r="C102" s="49">
        <v>25</v>
      </c>
      <c r="D102" s="49">
        <v>3</v>
      </c>
      <c r="E102" s="49">
        <v>22</v>
      </c>
      <c r="F102" s="49">
        <v>14</v>
      </c>
      <c r="G102" s="50"/>
      <c r="H102" s="49">
        <v>6</v>
      </c>
      <c r="I102" s="49"/>
      <c r="J102" s="49"/>
      <c r="K102" s="49"/>
      <c r="L102" s="49"/>
      <c r="M102" s="49"/>
      <c r="N102" s="49"/>
      <c r="O102" s="51">
        <v>18</v>
      </c>
      <c r="P102" s="52">
        <f t="shared" si="60"/>
        <v>88</v>
      </c>
      <c r="Q102" s="48" t="str">
        <f t="shared" si="61"/>
        <v>Lib Dem</v>
      </c>
      <c r="R102" s="46">
        <f t="shared" si="62"/>
        <v>0.28409090909090912</v>
      </c>
      <c r="S102" s="46">
        <f t="shared" si="57"/>
        <v>3.4090909090909088E-2</v>
      </c>
      <c r="T102" s="46">
        <f t="shared" si="58"/>
        <v>0.25</v>
      </c>
      <c r="U102" s="46">
        <f t="shared" si="59"/>
        <v>0.15909090909090909</v>
      </c>
      <c r="V102" s="53">
        <f t="shared" si="59"/>
        <v>0</v>
      </c>
      <c r="W102" s="46">
        <f t="shared" si="59"/>
        <v>6.8181818181818177E-2</v>
      </c>
      <c r="X102" s="46">
        <f t="shared" si="59"/>
        <v>0</v>
      </c>
      <c r="Y102" s="46">
        <f t="shared" si="59"/>
        <v>0</v>
      </c>
      <c r="Z102" s="46">
        <f t="shared" si="59"/>
        <v>0</v>
      </c>
      <c r="AA102" s="46">
        <f t="shared" si="59"/>
        <v>0</v>
      </c>
      <c r="AB102" s="46">
        <f t="shared" si="59"/>
        <v>0</v>
      </c>
      <c r="AC102" s="46">
        <f t="shared" si="59"/>
        <v>0</v>
      </c>
      <c r="AD102" s="47">
        <f t="shared" si="59"/>
        <v>0.20454545454545456</v>
      </c>
    </row>
    <row r="103" spans="2:30" ht="16.2" thickBot="1" x14ac:dyDescent="0.35">
      <c r="B103" s="48" t="s">
        <v>39</v>
      </c>
      <c r="C103" s="49">
        <v>16</v>
      </c>
      <c r="D103" s="49">
        <v>7</v>
      </c>
      <c r="E103" s="49">
        <v>11</v>
      </c>
      <c r="F103" s="49">
        <v>12</v>
      </c>
      <c r="G103" s="49">
        <v>5</v>
      </c>
      <c r="H103" s="50"/>
      <c r="I103" s="49"/>
      <c r="J103" s="49"/>
      <c r="K103" s="49"/>
      <c r="L103" s="49"/>
      <c r="M103" s="49"/>
      <c r="N103" s="49"/>
      <c r="O103" s="51">
        <v>21</v>
      </c>
      <c r="P103" s="52">
        <f t="shared" si="60"/>
        <v>72</v>
      </c>
      <c r="Q103" s="48" t="str">
        <f t="shared" si="61"/>
        <v>Family</v>
      </c>
      <c r="R103" s="46">
        <f t="shared" si="62"/>
        <v>0.22222222222222221</v>
      </c>
      <c r="S103" s="46">
        <f t="shared" si="57"/>
        <v>9.7222222222222224E-2</v>
      </c>
      <c r="T103" s="46">
        <f t="shared" si="58"/>
        <v>0.15277777777777779</v>
      </c>
      <c r="U103" s="46">
        <f t="shared" si="59"/>
        <v>0.16666666666666666</v>
      </c>
      <c r="V103" s="46">
        <f t="shared" si="59"/>
        <v>6.9444444444444448E-2</v>
      </c>
      <c r="W103" s="53">
        <f t="shared" si="59"/>
        <v>0</v>
      </c>
      <c r="X103" s="46">
        <f t="shared" si="59"/>
        <v>0</v>
      </c>
      <c r="Y103" s="46">
        <f t="shared" si="59"/>
        <v>0</v>
      </c>
      <c r="Z103" s="46">
        <f t="shared" si="59"/>
        <v>0</v>
      </c>
      <c r="AA103" s="46">
        <f t="shared" si="59"/>
        <v>0</v>
      </c>
      <c r="AB103" s="46">
        <f t="shared" si="59"/>
        <v>0</v>
      </c>
      <c r="AC103" s="46">
        <f t="shared" si="59"/>
        <v>0</v>
      </c>
      <c r="AD103" s="47">
        <f t="shared" si="59"/>
        <v>0.29166666666666669</v>
      </c>
    </row>
    <row r="104" spans="2:30" ht="15.6" x14ac:dyDescent="0.3">
      <c r="B104" s="96" t="s">
        <v>58</v>
      </c>
      <c r="C104" s="57" t="s">
        <v>59</v>
      </c>
      <c r="D104" s="58" t="s">
        <v>60</v>
      </c>
      <c r="E104" s="58" t="s">
        <v>61</v>
      </c>
      <c r="F104" s="58" t="s">
        <v>62</v>
      </c>
      <c r="G104" s="58" t="s">
        <v>63</v>
      </c>
      <c r="H104" s="58" t="s">
        <v>64</v>
      </c>
      <c r="I104" s="58" t="s">
        <v>65</v>
      </c>
      <c r="J104" s="58" t="s">
        <v>66</v>
      </c>
      <c r="K104" s="58" t="s">
        <v>67</v>
      </c>
      <c r="L104" s="58" t="s">
        <v>68</v>
      </c>
      <c r="M104" s="58" t="s">
        <v>69</v>
      </c>
      <c r="N104" s="58" t="s">
        <v>70</v>
      </c>
      <c r="O104" s="58" t="s">
        <v>71</v>
      </c>
      <c r="P104" s="59" t="s">
        <v>72</v>
      </c>
      <c r="Q104" s="60" t="s">
        <v>59</v>
      </c>
      <c r="R104" s="58" t="s">
        <v>60</v>
      </c>
      <c r="S104" s="58" t="s">
        <v>61</v>
      </c>
      <c r="T104" s="58" t="s">
        <v>62</v>
      </c>
      <c r="U104" s="58" t="s">
        <v>63</v>
      </c>
      <c r="V104" s="58" t="s">
        <v>64</v>
      </c>
      <c r="W104" s="58" t="s">
        <v>65</v>
      </c>
      <c r="X104" s="58" t="s">
        <v>66</v>
      </c>
      <c r="Y104" s="58" t="s">
        <v>67</v>
      </c>
      <c r="Z104" s="58" t="s">
        <v>68</v>
      </c>
      <c r="AA104" s="58" t="s">
        <v>69</v>
      </c>
      <c r="AB104" s="58" t="s">
        <v>70</v>
      </c>
      <c r="AC104" s="58" t="s">
        <v>71</v>
      </c>
      <c r="AD104" s="59" t="s">
        <v>72</v>
      </c>
    </row>
    <row r="105" spans="2:30" ht="16.2" thickBot="1" x14ac:dyDescent="0.35">
      <c r="B105" s="97"/>
      <c r="C105" s="61" t="s">
        <v>31</v>
      </c>
      <c r="D105" s="62">
        <v>4947</v>
      </c>
      <c r="E105" s="62">
        <v>4558</v>
      </c>
      <c r="F105" s="62">
        <v>2885</v>
      </c>
      <c r="G105" s="62">
        <v>1483</v>
      </c>
      <c r="H105" s="62">
        <v>886</v>
      </c>
      <c r="I105" s="62">
        <v>741</v>
      </c>
      <c r="J105" s="62">
        <v>676</v>
      </c>
      <c r="K105" s="62">
        <v>622</v>
      </c>
      <c r="L105" s="62"/>
      <c r="M105" s="62"/>
      <c r="N105" s="62"/>
      <c r="O105" s="62"/>
      <c r="P105" s="63"/>
      <c r="Q105" s="64" t="s">
        <v>73</v>
      </c>
      <c r="R105" s="65">
        <f>D105/$D105</f>
        <v>1</v>
      </c>
      <c r="S105" s="66">
        <f t="shared" ref="S105:AD105" si="63">E105/$D105</f>
        <v>0.92136648473822513</v>
      </c>
      <c r="T105" s="66">
        <f t="shared" si="63"/>
        <v>0.58318172629876697</v>
      </c>
      <c r="U105" s="66">
        <f t="shared" si="63"/>
        <v>0.29977764301596926</v>
      </c>
      <c r="V105" s="66">
        <f t="shared" si="63"/>
        <v>0.17909844350111179</v>
      </c>
      <c r="W105" s="66">
        <f t="shared" si="63"/>
        <v>0.14978775015160703</v>
      </c>
      <c r="X105" s="66">
        <f t="shared" si="63"/>
        <v>0.13664847382251868</v>
      </c>
      <c r="Y105" s="66">
        <f t="shared" si="63"/>
        <v>0.12573276733373762</v>
      </c>
      <c r="Z105" s="66">
        <f t="shared" si="63"/>
        <v>0</v>
      </c>
      <c r="AA105" s="66">
        <f t="shared" si="63"/>
        <v>0</v>
      </c>
      <c r="AB105" s="66">
        <f t="shared" si="63"/>
        <v>0</v>
      </c>
      <c r="AC105" s="66">
        <f t="shared" si="63"/>
        <v>0</v>
      </c>
      <c r="AD105" s="67">
        <f t="shared" si="63"/>
        <v>0</v>
      </c>
    </row>
    <row r="106" spans="2:30" ht="14.4" thickBot="1" x14ac:dyDescent="0.3"/>
    <row r="107" spans="2:30" ht="18" thickBot="1" x14ac:dyDescent="0.35">
      <c r="B107" s="85" t="s">
        <v>225</v>
      </c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7"/>
    </row>
    <row r="108" spans="2:30" ht="18" thickBot="1" x14ac:dyDescent="0.35">
      <c r="B108" s="90" t="s">
        <v>54</v>
      </c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2"/>
      <c r="Q108" s="93" t="s">
        <v>55</v>
      </c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5"/>
    </row>
    <row r="109" spans="2:30" ht="15.6" x14ac:dyDescent="0.3">
      <c r="B109" s="33"/>
      <c r="C109" s="34" t="str">
        <f>B110</f>
        <v>SNP</v>
      </c>
      <c r="D109" s="34" t="str">
        <f>B111</f>
        <v>Labour</v>
      </c>
      <c r="E109" s="34" t="str">
        <f>B112</f>
        <v>Conservative</v>
      </c>
      <c r="F109" s="34" t="str">
        <f>B113</f>
        <v>Green</v>
      </c>
      <c r="G109" s="34" t="str">
        <f>B114</f>
        <v>Lib Dem</v>
      </c>
      <c r="H109" s="34" t="str">
        <f>B115</f>
        <v>Alba</v>
      </c>
      <c r="I109" s="34" t="str">
        <f>B116</f>
        <v>Family</v>
      </c>
      <c r="J109" s="34" t="str">
        <f>B117</f>
        <v>ISP</v>
      </c>
      <c r="K109" s="34"/>
      <c r="L109" s="34"/>
      <c r="M109" s="34"/>
      <c r="N109" s="34"/>
      <c r="O109" s="35" t="s">
        <v>56</v>
      </c>
      <c r="P109" s="36" t="s">
        <v>57</v>
      </c>
      <c r="Q109" s="37"/>
      <c r="R109" s="34" t="str">
        <f t="shared" ref="R109:AC109" si="64">C109</f>
        <v>SNP</v>
      </c>
      <c r="S109" s="38" t="str">
        <f t="shared" si="64"/>
        <v>Labour</v>
      </c>
      <c r="T109" s="38" t="str">
        <f t="shared" si="64"/>
        <v>Conservative</v>
      </c>
      <c r="U109" s="38" t="str">
        <f t="shared" si="64"/>
        <v>Green</v>
      </c>
      <c r="V109" s="38" t="str">
        <f t="shared" si="64"/>
        <v>Lib Dem</v>
      </c>
      <c r="W109" s="38" t="str">
        <f t="shared" si="64"/>
        <v>Alba</v>
      </c>
      <c r="X109" s="38" t="str">
        <f t="shared" si="64"/>
        <v>Family</v>
      </c>
      <c r="Y109" s="38" t="str">
        <f t="shared" si="64"/>
        <v>ISP</v>
      </c>
      <c r="Z109" s="38">
        <f t="shared" si="64"/>
        <v>0</v>
      </c>
      <c r="AA109" s="38">
        <f t="shared" si="64"/>
        <v>0</v>
      </c>
      <c r="AB109" s="38">
        <f t="shared" si="64"/>
        <v>0</v>
      </c>
      <c r="AC109" s="38">
        <f t="shared" si="64"/>
        <v>0</v>
      </c>
      <c r="AD109" s="39" t="s">
        <v>56</v>
      </c>
    </row>
    <row r="110" spans="2:30" ht="15.6" x14ac:dyDescent="0.3">
      <c r="B110" s="40" t="s">
        <v>17</v>
      </c>
      <c r="C110" s="41"/>
      <c r="D110" s="42">
        <v>386</v>
      </c>
      <c r="E110" s="42">
        <v>53</v>
      </c>
      <c r="F110" s="42">
        <v>875</v>
      </c>
      <c r="G110" s="42">
        <v>71</v>
      </c>
      <c r="H110" s="42">
        <v>182</v>
      </c>
      <c r="I110" s="42">
        <v>32</v>
      </c>
      <c r="J110" s="42">
        <v>152</v>
      </c>
      <c r="K110" s="42"/>
      <c r="L110" s="42"/>
      <c r="M110" s="42"/>
      <c r="N110" s="42"/>
      <c r="O110" s="43">
        <v>477</v>
      </c>
      <c r="P110" s="44">
        <f>SUM(C110:O110)</f>
        <v>2228</v>
      </c>
      <c r="Q110" s="40" t="str">
        <f>B110</f>
        <v>SNP</v>
      </c>
      <c r="R110" s="45"/>
      <c r="S110" s="46">
        <f t="shared" ref="S110:S117" si="65">D110/SUM($C110:$O110)</f>
        <v>0.17324955116696589</v>
      </c>
      <c r="T110" s="46">
        <f t="shared" ref="T110:T117" si="66">E110/SUM($C110:$O110)</f>
        <v>2.378815080789946E-2</v>
      </c>
      <c r="U110" s="46">
        <f t="shared" ref="U110:AD117" si="67">F110/SUM($C110:$O110)</f>
        <v>0.39272890484739675</v>
      </c>
      <c r="V110" s="46">
        <f t="shared" si="67"/>
        <v>3.1867145421903054E-2</v>
      </c>
      <c r="W110" s="46">
        <f t="shared" si="67"/>
        <v>8.1687612208258528E-2</v>
      </c>
      <c r="X110" s="46">
        <f t="shared" si="67"/>
        <v>1.4362657091561939E-2</v>
      </c>
      <c r="Y110" s="46">
        <f t="shared" si="67"/>
        <v>6.8222621184919216E-2</v>
      </c>
      <c r="Z110" s="46">
        <f t="shared" si="67"/>
        <v>0</v>
      </c>
      <c r="AA110" s="46">
        <f t="shared" si="67"/>
        <v>0</v>
      </c>
      <c r="AB110" s="46">
        <f t="shared" si="67"/>
        <v>0</v>
      </c>
      <c r="AC110" s="46">
        <f t="shared" si="67"/>
        <v>0</v>
      </c>
      <c r="AD110" s="47">
        <f t="shared" si="67"/>
        <v>0.21409335727109516</v>
      </c>
    </row>
    <row r="111" spans="2:30" ht="15.6" x14ac:dyDescent="0.3">
      <c r="B111" s="48" t="s">
        <v>18</v>
      </c>
      <c r="C111" s="49">
        <v>216</v>
      </c>
      <c r="D111" s="50"/>
      <c r="E111" s="49">
        <v>335</v>
      </c>
      <c r="F111" s="49">
        <v>154</v>
      </c>
      <c r="G111" s="49">
        <v>508</v>
      </c>
      <c r="H111" s="49">
        <v>18</v>
      </c>
      <c r="I111" s="49">
        <v>31</v>
      </c>
      <c r="J111" s="49">
        <v>14</v>
      </c>
      <c r="K111" s="49"/>
      <c r="L111" s="49"/>
      <c r="M111" s="49"/>
      <c r="N111" s="49"/>
      <c r="O111" s="51">
        <v>454</v>
      </c>
      <c r="P111" s="52">
        <f t="shared" ref="P111:P117" si="68">SUM(C111:O111)</f>
        <v>1730</v>
      </c>
      <c r="Q111" s="48" t="str">
        <f t="shared" ref="Q111:Q117" si="69">B111</f>
        <v>Labour</v>
      </c>
      <c r="R111" s="46">
        <f t="shared" ref="R111:R117" si="70">C111/SUM($C111:$O111)</f>
        <v>0.12485549132947976</v>
      </c>
      <c r="S111" s="53"/>
      <c r="T111" s="46">
        <f t="shared" si="66"/>
        <v>0.19364161849710981</v>
      </c>
      <c r="U111" s="46">
        <f t="shared" si="67"/>
        <v>8.9017341040462425E-2</v>
      </c>
      <c r="V111" s="46">
        <f t="shared" si="67"/>
        <v>0.29364161849710985</v>
      </c>
      <c r="W111" s="46">
        <f t="shared" si="67"/>
        <v>1.0404624277456647E-2</v>
      </c>
      <c r="X111" s="46">
        <f t="shared" si="67"/>
        <v>1.7919075144508672E-2</v>
      </c>
      <c r="Y111" s="46">
        <f t="shared" si="67"/>
        <v>8.0924855491329474E-3</v>
      </c>
      <c r="Z111" s="46">
        <f t="shared" si="67"/>
        <v>0</v>
      </c>
      <c r="AA111" s="46">
        <f t="shared" si="67"/>
        <v>0</v>
      </c>
      <c r="AB111" s="46">
        <f t="shared" si="67"/>
        <v>0</v>
      </c>
      <c r="AC111" s="46">
        <f t="shared" si="67"/>
        <v>0</v>
      </c>
      <c r="AD111" s="47">
        <f t="shared" si="67"/>
        <v>0.26242774566473986</v>
      </c>
    </row>
    <row r="112" spans="2:30" ht="15.6" x14ac:dyDescent="0.3">
      <c r="B112" s="48" t="s">
        <v>19</v>
      </c>
      <c r="C112" s="49">
        <v>25</v>
      </c>
      <c r="D112" s="49">
        <v>465</v>
      </c>
      <c r="E112" s="50"/>
      <c r="F112" s="49">
        <v>32</v>
      </c>
      <c r="G112" s="49">
        <v>260</v>
      </c>
      <c r="H112" s="49">
        <v>2</v>
      </c>
      <c r="I112" s="49">
        <v>60</v>
      </c>
      <c r="J112" s="49">
        <v>14</v>
      </c>
      <c r="K112" s="49"/>
      <c r="L112" s="49"/>
      <c r="M112" s="49"/>
      <c r="N112" s="49"/>
      <c r="O112" s="51">
        <v>381</v>
      </c>
      <c r="P112" s="52">
        <f t="shared" si="68"/>
        <v>1239</v>
      </c>
      <c r="Q112" s="48" t="str">
        <f t="shared" si="69"/>
        <v>Conservative</v>
      </c>
      <c r="R112" s="46">
        <f t="shared" si="70"/>
        <v>2.0177562550443905E-2</v>
      </c>
      <c r="S112" s="46">
        <f t="shared" si="65"/>
        <v>0.37530266343825663</v>
      </c>
      <c r="T112" s="53"/>
      <c r="U112" s="46">
        <f t="shared" si="67"/>
        <v>2.5827280064568199E-2</v>
      </c>
      <c r="V112" s="46">
        <f t="shared" si="67"/>
        <v>0.20984665052461662</v>
      </c>
      <c r="W112" s="46">
        <f t="shared" si="67"/>
        <v>1.6142050040355124E-3</v>
      </c>
      <c r="X112" s="46">
        <f t="shared" si="67"/>
        <v>4.8426150121065374E-2</v>
      </c>
      <c r="Y112" s="46">
        <f t="shared" si="67"/>
        <v>1.1299435028248588E-2</v>
      </c>
      <c r="Z112" s="46">
        <f t="shared" si="67"/>
        <v>0</v>
      </c>
      <c r="AA112" s="46">
        <f t="shared" si="67"/>
        <v>0</v>
      </c>
      <c r="AB112" s="46">
        <f t="shared" si="67"/>
        <v>0</v>
      </c>
      <c r="AC112" s="46">
        <f t="shared" si="67"/>
        <v>0</v>
      </c>
      <c r="AD112" s="47">
        <f t="shared" si="67"/>
        <v>0.30750605326876512</v>
      </c>
    </row>
    <row r="113" spans="2:30" ht="15.6" x14ac:dyDescent="0.3">
      <c r="B113" s="48" t="s">
        <v>21</v>
      </c>
      <c r="C113" s="49">
        <v>171</v>
      </c>
      <c r="D113" s="49">
        <v>78</v>
      </c>
      <c r="E113" s="49">
        <v>7</v>
      </c>
      <c r="F113" s="50"/>
      <c r="G113" s="49">
        <v>41</v>
      </c>
      <c r="H113" s="49">
        <v>4</v>
      </c>
      <c r="I113" s="49">
        <v>3</v>
      </c>
      <c r="J113" s="49">
        <v>3</v>
      </c>
      <c r="K113" s="49"/>
      <c r="L113" s="49"/>
      <c r="M113" s="49"/>
      <c r="N113" s="49"/>
      <c r="O113" s="51">
        <v>29</v>
      </c>
      <c r="P113" s="52">
        <f t="shared" si="68"/>
        <v>336</v>
      </c>
      <c r="Q113" s="48" t="str">
        <f t="shared" si="69"/>
        <v>Green</v>
      </c>
      <c r="R113" s="46">
        <f t="shared" si="70"/>
        <v>0.5089285714285714</v>
      </c>
      <c r="S113" s="46">
        <f t="shared" si="65"/>
        <v>0.23214285714285715</v>
      </c>
      <c r="T113" s="46">
        <f t="shared" si="66"/>
        <v>2.0833333333333332E-2</v>
      </c>
      <c r="U113" s="53"/>
      <c r="V113" s="46">
        <f t="shared" si="67"/>
        <v>0.12202380952380952</v>
      </c>
      <c r="W113" s="46">
        <f t="shared" si="67"/>
        <v>1.1904761904761904E-2</v>
      </c>
      <c r="X113" s="46">
        <f t="shared" si="67"/>
        <v>8.9285714285714281E-3</v>
      </c>
      <c r="Y113" s="46">
        <f t="shared" si="67"/>
        <v>8.9285714285714281E-3</v>
      </c>
      <c r="Z113" s="46">
        <f t="shared" si="67"/>
        <v>0</v>
      </c>
      <c r="AA113" s="46">
        <f t="shared" si="67"/>
        <v>0</v>
      </c>
      <c r="AB113" s="46">
        <f t="shared" si="67"/>
        <v>0</v>
      </c>
      <c r="AC113" s="46">
        <f t="shared" si="67"/>
        <v>0</v>
      </c>
      <c r="AD113" s="47">
        <f t="shared" si="67"/>
        <v>8.6309523809523808E-2</v>
      </c>
    </row>
    <row r="114" spans="2:30" ht="15.6" x14ac:dyDescent="0.3">
      <c r="B114" s="48" t="s">
        <v>20</v>
      </c>
      <c r="C114" s="49">
        <v>22</v>
      </c>
      <c r="D114" s="49">
        <v>97</v>
      </c>
      <c r="E114" s="49">
        <v>28</v>
      </c>
      <c r="F114" s="49">
        <v>25</v>
      </c>
      <c r="G114" s="50"/>
      <c r="H114" s="49">
        <v>2</v>
      </c>
      <c r="I114" s="49">
        <v>4</v>
      </c>
      <c r="J114" s="49">
        <v>4</v>
      </c>
      <c r="K114" s="49"/>
      <c r="L114" s="49"/>
      <c r="M114" s="49"/>
      <c r="N114" s="49"/>
      <c r="O114" s="51">
        <v>27</v>
      </c>
      <c r="P114" s="52">
        <f t="shared" si="68"/>
        <v>209</v>
      </c>
      <c r="Q114" s="48" t="str">
        <f t="shared" si="69"/>
        <v>Lib Dem</v>
      </c>
      <c r="R114" s="46">
        <f t="shared" si="70"/>
        <v>0.10526315789473684</v>
      </c>
      <c r="S114" s="46">
        <f t="shared" si="65"/>
        <v>0.46411483253588515</v>
      </c>
      <c r="T114" s="46">
        <f t="shared" si="66"/>
        <v>0.13397129186602871</v>
      </c>
      <c r="U114" s="46">
        <f t="shared" si="67"/>
        <v>0.11961722488038277</v>
      </c>
      <c r="V114" s="53">
        <f t="shared" si="67"/>
        <v>0</v>
      </c>
      <c r="W114" s="46">
        <f t="shared" si="67"/>
        <v>9.5693779904306216E-3</v>
      </c>
      <c r="X114" s="46">
        <f t="shared" si="67"/>
        <v>1.9138755980861243E-2</v>
      </c>
      <c r="Y114" s="46">
        <f t="shared" si="67"/>
        <v>1.9138755980861243E-2</v>
      </c>
      <c r="Z114" s="46">
        <f t="shared" si="67"/>
        <v>0</v>
      </c>
      <c r="AA114" s="46">
        <f t="shared" si="67"/>
        <v>0</v>
      </c>
      <c r="AB114" s="46">
        <f t="shared" si="67"/>
        <v>0</v>
      </c>
      <c r="AC114" s="46">
        <f t="shared" si="67"/>
        <v>0</v>
      </c>
      <c r="AD114" s="47">
        <f t="shared" si="67"/>
        <v>0.12918660287081341</v>
      </c>
    </row>
    <row r="115" spans="2:30" ht="15.6" x14ac:dyDescent="0.3">
      <c r="B115" s="48" t="s">
        <v>49</v>
      </c>
      <c r="C115" s="49">
        <v>22</v>
      </c>
      <c r="D115" s="49">
        <v>9</v>
      </c>
      <c r="E115" s="49">
        <v>3</v>
      </c>
      <c r="F115" s="49">
        <v>1</v>
      </c>
      <c r="G115" s="49">
        <v>3</v>
      </c>
      <c r="H115" s="50"/>
      <c r="I115" s="49">
        <v>2</v>
      </c>
      <c r="J115" s="49">
        <v>29</v>
      </c>
      <c r="K115" s="49"/>
      <c r="L115" s="49"/>
      <c r="M115" s="49"/>
      <c r="N115" s="49"/>
      <c r="O115" s="51">
        <v>7</v>
      </c>
      <c r="P115" s="52">
        <f t="shared" si="68"/>
        <v>76</v>
      </c>
      <c r="Q115" s="48" t="str">
        <f t="shared" si="69"/>
        <v>Alba</v>
      </c>
      <c r="R115" s="46">
        <f t="shared" si="70"/>
        <v>0.28947368421052633</v>
      </c>
      <c r="S115" s="46">
        <f t="shared" si="65"/>
        <v>0.11842105263157894</v>
      </c>
      <c r="T115" s="46">
        <f t="shared" si="66"/>
        <v>3.9473684210526314E-2</v>
      </c>
      <c r="U115" s="46">
        <f t="shared" si="67"/>
        <v>1.3157894736842105E-2</v>
      </c>
      <c r="V115" s="46">
        <f t="shared" si="67"/>
        <v>3.9473684210526314E-2</v>
      </c>
      <c r="W115" s="53">
        <f t="shared" si="67"/>
        <v>0</v>
      </c>
      <c r="X115" s="46">
        <f t="shared" si="67"/>
        <v>2.6315789473684209E-2</v>
      </c>
      <c r="Y115" s="46">
        <f t="shared" si="67"/>
        <v>0.38157894736842107</v>
      </c>
      <c r="Z115" s="46">
        <f t="shared" si="67"/>
        <v>0</v>
      </c>
      <c r="AA115" s="46">
        <f t="shared" si="67"/>
        <v>0</v>
      </c>
      <c r="AB115" s="46">
        <f t="shared" si="67"/>
        <v>0</v>
      </c>
      <c r="AC115" s="46">
        <f t="shared" si="67"/>
        <v>0</v>
      </c>
      <c r="AD115" s="47">
        <f t="shared" si="67"/>
        <v>9.2105263157894732E-2</v>
      </c>
    </row>
    <row r="116" spans="2:30" ht="15.6" x14ac:dyDescent="0.3">
      <c r="B116" s="48" t="s">
        <v>39</v>
      </c>
      <c r="C116" s="49">
        <v>3</v>
      </c>
      <c r="D116" s="49">
        <v>3</v>
      </c>
      <c r="E116" s="49">
        <v>19</v>
      </c>
      <c r="F116" s="49">
        <v>2</v>
      </c>
      <c r="G116" s="49">
        <v>3</v>
      </c>
      <c r="H116" s="49">
        <v>4</v>
      </c>
      <c r="I116" s="50"/>
      <c r="J116" s="49">
        <v>2</v>
      </c>
      <c r="K116" s="49"/>
      <c r="L116" s="49"/>
      <c r="M116" s="49"/>
      <c r="N116" s="49"/>
      <c r="O116" s="51">
        <v>4</v>
      </c>
      <c r="P116" s="52">
        <f t="shared" si="68"/>
        <v>40</v>
      </c>
      <c r="Q116" s="48" t="str">
        <f t="shared" si="69"/>
        <v>Family</v>
      </c>
      <c r="R116" s="46">
        <f t="shared" si="70"/>
        <v>7.4999999999999997E-2</v>
      </c>
      <c r="S116" s="46">
        <f t="shared" si="65"/>
        <v>7.4999999999999997E-2</v>
      </c>
      <c r="T116" s="46">
        <f t="shared" si="66"/>
        <v>0.47499999999999998</v>
      </c>
      <c r="U116" s="46">
        <f t="shared" si="67"/>
        <v>0.05</v>
      </c>
      <c r="V116" s="46">
        <f t="shared" si="67"/>
        <v>7.4999999999999997E-2</v>
      </c>
      <c r="W116" s="46">
        <f t="shared" si="67"/>
        <v>0.1</v>
      </c>
      <c r="X116" s="53">
        <f t="shared" si="67"/>
        <v>0</v>
      </c>
      <c r="Y116" s="46">
        <f t="shared" si="67"/>
        <v>0.05</v>
      </c>
      <c r="Z116" s="46">
        <f t="shared" si="67"/>
        <v>0</v>
      </c>
      <c r="AA116" s="46">
        <f t="shared" si="67"/>
        <v>0</v>
      </c>
      <c r="AB116" s="46">
        <f t="shared" si="67"/>
        <v>0</v>
      </c>
      <c r="AC116" s="46">
        <f t="shared" si="67"/>
        <v>0</v>
      </c>
      <c r="AD116" s="47">
        <f t="shared" si="67"/>
        <v>0.1</v>
      </c>
    </row>
    <row r="117" spans="2:30" ht="16.2" thickBot="1" x14ac:dyDescent="0.35">
      <c r="B117" s="48" t="s">
        <v>223</v>
      </c>
      <c r="C117" s="49">
        <v>8</v>
      </c>
      <c r="D117" s="49">
        <v>3</v>
      </c>
      <c r="E117" s="49">
        <v>1</v>
      </c>
      <c r="F117" s="49">
        <v>7</v>
      </c>
      <c r="G117" s="49">
        <v>0</v>
      </c>
      <c r="H117" s="49">
        <v>9</v>
      </c>
      <c r="I117" s="49">
        <v>2</v>
      </c>
      <c r="J117" s="50"/>
      <c r="K117" s="49"/>
      <c r="L117" s="49"/>
      <c r="M117" s="49"/>
      <c r="N117" s="49"/>
      <c r="O117" s="54">
        <v>3</v>
      </c>
      <c r="P117" s="55">
        <f t="shared" si="68"/>
        <v>33</v>
      </c>
      <c r="Q117" s="56" t="str">
        <f t="shared" si="69"/>
        <v>ISP</v>
      </c>
      <c r="R117" s="46">
        <f t="shared" si="70"/>
        <v>0.24242424242424243</v>
      </c>
      <c r="S117" s="46">
        <f t="shared" si="65"/>
        <v>9.0909090909090912E-2</v>
      </c>
      <c r="T117" s="46">
        <f t="shared" si="66"/>
        <v>3.0303030303030304E-2</v>
      </c>
      <c r="U117" s="46">
        <f t="shared" si="67"/>
        <v>0.21212121212121213</v>
      </c>
      <c r="V117" s="46">
        <f t="shared" si="67"/>
        <v>0</v>
      </c>
      <c r="W117" s="46">
        <f t="shared" si="67"/>
        <v>0.27272727272727271</v>
      </c>
      <c r="X117" s="46">
        <f t="shared" si="67"/>
        <v>6.0606060606060608E-2</v>
      </c>
      <c r="Y117" s="53"/>
      <c r="Z117" s="46">
        <f t="shared" si="67"/>
        <v>0</v>
      </c>
      <c r="AA117" s="46">
        <f t="shared" si="67"/>
        <v>0</v>
      </c>
      <c r="AB117" s="46">
        <f t="shared" si="67"/>
        <v>0</v>
      </c>
      <c r="AC117" s="46">
        <f t="shared" si="67"/>
        <v>0</v>
      </c>
      <c r="AD117" s="47">
        <f t="shared" si="67"/>
        <v>9.0909090909090912E-2</v>
      </c>
    </row>
    <row r="118" spans="2:30" ht="15.6" x14ac:dyDescent="0.3">
      <c r="B118" s="96" t="s">
        <v>58</v>
      </c>
      <c r="C118" s="57" t="s">
        <v>59</v>
      </c>
      <c r="D118" s="58" t="s">
        <v>60</v>
      </c>
      <c r="E118" s="58" t="s">
        <v>61</v>
      </c>
      <c r="F118" s="58" t="s">
        <v>62</v>
      </c>
      <c r="G118" s="58" t="s">
        <v>63</v>
      </c>
      <c r="H118" s="58" t="s">
        <v>64</v>
      </c>
      <c r="I118" s="58" t="s">
        <v>65</v>
      </c>
      <c r="J118" s="58" t="s">
        <v>66</v>
      </c>
      <c r="K118" s="58" t="s">
        <v>67</v>
      </c>
      <c r="L118" s="58" t="s">
        <v>68</v>
      </c>
      <c r="M118" s="58" t="s">
        <v>69</v>
      </c>
      <c r="N118" s="58" t="s">
        <v>70</v>
      </c>
      <c r="O118" s="58" t="s">
        <v>71</v>
      </c>
      <c r="P118" s="59" t="s">
        <v>72</v>
      </c>
      <c r="Q118" s="60" t="s">
        <v>59</v>
      </c>
      <c r="R118" s="58" t="s">
        <v>60</v>
      </c>
      <c r="S118" s="58" t="s">
        <v>61</v>
      </c>
      <c r="T118" s="58" t="s">
        <v>62</v>
      </c>
      <c r="U118" s="58" t="s">
        <v>63</v>
      </c>
      <c r="V118" s="58" t="s">
        <v>64</v>
      </c>
      <c r="W118" s="58" t="s">
        <v>65</v>
      </c>
      <c r="X118" s="58" t="s">
        <v>66</v>
      </c>
      <c r="Y118" s="58" t="s">
        <v>67</v>
      </c>
      <c r="Z118" s="58" t="s">
        <v>68</v>
      </c>
      <c r="AA118" s="58" t="s">
        <v>69</v>
      </c>
      <c r="AB118" s="58" t="s">
        <v>70</v>
      </c>
      <c r="AC118" s="58" t="s">
        <v>71</v>
      </c>
      <c r="AD118" s="59" t="s">
        <v>72</v>
      </c>
    </row>
    <row r="119" spans="2:30" ht="16.2" thickBot="1" x14ac:dyDescent="0.35">
      <c r="B119" s="97"/>
      <c r="C119" s="61" t="s">
        <v>31</v>
      </c>
      <c r="D119" s="62">
        <v>5891</v>
      </c>
      <c r="E119" s="62">
        <v>4902</v>
      </c>
      <c r="F119" s="62">
        <v>3662</v>
      </c>
      <c r="G119" s="62">
        <v>1425</v>
      </c>
      <c r="H119" s="62">
        <v>889</v>
      </c>
      <c r="I119" s="62">
        <v>613</v>
      </c>
      <c r="J119" s="62">
        <v>534</v>
      </c>
      <c r="K119" s="62">
        <v>500</v>
      </c>
      <c r="L119" s="62">
        <v>473</v>
      </c>
      <c r="M119" s="62"/>
      <c r="N119" s="62"/>
      <c r="O119" s="62"/>
      <c r="P119" s="63"/>
      <c r="Q119" s="64" t="s">
        <v>73</v>
      </c>
      <c r="R119" s="65">
        <f>D119/$D119</f>
        <v>1</v>
      </c>
      <c r="S119" s="66">
        <f t="shared" ref="S119:AD119" si="71">E119/$D119</f>
        <v>0.83211678832116787</v>
      </c>
      <c r="T119" s="66">
        <f t="shared" si="71"/>
        <v>0.62162620947207603</v>
      </c>
      <c r="U119" s="66">
        <f t="shared" si="71"/>
        <v>0.24189441520964183</v>
      </c>
      <c r="V119" s="66">
        <f t="shared" si="71"/>
        <v>0.15090816499745374</v>
      </c>
      <c r="W119" s="66">
        <f t="shared" si="71"/>
        <v>0.10405703615684943</v>
      </c>
      <c r="X119" s="66">
        <f t="shared" si="71"/>
        <v>9.0646749278560521E-2</v>
      </c>
      <c r="Y119" s="66">
        <f t="shared" si="71"/>
        <v>8.4875233406891876E-2</v>
      </c>
      <c r="Z119" s="66">
        <f t="shared" si="71"/>
        <v>8.0291970802919707E-2</v>
      </c>
      <c r="AA119" s="66">
        <f t="shared" si="71"/>
        <v>0</v>
      </c>
      <c r="AB119" s="66">
        <f t="shared" si="71"/>
        <v>0</v>
      </c>
      <c r="AC119" s="66">
        <f t="shared" si="71"/>
        <v>0</v>
      </c>
      <c r="AD119" s="67">
        <f t="shared" si="71"/>
        <v>0</v>
      </c>
    </row>
    <row r="120" spans="2:30" ht="14.4" thickBot="1" x14ac:dyDescent="0.3"/>
    <row r="121" spans="2:30" ht="18" thickBot="1" x14ac:dyDescent="0.35">
      <c r="B121" s="85" t="s">
        <v>239</v>
      </c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7"/>
    </row>
    <row r="122" spans="2:30" ht="18" thickBot="1" x14ac:dyDescent="0.35">
      <c r="B122" s="90" t="s">
        <v>54</v>
      </c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2"/>
      <c r="Q122" s="93" t="s">
        <v>55</v>
      </c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5"/>
    </row>
    <row r="123" spans="2:30" ht="15.6" x14ac:dyDescent="0.3">
      <c r="B123" s="33"/>
      <c r="C123" s="34" t="str">
        <f>B124</f>
        <v>Labour</v>
      </c>
      <c r="D123" s="34" t="str">
        <f>B125</f>
        <v>SNP</v>
      </c>
      <c r="E123" s="34" t="str">
        <f>B126</f>
        <v>Conservative</v>
      </c>
      <c r="F123" s="34" t="str">
        <f>B127</f>
        <v>Green</v>
      </c>
      <c r="G123" s="34" t="str">
        <f>B128</f>
        <v>Alba</v>
      </c>
      <c r="H123" s="34" t="str">
        <f>B129</f>
        <v>UKIP</v>
      </c>
      <c r="I123" s="34"/>
      <c r="J123" s="34"/>
      <c r="K123" s="34"/>
      <c r="L123" s="34"/>
      <c r="M123" s="34"/>
      <c r="N123" s="34"/>
      <c r="O123" s="35" t="s">
        <v>56</v>
      </c>
      <c r="P123" s="36" t="s">
        <v>57</v>
      </c>
      <c r="Q123" s="37"/>
      <c r="R123" s="34" t="str">
        <f t="shared" ref="R123:AC123" si="72">C123</f>
        <v>Labour</v>
      </c>
      <c r="S123" s="38" t="str">
        <f t="shared" si="72"/>
        <v>SNP</v>
      </c>
      <c r="T123" s="38" t="str">
        <f t="shared" si="72"/>
        <v>Conservative</v>
      </c>
      <c r="U123" s="38" t="str">
        <f t="shared" si="72"/>
        <v>Green</v>
      </c>
      <c r="V123" s="38" t="str">
        <f t="shared" si="72"/>
        <v>Alba</v>
      </c>
      <c r="W123" s="38" t="str">
        <f t="shared" si="72"/>
        <v>UKIP</v>
      </c>
      <c r="X123" s="38">
        <f t="shared" si="72"/>
        <v>0</v>
      </c>
      <c r="Y123" s="38">
        <f t="shared" si="72"/>
        <v>0</v>
      </c>
      <c r="Z123" s="38">
        <f t="shared" si="72"/>
        <v>0</v>
      </c>
      <c r="AA123" s="38">
        <f t="shared" si="72"/>
        <v>0</v>
      </c>
      <c r="AB123" s="38">
        <f t="shared" si="72"/>
        <v>0</v>
      </c>
      <c r="AC123" s="38">
        <f t="shared" si="72"/>
        <v>0</v>
      </c>
      <c r="AD123" s="39" t="s">
        <v>56</v>
      </c>
    </row>
    <row r="124" spans="2:30" ht="15.6" x14ac:dyDescent="0.3">
      <c r="B124" s="40" t="s">
        <v>18</v>
      </c>
      <c r="C124" s="41"/>
      <c r="D124" s="42">
        <v>301</v>
      </c>
      <c r="E124" s="42">
        <v>485</v>
      </c>
      <c r="F124" s="42">
        <v>206</v>
      </c>
      <c r="G124" s="42">
        <v>27</v>
      </c>
      <c r="H124" s="42">
        <v>52</v>
      </c>
      <c r="I124" s="42"/>
      <c r="J124" s="42"/>
      <c r="K124" s="42"/>
      <c r="L124" s="42"/>
      <c r="M124" s="42"/>
      <c r="N124" s="42"/>
      <c r="O124" s="43">
        <v>946</v>
      </c>
      <c r="P124" s="44">
        <f>SUM(C124:O124)</f>
        <v>2017</v>
      </c>
      <c r="Q124" s="40" t="str">
        <f>B124</f>
        <v>Labour</v>
      </c>
      <c r="R124" s="45"/>
      <c r="S124" s="46">
        <f t="shared" ref="S124:S129" si="73">D124/SUM($C124:$O124)</f>
        <v>0.14923153197818542</v>
      </c>
      <c r="T124" s="46">
        <f t="shared" ref="T124:T129" si="74">E124/SUM($C124:$O124)</f>
        <v>0.2404561229548835</v>
      </c>
      <c r="U124" s="46">
        <f t="shared" ref="U124:AD129" si="75">F124/SUM($C124:$O124)</f>
        <v>0.10213187902825979</v>
      </c>
      <c r="V124" s="46">
        <f t="shared" si="75"/>
        <v>1.3386217154189391E-2</v>
      </c>
      <c r="W124" s="46">
        <f t="shared" si="75"/>
        <v>2.5780862667327716E-2</v>
      </c>
      <c r="X124" s="46">
        <f t="shared" si="75"/>
        <v>0</v>
      </c>
      <c r="Y124" s="46">
        <f t="shared" si="75"/>
        <v>0</v>
      </c>
      <c r="Z124" s="46">
        <f t="shared" si="75"/>
        <v>0</v>
      </c>
      <c r="AA124" s="46">
        <f t="shared" si="75"/>
        <v>0</v>
      </c>
      <c r="AB124" s="46">
        <f t="shared" si="75"/>
        <v>0</v>
      </c>
      <c r="AC124" s="46">
        <f t="shared" si="75"/>
        <v>0</v>
      </c>
      <c r="AD124" s="47">
        <f t="shared" si="75"/>
        <v>0.46901338621715422</v>
      </c>
    </row>
    <row r="125" spans="2:30" ht="15.6" x14ac:dyDescent="0.3">
      <c r="B125" s="48" t="s">
        <v>17</v>
      </c>
      <c r="C125" s="49">
        <v>494</v>
      </c>
      <c r="D125" s="50"/>
      <c r="E125" s="49">
        <v>21</v>
      </c>
      <c r="F125" s="49">
        <v>545</v>
      </c>
      <c r="G125" s="49">
        <v>197</v>
      </c>
      <c r="H125" s="49">
        <v>14</v>
      </c>
      <c r="I125" s="49"/>
      <c r="J125" s="49"/>
      <c r="K125" s="49"/>
      <c r="L125" s="49"/>
      <c r="M125" s="49"/>
      <c r="N125" s="49"/>
      <c r="O125" s="51">
        <v>742</v>
      </c>
      <c r="P125" s="52">
        <f t="shared" ref="P125:P129" si="76">SUM(C125:O125)</f>
        <v>2013</v>
      </c>
      <c r="Q125" s="48" t="str">
        <f t="shared" ref="Q125:Q129" si="77">B125</f>
        <v>SNP</v>
      </c>
      <c r="R125" s="46">
        <f t="shared" ref="R125:R129" si="78">C125/SUM($C125:$O125)</f>
        <v>0.24540486835568803</v>
      </c>
      <c r="S125" s="53"/>
      <c r="T125" s="46">
        <f t="shared" si="74"/>
        <v>1.0432190760059613E-2</v>
      </c>
      <c r="U125" s="46">
        <f t="shared" si="75"/>
        <v>0.27074018877297568</v>
      </c>
      <c r="V125" s="46">
        <f t="shared" si="75"/>
        <v>9.7863884749130645E-2</v>
      </c>
      <c r="W125" s="46">
        <f t="shared" si="75"/>
        <v>6.9547938400397417E-3</v>
      </c>
      <c r="X125" s="46">
        <f t="shared" si="75"/>
        <v>0</v>
      </c>
      <c r="Y125" s="46">
        <f t="shared" si="75"/>
        <v>0</v>
      </c>
      <c r="Z125" s="46">
        <f t="shared" si="75"/>
        <v>0</v>
      </c>
      <c r="AA125" s="46">
        <f t="shared" si="75"/>
        <v>0</v>
      </c>
      <c r="AB125" s="46">
        <f t="shared" si="75"/>
        <v>0</v>
      </c>
      <c r="AC125" s="46">
        <f t="shared" si="75"/>
        <v>0</v>
      </c>
      <c r="AD125" s="47">
        <f t="shared" si="75"/>
        <v>0.36860407352210633</v>
      </c>
    </row>
    <row r="126" spans="2:30" ht="15.6" x14ac:dyDescent="0.3">
      <c r="B126" s="48" t="s">
        <v>19</v>
      </c>
      <c r="C126" s="49">
        <v>386</v>
      </c>
      <c r="D126" s="49">
        <v>17</v>
      </c>
      <c r="E126" s="50"/>
      <c r="F126" s="49">
        <v>26</v>
      </c>
      <c r="G126" s="49">
        <v>6</v>
      </c>
      <c r="H126" s="49">
        <v>81</v>
      </c>
      <c r="I126" s="49"/>
      <c r="J126" s="49"/>
      <c r="K126" s="49"/>
      <c r="L126" s="49"/>
      <c r="M126" s="49"/>
      <c r="N126" s="49"/>
      <c r="O126" s="51">
        <v>273</v>
      </c>
      <c r="P126" s="52">
        <f t="shared" si="76"/>
        <v>789</v>
      </c>
      <c r="Q126" s="48" t="str">
        <f t="shared" si="77"/>
        <v>Conservative</v>
      </c>
      <c r="R126" s="46">
        <f t="shared" si="78"/>
        <v>0.48922686945500632</v>
      </c>
      <c r="S126" s="46">
        <f t="shared" si="73"/>
        <v>2.1546261089987327E-2</v>
      </c>
      <c r="T126" s="53"/>
      <c r="U126" s="46">
        <f t="shared" si="75"/>
        <v>3.2953105196451206E-2</v>
      </c>
      <c r="V126" s="46">
        <f t="shared" si="75"/>
        <v>7.6045627376425855E-3</v>
      </c>
      <c r="W126" s="46">
        <f t="shared" si="75"/>
        <v>0.10266159695817491</v>
      </c>
      <c r="X126" s="46">
        <f t="shared" si="75"/>
        <v>0</v>
      </c>
      <c r="Y126" s="46">
        <f t="shared" si="75"/>
        <v>0</v>
      </c>
      <c r="Z126" s="46">
        <f t="shared" si="75"/>
        <v>0</v>
      </c>
      <c r="AA126" s="46">
        <f t="shared" si="75"/>
        <v>0</v>
      </c>
      <c r="AB126" s="46">
        <f t="shared" si="75"/>
        <v>0</v>
      </c>
      <c r="AC126" s="46">
        <f t="shared" si="75"/>
        <v>0</v>
      </c>
      <c r="AD126" s="47">
        <f t="shared" si="75"/>
        <v>0.34600760456273766</v>
      </c>
    </row>
    <row r="127" spans="2:30" ht="15.6" x14ac:dyDescent="0.3">
      <c r="B127" s="48" t="s">
        <v>21</v>
      </c>
      <c r="C127" s="49">
        <v>50</v>
      </c>
      <c r="D127" s="49">
        <v>102</v>
      </c>
      <c r="E127" s="49">
        <v>10</v>
      </c>
      <c r="F127" s="50"/>
      <c r="G127" s="49">
        <v>9</v>
      </c>
      <c r="H127" s="49">
        <v>5</v>
      </c>
      <c r="I127" s="49"/>
      <c r="J127" s="49"/>
      <c r="K127" s="49"/>
      <c r="L127" s="49"/>
      <c r="M127" s="49"/>
      <c r="N127" s="49"/>
      <c r="O127" s="51">
        <v>28</v>
      </c>
      <c r="P127" s="52">
        <f t="shared" si="76"/>
        <v>204</v>
      </c>
      <c r="Q127" s="48" t="str">
        <f t="shared" si="77"/>
        <v>Green</v>
      </c>
      <c r="R127" s="46">
        <f t="shared" si="78"/>
        <v>0.24509803921568626</v>
      </c>
      <c r="S127" s="46">
        <f t="shared" si="73"/>
        <v>0.5</v>
      </c>
      <c r="T127" s="46">
        <f t="shared" si="74"/>
        <v>4.9019607843137254E-2</v>
      </c>
      <c r="U127" s="53"/>
      <c r="V127" s="46">
        <f t="shared" si="75"/>
        <v>4.4117647058823532E-2</v>
      </c>
      <c r="W127" s="46">
        <f t="shared" si="75"/>
        <v>2.4509803921568627E-2</v>
      </c>
      <c r="X127" s="46">
        <f t="shared" si="75"/>
        <v>0</v>
      </c>
      <c r="Y127" s="46">
        <f t="shared" si="75"/>
        <v>0</v>
      </c>
      <c r="Z127" s="46">
        <f t="shared" si="75"/>
        <v>0</v>
      </c>
      <c r="AA127" s="46">
        <f t="shared" si="75"/>
        <v>0</v>
      </c>
      <c r="AB127" s="46">
        <f t="shared" si="75"/>
        <v>0</v>
      </c>
      <c r="AC127" s="46">
        <f t="shared" si="75"/>
        <v>0</v>
      </c>
      <c r="AD127" s="47">
        <f t="shared" si="75"/>
        <v>0.13725490196078433</v>
      </c>
    </row>
    <row r="128" spans="2:30" ht="15.6" x14ac:dyDescent="0.3">
      <c r="B128" s="48" t="s">
        <v>49</v>
      </c>
      <c r="C128" s="49">
        <v>14</v>
      </c>
      <c r="D128" s="49">
        <v>45</v>
      </c>
      <c r="E128" s="49">
        <v>1</v>
      </c>
      <c r="F128" s="49">
        <v>15</v>
      </c>
      <c r="G128" s="50"/>
      <c r="H128" s="49">
        <v>8</v>
      </c>
      <c r="I128" s="49"/>
      <c r="J128" s="49"/>
      <c r="K128" s="49"/>
      <c r="L128" s="49"/>
      <c r="M128" s="49"/>
      <c r="N128" s="49"/>
      <c r="O128" s="51">
        <v>18</v>
      </c>
      <c r="P128" s="52">
        <f t="shared" si="76"/>
        <v>101</v>
      </c>
      <c r="Q128" s="48" t="str">
        <f t="shared" si="77"/>
        <v>Alba</v>
      </c>
      <c r="R128" s="46">
        <f t="shared" si="78"/>
        <v>0.13861386138613863</v>
      </c>
      <c r="S128" s="46">
        <f t="shared" si="73"/>
        <v>0.44554455445544555</v>
      </c>
      <c r="T128" s="46">
        <f t="shared" si="74"/>
        <v>9.9009900990099011E-3</v>
      </c>
      <c r="U128" s="46">
        <f t="shared" si="75"/>
        <v>0.14851485148514851</v>
      </c>
      <c r="V128" s="53">
        <f t="shared" si="75"/>
        <v>0</v>
      </c>
      <c r="W128" s="46">
        <f t="shared" si="75"/>
        <v>7.9207920792079209E-2</v>
      </c>
      <c r="X128" s="46">
        <f t="shared" si="75"/>
        <v>0</v>
      </c>
      <c r="Y128" s="46">
        <f t="shared" si="75"/>
        <v>0</v>
      </c>
      <c r="Z128" s="46">
        <f t="shared" si="75"/>
        <v>0</v>
      </c>
      <c r="AA128" s="46">
        <f t="shared" si="75"/>
        <v>0</v>
      </c>
      <c r="AB128" s="46">
        <f t="shared" si="75"/>
        <v>0</v>
      </c>
      <c r="AC128" s="46">
        <f t="shared" si="75"/>
        <v>0</v>
      </c>
      <c r="AD128" s="47">
        <f t="shared" si="75"/>
        <v>0.17821782178217821</v>
      </c>
    </row>
    <row r="129" spans="2:30" ht="16.2" thickBot="1" x14ac:dyDescent="0.35">
      <c r="B129" s="48" t="s">
        <v>237</v>
      </c>
      <c r="C129" s="49">
        <v>8</v>
      </c>
      <c r="D129" s="49">
        <v>3</v>
      </c>
      <c r="E129" s="49">
        <v>15</v>
      </c>
      <c r="F129" s="49">
        <v>4</v>
      </c>
      <c r="G129" s="49">
        <v>3</v>
      </c>
      <c r="H129" s="50"/>
      <c r="I129" s="49"/>
      <c r="J129" s="49"/>
      <c r="K129" s="49"/>
      <c r="L129" s="49"/>
      <c r="M129" s="49"/>
      <c r="N129" s="49"/>
      <c r="O129" s="51">
        <v>12</v>
      </c>
      <c r="P129" s="52">
        <f t="shared" si="76"/>
        <v>45</v>
      </c>
      <c r="Q129" s="48" t="str">
        <f t="shared" si="77"/>
        <v>UKIP</v>
      </c>
      <c r="R129" s="46">
        <f t="shared" si="78"/>
        <v>0.17777777777777778</v>
      </c>
      <c r="S129" s="46">
        <f t="shared" si="73"/>
        <v>6.6666666666666666E-2</v>
      </c>
      <c r="T129" s="46">
        <f t="shared" si="74"/>
        <v>0.33333333333333331</v>
      </c>
      <c r="U129" s="46">
        <f t="shared" si="75"/>
        <v>8.8888888888888892E-2</v>
      </c>
      <c r="V129" s="46">
        <f t="shared" si="75"/>
        <v>6.6666666666666666E-2</v>
      </c>
      <c r="W129" s="53">
        <f t="shared" si="75"/>
        <v>0</v>
      </c>
      <c r="X129" s="46">
        <f t="shared" si="75"/>
        <v>0</v>
      </c>
      <c r="Y129" s="46">
        <f t="shared" si="75"/>
        <v>0</v>
      </c>
      <c r="Z129" s="46">
        <f t="shared" si="75"/>
        <v>0</v>
      </c>
      <c r="AA129" s="46">
        <f t="shared" si="75"/>
        <v>0</v>
      </c>
      <c r="AB129" s="46">
        <f t="shared" si="75"/>
        <v>0</v>
      </c>
      <c r="AC129" s="46">
        <f t="shared" si="75"/>
        <v>0</v>
      </c>
      <c r="AD129" s="47">
        <f t="shared" si="75"/>
        <v>0.26666666666666666</v>
      </c>
    </row>
    <row r="130" spans="2:30" ht="15.6" x14ac:dyDescent="0.3">
      <c r="B130" s="96" t="s">
        <v>58</v>
      </c>
      <c r="C130" s="57" t="s">
        <v>59</v>
      </c>
      <c r="D130" s="58" t="s">
        <v>60</v>
      </c>
      <c r="E130" s="58" t="s">
        <v>61</v>
      </c>
      <c r="F130" s="58" t="s">
        <v>62</v>
      </c>
      <c r="G130" s="58" t="s">
        <v>63</v>
      </c>
      <c r="H130" s="58" t="s">
        <v>64</v>
      </c>
      <c r="I130" s="58" t="s">
        <v>65</v>
      </c>
      <c r="J130" s="58" t="s">
        <v>66</v>
      </c>
      <c r="K130" s="58" t="s">
        <v>67</v>
      </c>
      <c r="L130" s="58" t="s">
        <v>68</v>
      </c>
      <c r="M130" s="58" t="s">
        <v>69</v>
      </c>
      <c r="N130" s="58" t="s">
        <v>70</v>
      </c>
      <c r="O130" s="58" t="s">
        <v>71</v>
      </c>
      <c r="P130" s="59" t="s">
        <v>72</v>
      </c>
      <c r="Q130" s="60" t="s">
        <v>59</v>
      </c>
      <c r="R130" s="58" t="s">
        <v>60</v>
      </c>
      <c r="S130" s="58" t="s">
        <v>61</v>
      </c>
      <c r="T130" s="58" t="s">
        <v>62</v>
      </c>
      <c r="U130" s="58" t="s">
        <v>63</v>
      </c>
      <c r="V130" s="58" t="s">
        <v>64</v>
      </c>
      <c r="W130" s="58" t="s">
        <v>65</v>
      </c>
      <c r="X130" s="58" t="s">
        <v>66</v>
      </c>
      <c r="Y130" s="58" t="s">
        <v>67</v>
      </c>
      <c r="Z130" s="58" t="s">
        <v>68</v>
      </c>
      <c r="AA130" s="58" t="s">
        <v>69</v>
      </c>
      <c r="AB130" s="58" t="s">
        <v>70</v>
      </c>
      <c r="AC130" s="58" t="s">
        <v>71</v>
      </c>
      <c r="AD130" s="59" t="s">
        <v>72</v>
      </c>
    </row>
    <row r="131" spans="2:30" ht="16.2" thickBot="1" x14ac:dyDescent="0.35">
      <c r="B131" s="97"/>
      <c r="C131" s="61" t="s">
        <v>31</v>
      </c>
      <c r="D131" s="62">
        <v>5169</v>
      </c>
      <c r="E131" s="62">
        <v>4605</v>
      </c>
      <c r="F131" s="62">
        <v>2888</v>
      </c>
      <c r="G131" s="62">
        <v>1136</v>
      </c>
      <c r="H131" s="62">
        <v>656</v>
      </c>
      <c r="I131" s="62">
        <v>474</v>
      </c>
      <c r="J131" s="62">
        <v>425</v>
      </c>
      <c r="K131" s="62">
        <v>418</v>
      </c>
      <c r="L131" s="62"/>
      <c r="M131" s="62"/>
      <c r="N131" s="62"/>
      <c r="O131" s="62"/>
      <c r="P131" s="63"/>
      <c r="Q131" s="64" t="s">
        <v>73</v>
      </c>
      <c r="R131" s="65">
        <f>D131/$D131</f>
        <v>1</v>
      </c>
      <c r="S131" s="66">
        <f t="shared" ref="S131:AD131" si="79">E131/$D131</f>
        <v>0.89088798607080677</v>
      </c>
      <c r="T131" s="66">
        <f t="shared" si="79"/>
        <v>0.55871541884310316</v>
      </c>
      <c r="U131" s="66">
        <f t="shared" si="79"/>
        <v>0.21977171599922615</v>
      </c>
      <c r="V131" s="66">
        <f t="shared" si="79"/>
        <v>0.1269104275488489</v>
      </c>
      <c r="W131" s="66">
        <f t="shared" si="79"/>
        <v>9.1700522344747529E-2</v>
      </c>
      <c r="X131" s="66">
        <f t="shared" si="79"/>
        <v>8.2220932482104853E-2</v>
      </c>
      <c r="Y131" s="66">
        <f t="shared" si="79"/>
        <v>8.0866705358870195E-2</v>
      </c>
      <c r="Z131" s="66">
        <f t="shared" si="79"/>
        <v>0</v>
      </c>
      <c r="AA131" s="66">
        <f t="shared" si="79"/>
        <v>0</v>
      </c>
      <c r="AB131" s="66">
        <f t="shared" si="79"/>
        <v>0</v>
      </c>
      <c r="AC131" s="66">
        <f t="shared" si="79"/>
        <v>0</v>
      </c>
      <c r="AD131" s="67">
        <f t="shared" si="79"/>
        <v>0</v>
      </c>
    </row>
    <row r="132" spans="2:30" ht="14.4" thickBot="1" x14ac:dyDescent="0.3"/>
    <row r="133" spans="2:30" ht="18" thickBot="1" x14ac:dyDescent="0.35">
      <c r="B133" s="85" t="s">
        <v>252</v>
      </c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7"/>
    </row>
    <row r="134" spans="2:30" ht="18" thickBot="1" x14ac:dyDescent="0.35">
      <c r="B134" s="90" t="s">
        <v>54</v>
      </c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2"/>
      <c r="Q134" s="93" t="s">
        <v>55</v>
      </c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5"/>
    </row>
    <row r="135" spans="2:30" ht="15.6" x14ac:dyDescent="0.3">
      <c r="B135" s="33"/>
      <c r="C135" s="34" t="str">
        <f>B136</f>
        <v>Labour</v>
      </c>
      <c r="D135" s="34" t="str">
        <f>B137</f>
        <v>SNP</v>
      </c>
      <c r="E135" s="34" t="str">
        <f>B138</f>
        <v>Conservative</v>
      </c>
      <c r="F135" s="34" t="str">
        <f>B139</f>
        <v>Green</v>
      </c>
      <c r="G135" s="34" t="str">
        <f>B140</f>
        <v>Lib Dem</v>
      </c>
      <c r="H135" s="34"/>
      <c r="I135" s="34"/>
      <c r="J135" s="34"/>
      <c r="K135" s="34"/>
      <c r="L135" s="34"/>
      <c r="M135" s="34"/>
      <c r="N135" s="34"/>
      <c r="O135" s="35" t="s">
        <v>56</v>
      </c>
      <c r="P135" s="36" t="s">
        <v>57</v>
      </c>
      <c r="Q135" s="37"/>
      <c r="R135" s="34" t="str">
        <f t="shared" ref="R135:AC135" si="80">C135</f>
        <v>Labour</v>
      </c>
      <c r="S135" s="38" t="str">
        <f t="shared" si="80"/>
        <v>SNP</v>
      </c>
      <c r="T135" s="38" t="str">
        <f t="shared" si="80"/>
        <v>Conservative</v>
      </c>
      <c r="U135" s="38" t="str">
        <f t="shared" si="80"/>
        <v>Green</v>
      </c>
      <c r="V135" s="38" t="str">
        <f t="shared" si="80"/>
        <v>Lib Dem</v>
      </c>
      <c r="W135" s="38">
        <f t="shared" si="80"/>
        <v>0</v>
      </c>
      <c r="X135" s="38">
        <f t="shared" si="80"/>
        <v>0</v>
      </c>
      <c r="Y135" s="38">
        <f t="shared" si="80"/>
        <v>0</v>
      </c>
      <c r="Z135" s="38">
        <f t="shared" si="80"/>
        <v>0</v>
      </c>
      <c r="AA135" s="38">
        <f t="shared" si="80"/>
        <v>0</v>
      </c>
      <c r="AB135" s="38">
        <f t="shared" si="80"/>
        <v>0</v>
      </c>
      <c r="AC135" s="38">
        <f t="shared" si="80"/>
        <v>0</v>
      </c>
      <c r="AD135" s="39" t="s">
        <v>56</v>
      </c>
    </row>
    <row r="136" spans="2:30" ht="15.6" x14ac:dyDescent="0.3">
      <c r="B136" s="40" t="s">
        <v>18</v>
      </c>
      <c r="C136" s="41"/>
      <c r="D136" s="42">
        <v>310</v>
      </c>
      <c r="E136" s="42">
        <v>328</v>
      </c>
      <c r="F136" s="42">
        <v>187</v>
      </c>
      <c r="G136" s="42">
        <v>379</v>
      </c>
      <c r="H136" s="42"/>
      <c r="I136" s="42"/>
      <c r="J136" s="42"/>
      <c r="K136" s="42"/>
      <c r="L136" s="42"/>
      <c r="M136" s="42"/>
      <c r="N136" s="42"/>
      <c r="O136" s="43">
        <v>695</v>
      </c>
      <c r="P136" s="44">
        <f>SUM(C136:O136)</f>
        <v>1899</v>
      </c>
      <c r="Q136" s="40" t="str">
        <f>B136</f>
        <v>Labour</v>
      </c>
      <c r="R136" s="45"/>
      <c r="S136" s="46">
        <f t="shared" ref="S136:S140" si="81">D136/SUM($C136:$O136)</f>
        <v>0.16324381253291206</v>
      </c>
      <c r="T136" s="46">
        <f t="shared" ref="T136:T140" si="82">E136/SUM($C136:$O136)</f>
        <v>0.17272248551869404</v>
      </c>
      <c r="U136" s="46">
        <f t="shared" ref="U136:AD140" si="83">F136/SUM($C136:$O136)</f>
        <v>9.8472880463401788E-2</v>
      </c>
      <c r="V136" s="46">
        <f t="shared" si="83"/>
        <v>0.19957872564507637</v>
      </c>
      <c r="W136" s="46">
        <f t="shared" si="83"/>
        <v>0</v>
      </c>
      <c r="X136" s="46">
        <f t="shared" si="83"/>
        <v>0</v>
      </c>
      <c r="Y136" s="46">
        <f t="shared" si="83"/>
        <v>0</v>
      </c>
      <c r="Z136" s="46">
        <f t="shared" si="83"/>
        <v>0</v>
      </c>
      <c r="AA136" s="46">
        <f t="shared" si="83"/>
        <v>0</v>
      </c>
      <c r="AB136" s="46">
        <f t="shared" si="83"/>
        <v>0</v>
      </c>
      <c r="AC136" s="46">
        <f t="shared" si="83"/>
        <v>0</v>
      </c>
      <c r="AD136" s="47">
        <f t="shared" si="83"/>
        <v>0.36598209583991576</v>
      </c>
    </row>
    <row r="137" spans="2:30" ht="15.6" x14ac:dyDescent="0.3">
      <c r="B137" s="48" t="s">
        <v>17</v>
      </c>
      <c r="C137" s="49">
        <v>488</v>
      </c>
      <c r="D137" s="50"/>
      <c r="E137" s="49">
        <v>34</v>
      </c>
      <c r="F137" s="49">
        <v>632</v>
      </c>
      <c r="G137" s="49">
        <v>63</v>
      </c>
      <c r="H137" s="49"/>
      <c r="I137" s="49"/>
      <c r="J137" s="49"/>
      <c r="K137" s="49"/>
      <c r="L137" s="49"/>
      <c r="M137" s="49"/>
      <c r="N137" s="49"/>
      <c r="O137" s="51">
        <v>511</v>
      </c>
      <c r="P137" s="52">
        <f t="shared" ref="P137:P140" si="84">SUM(C137:O137)</f>
        <v>1728</v>
      </c>
      <c r="Q137" s="48" t="str">
        <f t="shared" ref="Q137:Q140" si="85">B137</f>
        <v>SNP</v>
      </c>
      <c r="R137" s="46">
        <f t="shared" ref="R137:R140" si="86">C137/SUM($C137:$O137)</f>
        <v>0.28240740740740738</v>
      </c>
      <c r="S137" s="53"/>
      <c r="T137" s="46">
        <f t="shared" si="82"/>
        <v>1.9675925925925927E-2</v>
      </c>
      <c r="U137" s="46">
        <f t="shared" si="83"/>
        <v>0.36574074074074076</v>
      </c>
      <c r="V137" s="46">
        <f t="shared" si="83"/>
        <v>3.6458333333333336E-2</v>
      </c>
      <c r="W137" s="46">
        <f t="shared" si="83"/>
        <v>0</v>
      </c>
      <c r="X137" s="46">
        <f t="shared" si="83"/>
        <v>0</v>
      </c>
      <c r="Y137" s="46">
        <f t="shared" si="83"/>
        <v>0</v>
      </c>
      <c r="Z137" s="46">
        <f t="shared" si="83"/>
        <v>0</v>
      </c>
      <c r="AA137" s="46">
        <f t="shared" si="83"/>
        <v>0</v>
      </c>
      <c r="AB137" s="46">
        <f t="shared" si="83"/>
        <v>0</v>
      </c>
      <c r="AC137" s="46">
        <f t="shared" si="83"/>
        <v>0</v>
      </c>
      <c r="AD137" s="47">
        <f t="shared" si="83"/>
        <v>0.29571759259259262</v>
      </c>
    </row>
    <row r="138" spans="2:30" ht="15.6" x14ac:dyDescent="0.3">
      <c r="B138" s="48" t="s">
        <v>19</v>
      </c>
      <c r="C138" s="49">
        <v>251</v>
      </c>
      <c r="D138" s="49">
        <v>16</v>
      </c>
      <c r="E138" s="50"/>
      <c r="F138" s="49">
        <v>18</v>
      </c>
      <c r="G138" s="49">
        <v>145</v>
      </c>
      <c r="H138" s="49"/>
      <c r="I138" s="49"/>
      <c r="J138" s="49"/>
      <c r="K138" s="49"/>
      <c r="L138" s="49"/>
      <c r="M138" s="49"/>
      <c r="N138" s="49"/>
      <c r="O138" s="51">
        <v>189</v>
      </c>
      <c r="P138" s="52">
        <f t="shared" si="84"/>
        <v>619</v>
      </c>
      <c r="Q138" s="48" t="str">
        <f t="shared" si="85"/>
        <v>Conservative</v>
      </c>
      <c r="R138" s="46">
        <f t="shared" si="86"/>
        <v>0.40549273021001614</v>
      </c>
      <c r="S138" s="46">
        <f t="shared" si="81"/>
        <v>2.5848142164781908E-2</v>
      </c>
      <c r="T138" s="53"/>
      <c r="U138" s="46">
        <f t="shared" si="83"/>
        <v>2.9079159935379646E-2</v>
      </c>
      <c r="V138" s="46">
        <f t="shared" si="83"/>
        <v>0.23424878836833601</v>
      </c>
      <c r="W138" s="46">
        <f t="shared" si="83"/>
        <v>0</v>
      </c>
      <c r="X138" s="46">
        <f t="shared" si="83"/>
        <v>0</v>
      </c>
      <c r="Y138" s="46">
        <f t="shared" si="83"/>
        <v>0</v>
      </c>
      <c r="Z138" s="46">
        <f t="shared" si="83"/>
        <v>0</v>
      </c>
      <c r="AA138" s="46">
        <f t="shared" si="83"/>
        <v>0</v>
      </c>
      <c r="AB138" s="46">
        <f t="shared" si="83"/>
        <v>0</v>
      </c>
      <c r="AC138" s="46">
        <f t="shared" si="83"/>
        <v>0</v>
      </c>
      <c r="AD138" s="47">
        <f t="shared" si="83"/>
        <v>0.30533117932148629</v>
      </c>
    </row>
    <row r="139" spans="2:30" ht="15.6" x14ac:dyDescent="0.3">
      <c r="B139" s="48" t="s">
        <v>21</v>
      </c>
      <c r="C139" s="49">
        <v>41</v>
      </c>
      <c r="D139" s="49">
        <v>101</v>
      </c>
      <c r="E139" s="49">
        <v>3</v>
      </c>
      <c r="F139" s="50"/>
      <c r="G139" s="49">
        <v>33</v>
      </c>
      <c r="H139" s="49"/>
      <c r="I139" s="49"/>
      <c r="J139" s="49"/>
      <c r="K139" s="49"/>
      <c r="L139" s="49"/>
      <c r="M139" s="49"/>
      <c r="N139" s="49"/>
      <c r="O139" s="51">
        <v>25</v>
      </c>
      <c r="P139" s="52">
        <f t="shared" si="84"/>
        <v>203</v>
      </c>
      <c r="Q139" s="48" t="str">
        <f t="shared" si="85"/>
        <v>Green</v>
      </c>
      <c r="R139" s="46">
        <f t="shared" si="86"/>
        <v>0.2019704433497537</v>
      </c>
      <c r="S139" s="46">
        <f t="shared" si="81"/>
        <v>0.49753694581280788</v>
      </c>
      <c r="T139" s="46">
        <f t="shared" si="82"/>
        <v>1.4778325123152709E-2</v>
      </c>
      <c r="U139" s="53"/>
      <c r="V139" s="46">
        <f t="shared" si="83"/>
        <v>0.1625615763546798</v>
      </c>
      <c r="W139" s="46">
        <f t="shared" si="83"/>
        <v>0</v>
      </c>
      <c r="X139" s="46">
        <f t="shared" si="83"/>
        <v>0</v>
      </c>
      <c r="Y139" s="46">
        <f t="shared" si="83"/>
        <v>0</v>
      </c>
      <c r="Z139" s="46">
        <f t="shared" si="83"/>
        <v>0</v>
      </c>
      <c r="AA139" s="46">
        <f t="shared" si="83"/>
        <v>0</v>
      </c>
      <c r="AB139" s="46">
        <f t="shared" si="83"/>
        <v>0</v>
      </c>
      <c r="AC139" s="46">
        <f t="shared" si="83"/>
        <v>0</v>
      </c>
      <c r="AD139" s="47">
        <f t="shared" si="83"/>
        <v>0.12315270935960591</v>
      </c>
    </row>
    <row r="140" spans="2:30" ht="16.2" thickBot="1" x14ac:dyDescent="0.35">
      <c r="B140" s="48" t="s">
        <v>20</v>
      </c>
      <c r="C140" s="49">
        <v>43</v>
      </c>
      <c r="D140" s="49">
        <v>7</v>
      </c>
      <c r="E140" s="49">
        <v>23</v>
      </c>
      <c r="F140" s="49">
        <v>21</v>
      </c>
      <c r="G140" s="50"/>
      <c r="H140" s="49"/>
      <c r="I140" s="49"/>
      <c r="J140" s="49"/>
      <c r="K140" s="49"/>
      <c r="L140" s="49"/>
      <c r="M140" s="49"/>
      <c r="N140" s="49"/>
      <c r="O140" s="51">
        <v>21</v>
      </c>
      <c r="P140" s="52">
        <f t="shared" si="84"/>
        <v>115</v>
      </c>
      <c r="Q140" s="48" t="str">
        <f t="shared" si="85"/>
        <v>Lib Dem</v>
      </c>
      <c r="R140" s="46">
        <f t="shared" si="86"/>
        <v>0.37391304347826088</v>
      </c>
      <c r="S140" s="46">
        <f t="shared" si="81"/>
        <v>6.0869565217391307E-2</v>
      </c>
      <c r="T140" s="46">
        <f t="shared" si="82"/>
        <v>0.2</v>
      </c>
      <c r="U140" s="46">
        <f t="shared" si="83"/>
        <v>0.18260869565217391</v>
      </c>
      <c r="V140" s="53">
        <f t="shared" si="83"/>
        <v>0</v>
      </c>
      <c r="W140" s="46">
        <f t="shared" si="83"/>
        <v>0</v>
      </c>
      <c r="X140" s="46">
        <f t="shared" si="83"/>
        <v>0</v>
      </c>
      <c r="Y140" s="46">
        <f t="shared" si="83"/>
        <v>0</v>
      </c>
      <c r="Z140" s="46">
        <f t="shared" si="83"/>
        <v>0</v>
      </c>
      <c r="AA140" s="46">
        <f t="shared" si="83"/>
        <v>0</v>
      </c>
      <c r="AB140" s="46">
        <f t="shared" si="83"/>
        <v>0</v>
      </c>
      <c r="AC140" s="46">
        <f t="shared" si="83"/>
        <v>0</v>
      </c>
      <c r="AD140" s="47">
        <f t="shared" si="83"/>
        <v>0.18260869565217391</v>
      </c>
    </row>
    <row r="141" spans="2:30" ht="15.6" x14ac:dyDescent="0.3">
      <c r="B141" s="96" t="s">
        <v>58</v>
      </c>
      <c r="C141" s="57" t="s">
        <v>59</v>
      </c>
      <c r="D141" s="58" t="s">
        <v>60</v>
      </c>
      <c r="E141" s="58" t="s">
        <v>61</v>
      </c>
      <c r="F141" s="58" t="s">
        <v>62</v>
      </c>
      <c r="G141" s="58" t="s">
        <v>63</v>
      </c>
      <c r="H141" s="58" t="s">
        <v>64</v>
      </c>
      <c r="I141" s="58" t="s">
        <v>65</v>
      </c>
      <c r="J141" s="58" t="s">
        <v>66</v>
      </c>
      <c r="K141" s="58" t="s">
        <v>67</v>
      </c>
      <c r="L141" s="58" t="s">
        <v>68</v>
      </c>
      <c r="M141" s="58" t="s">
        <v>69</v>
      </c>
      <c r="N141" s="58" t="s">
        <v>70</v>
      </c>
      <c r="O141" s="58" t="s">
        <v>71</v>
      </c>
      <c r="P141" s="59" t="s">
        <v>72</v>
      </c>
      <c r="Q141" s="60" t="s">
        <v>59</v>
      </c>
      <c r="R141" s="58" t="s">
        <v>60</v>
      </c>
      <c r="S141" s="58" t="s">
        <v>61</v>
      </c>
      <c r="T141" s="58" t="s">
        <v>62</v>
      </c>
      <c r="U141" s="58" t="s">
        <v>63</v>
      </c>
      <c r="V141" s="58" t="s">
        <v>64</v>
      </c>
      <c r="W141" s="58" t="s">
        <v>65</v>
      </c>
      <c r="X141" s="58" t="s">
        <v>66</v>
      </c>
      <c r="Y141" s="58" t="s">
        <v>67</v>
      </c>
      <c r="Z141" s="58" t="s">
        <v>68</v>
      </c>
      <c r="AA141" s="58" t="s">
        <v>69</v>
      </c>
      <c r="AB141" s="58" t="s">
        <v>70</v>
      </c>
      <c r="AC141" s="58" t="s">
        <v>71</v>
      </c>
      <c r="AD141" s="59" t="s">
        <v>72</v>
      </c>
    </row>
    <row r="142" spans="2:30" ht="16.2" thickBot="1" x14ac:dyDescent="0.35">
      <c r="B142" s="97"/>
      <c r="C142" s="61" t="s">
        <v>31</v>
      </c>
      <c r="D142" s="62">
        <v>4564</v>
      </c>
      <c r="E142" s="62">
        <v>4170</v>
      </c>
      <c r="F142" s="62">
        <v>2873</v>
      </c>
      <c r="G142" s="62">
        <v>1202</v>
      </c>
      <c r="H142" s="62">
        <v>739</v>
      </c>
      <c r="I142" s="62">
        <v>620</v>
      </c>
      <c r="J142" s="62">
        <v>520</v>
      </c>
      <c r="K142" s="62"/>
      <c r="L142" s="62"/>
      <c r="M142" s="62"/>
      <c r="N142" s="62"/>
      <c r="O142" s="62"/>
      <c r="P142" s="63"/>
      <c r="Q142" s="64" t="s">
        <v>73</v>
      </c>
      <c r="R142" s="65">
        <f>D142/$D142</f>
        <v>1</v>
      </c>
      <c r="S142" s="66">
        <f t="shared" ref="S142:AD142" si="87">E142/$D142</f>
        <v>0.91367221735319892</v>
      </c>
      <c r="T142" s="66">
        <f t="shared" si="87"/>
        <v>0.62949167397020156</v>
      </c>
      <c r="U142" s="66">
        <f t="shared" si="87"/>
        <v>0.26336546888694129</v>
      </c>
      <c r="V142" s="66">
        <f t="shared" si="87"/>
        <v>0.1619193689745837</v>
      </c>
      <c r="W142" s="66">
        <f t="shared" si="87"/>
        <v>0.13584574934268187</v>
      </c>
      <c r="X142" s="66">
        <f t="shared" si="87"/>
        <v>0.11393514460999124</v>
      </c>
      <c r="Y142" s="66">
        <f t="shared" si="87"/>
        <v>0</v>
      </c>
      <c r="Z142" s="66">
        <f t="shared" si="87"/>
        <v>0</v>
      </c>
      <c r="AA142" s="66">
        <f t="shared" si="87"/>
        <v>0</v>
      </c>
      <c r="AB142" s="66">
        <f t="shared" si="87"/>
        <v>0</v>
      </c>
      <c r="AC142" s="66">
        <f t="shared" si="87"/>
        <v>0</v>
      </c>
      <c r="AD142" s="67">
        <f t="shared" si="87"/>
        <v>0</v>
      </c>
    </row>
    <row r="143" spans="2:30" ht="14.4" thickBot="1" x14ac:dyDescent="0.3"/>
    <row r="144" spans="2:30" ht="18" thickBot="1" x14ac:dyDescent="0.35">
      <c r="B144" s="85" t="s">
        <v>269</v>
      </c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7"/>
    </row>
    <row r="145" spans="2:30" ht="18" thickBot="1" x14ac:dyDescent="0.35">
      <c r="B145" s="90" t="s">
        <v>54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2"/>
      <c r="Q145" s="93" t="s">
        <v>55</v>
      </c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5"/>
    </row>
    <row r="146" spans="2:30" ht="15.6" x14ac:dyDescent="0.3">
      <c r="B146" s="33"/>
      <c r="C146" s="34" t="str">
        <f>B147</f>
        <v>SNP</v>
      </c>
      <c r="D146" s="34" t="str">
        <f>B148</f>
        <v>Labour</v>
      </c>
      <c r="E146" s="34" t="str">
        <f>B149</f>
        <v>Conservative</v>
      </c>
      <c r="F146" s="34" t="str">
        <f>B150</f>
        <v>Green</v>
      </c>
      <c r="G146" s="34" t="str">
        <f>B151</f>
        <v>Lib Dem</v>
      </c>
      <c r="H146" s="34" t="str">
        <f>B152</f>
        <v>Sovereignty</v>
      </c>
      <c r="I146" s="34"/>
      <c r="J146" s="34"/>
      <c r="K146" s="34"/>
      <c r="L146" s="34"/>
      <c r="M146" s="34"/>
      <c r="N146" s="34"/>
      <c r="O146" s="35" t="s">
        <v>56</v>
      </c>
      <c r="P146" s="36" t="s">
        <v>57</v>
      </c>
      <c r="Q146" s="37"/>
      <c r="R146" s="34" t="str">
        <f t="shared" ref="R146:AC146" si="88">C146</f>
        <v>SNP</v>
      </c>
      <c r="S146" s="38" t="str">
        <f t="shared" si="88"/>
        <v>Labour</v>
      </c>
      <c r="T146" s="38" t="str">
        <f t="shared" si="88"/>
        <v>Conservative</v>
      </c>
      <c r="U146" s="38" t="str">
        <f t="shared" si="88"/>
        <v>Green</v>
      </c>
      <c r="V146" s="38" t="str">
        <f t="shared" si="88"/>
        <v>Lib Dem</v>
      </c>
      <c r="W146" s="38" t="str">
        <f t="shared" si="88"/>
        <v>Sovereignty</v>
      </c>
      <c r="X146" s="38">
        <f t="shared" si="88"/>
        <v>0</v>
      </c>
      <c r="Y146" s="38">
        <f t="shared" si="88"/>
        <v>0</v>
      </c>
      <c r="Z146" s="38">
        <f t="shared" si="88"/>
        <v>0</v>
      </c>
      <c r="AA146" s="38">
        <f t="shared" si="88"/>
        <v>0</v>
      </c>
      <c r="AB146" s="38">
        <f t="shared" si="88"/>
        <v>0</v>
      </c>
      <c r="AC146" s="38">
        <f t="shared" si="88"/>
        <v>0</v>
      </c>
      <c r="AD146" s="39" t="s">
        <v>56</v>
      </c>
    </row>
    <row r="147" spans="2:30" ht="15.6" x14ac:dyDescent="0.3">
      <c r="B147" s="40" t="s">
        <v>17</v>
      </c>
      <c r="C147" s="41"/>
      <c r="D147" s="42">
        <v>336</v>
      </c>
      <c r="E147" s="42">
        <v>11</v>
      </c>
      <c r="F147" s="42">
        <v>628</v>
      </c>
      <c r="G147" s="42">
        <v>48</v>
      </c>
      <c r="H147" s="42">
        <v>23</v>
      </c>
      <c r="I147" s="42"/>
      <c r="J147" s="42"/>
      <c r="K147" s="42"/>
      <c r="L147" s="42"/>
      <c r="M147" s="42"/>
      <c r="N147" s="42"/>
      <c r="O147" s="43">
        <v>565</v>
      </c>
      <c r="P147" s="44">
        <f>SUM(C147:O147)</f>
        <v>1611</v>
      </c>
      <c r="Q147" s="40" t="str">
        <f>B147</f>
        <v>SNP</v>
      </c>
      <c r="R147" s="45"/>
      <c r="S147" s="46">
        <f t="shared" ref="S147:S152" si="89">D147/SUM($C147:$O147)</f>
        <v>0.20856610800744879</v>
      </c>
      <c r="T147" s="46">
        <f t="shared" ref="T147:T152" si="90">E147/SUM($C147:$O147)</f>
        <v>6.8280571073867161E-3</v>
      </c>
      <c r="U147" s="46">
        <f t="shared" ref="U147:AD152" si="91">F147/SUM($C147:$O147)</f>
        <v>0.38981998758535069</v>
      </c>
      <c r="V147" s="46">
        <f t="shared" si="91"/>
        <v>2.9795158286778398E-2</v>
      </c>
      <c r="W147" s="46">
        <f t="shared" si="91"/>
        <v>1.4276846679081317E-2</v>
      </c>
      <c r="X147" s="46">
        <f t="shared" si="91"/>
        <v>0</v>
      </c>
      <c r="Y147" s="46">
        <f t="shared" si="91"/>
        <v>0</v>
      </c>
      <c r="Z147" s="46">
        <f t="shared" si="91"/>
        <v>0</v>
      </c>
      <c r="AA147" s="46">
        <f t="shared" si="91"/>
        <v>0</v>
      </c>
      <c r="AB147" s="46">
        <f t="shared" si="91"/>
        <v>0</v>
      </c>
      <c r="AC147" s="46">
        <f t="shared" si="91"/>
        <v>0</v>
      </c>
      <c r="AD147" s="47">
        <f t="shared" si="91"/>
        <v>0.35071384233395408</v>
      </c>
    </row>
    <row r="148" spans="2:30" ht="15.6" x14ac:dyDescent="0.3">
      <c r="B148" s="48" t="s">
        <v>18</v>
      </c>
      <c r="C148" s="49">
        <v>277</v>
      </c>
      <c r="D148" s="50"/>
      <c r="E148" s="49">
        <v>183</v>
      </c>
      <c r="F148" s="49">
        <v>142</v>
      </c>
      <c r="G148" s="49">
        <v>246</v>
      </c>
      <c r="H148" s="49">
        <v>55</v>
      </c>
      <c r="I148" s="49"/>
      <c r="J148" s="49"/>
      <c r="K148" s="49"/>
      <c r="L148" s="49"/>
      <c r="M148" s="49"/>
      <c r="N148" s="49"/>
      <c r="O148" s="51">
        <v>683</v>
      </c>
      <c r="P148" s="52">
        <f t="shared" ref="P148:P152" si="92">SUM(C148:O148)</f>
        <v>1586</v>
      </c>
      <c r="Q148" s="48" t="str">
        <f t="shared" ref="Q148:Q152" si="93">B148</f>
        <v>Labour</v>
      </c>
      <c r="R148" s="46">
        <f t="shared" ref="R148:R152" si="94">C148/SUM($C148:$O148)</f>
        <v>0.17465321563682221</v>
      </c>
      <c r="S148" s="53"/>
      <c r="T148" s="46">
        <f t="shared" si="90"/>
        <v>0.11538461538461539</v>
      </c>
      <c r="U148" s="46">
        <f t="shared" si="91"/>
        <v>8.953341740226986E-2</v>
      </c>
      <c r="V148" s="46">
        <f t="shared" si="91"/>
        <v>0.15510718789407313</v>
      </c>
      <c r="W148" s="46">
        <f t="shared" si="91"/>
        <v>3.467843631778058E-2</v>
      </c>
      <c r="X148" s="46">
        <f t="shared" si="91"/>
        <v>0</v>
      </c>
      <c r="Y148" s="46">
        <f t="shared" si="91"/>
        <v>0</v>
      </c>
      <c r="Z148" s="46">
        <f t="shared" si="91"/>
        <v>0</v>
      </c>
      <c r="AA148" s="46">
        <f t="shared" si="91"/>
        <v>0</v>
      </c>
      <c r="AB148" s="46">
        <f t="shared" si="91"/>
        <v>0</v>
      </c>
      <c r="AC148" s="46">
        <f t="shared" si="91"/>
        <v>0</v>
      </c>
      <c r="AD148" s="47">
        <f t="shared" si="91"/>
        <v>0.43064312736443883</v>
      </c>
    </row>
    <row r="149" spans="2:30" ht="15.6" x14ac:dyDescent="0.3">
      <c r="B149" s="48" t="s">
        <v>19</v>
      </c>
      <c r="C149" s="49">
        <v>5</v>
      </c>
      <c r="D149" s="49">
        <v>150</v>
      </c>
      <c r="E149" s="50"/>
      <c r="F149" s="49">
        <v>12</v>
      </c>
      <c r="G149" s="49">
        <v>103</v>
      </c>
      <c r="H149" s="49">
        <v>31</v>
      </c>
      <c r="I149" s="49"/>
      <c r="J149" s="49"/>
      <c r="K149" s="49"/>
      <c r="L149" s="49"/>
      <c r="M149" s="49"/>
      <c r="N149" s="49"/>
      <c r="O149" s="51">
        <v>168</v>
      </c>
      <c r="P149" s="52">
        <f t="shared" si="92"/>
        <v>469</v>
      </c>
      <c r="Q149" s="48" t="str">
        <f t="shared" si="93"/>
        <v>Conservative</v>
      </c>
      <c r="R149" s="46">
        <f t="shared" si="94"/>
        <v>1.0660980810234541E-2</v>
      </c>
      <c r="S149" s="46">
        <f t="shared" si="89"/>
        <v>0.31982942430703626</v>
      </c>
      <c r="T149" s="53"/>
      <c r="U149" s="46">
        <f t="shared" si="91"/>
        <v>2.5586353944562899E-2</v>
      </c>
      <c r="V149" s="46">
        <f t="shared" si="91"/>
        <v>0.21961620469083157</v>
      </c>
      <c r="W149" s="46">
        <f t="shared" si="91"/>
        <v>6.6098081023454158E-2</v>
      </c>
      <c r="X149" s="46">
        <f t="shared" si="91"/>
        <v>0</v>
      </c>
      <c r="Y149" s="46">
        <f t="shared" si="91"/>
        <v>0</v>
      </c>
      <c r="Z149" s="46">
        <f t="shared" si="91"/>
        <v>0</v>
      </c>
      <c r="AA149" s="46">
        <f t="shared" si="91"/>
        <v>0</v>
      </c>
      <c r="AB149" s="46">
        <f t="shared" si="91"/>
        <v>0</v>
      </c>
      <c r="AC149" s="46">
        <f t="shared" si="91"/>
        <v>0</v>
      </c>
      <c r="AD149" s="47">
        <f t="shared" si="91"/>
        <v>0.35820895522388058</v>
      </c>
    </row>
    <row r="150" spans="2:30" ht="15.6" x14ac:dyDescent="0.3">
      <c r="B150" s="48" t="s">
        <v>21</v>
      </c>
      <c r="C150" s="49">
        <v>107</v>
      </c>
      <c r="D150" s="49">
        <v>28</v>
      </c>
      <c r="E150" s="49">
        <v>3</v>
      </c>
      <c r="F150" s="50"/>
      <c r="G150" s="49">
        <v>14</v>
      </c>
      <c r="H150" s="49">
        <v>5</v>
      </c>
      <c r="I150" s="49"/>
      <c r="J150" s="49"/>
      <c r="K150" s="49"/>
      <c r="L150" s="49"/>
      <c r="M150" s="49"/>
      <c r="N150" s="49"/>
      <c r="O150" s="51">
        <v>15</v>
      </c>
      <c r="P150" s="52">
        <f t="shared" si="92"/>
        <v>172</v>
      </c>
      <c r="Q150" s="48" t="str">
        <f t="shared" si="93"/>
        <v>Green</v>
      </c>
      <c r="R150" s="46">
        <f t="shared" si="94"/>
        <v>0.62209302325581395</v>
      </c>
      <c r="S150" s="46">
        <f t="shared" si="89"/>
        <v>0.16279069767441862</v>
      </c>
      <c r="T150" s="46">
        <f t="shared" si="90"/>
        <v>1.7441860465116279E-2</v>
      </c>
      <c r="U150" s="53"/>
      <c r="V150" s="46">
        <f t="shared" si="91"/>
        <v>8.1395348837209308E-2</v>
      </c>
      <c r="W150" s="46">
        <f t="shared" si="91"/>
        <v>2.9069767441860465E-2</v>
      </c>
      <c r="X150" s="46">
        <f t="shared" si="91"/>
        <v>0</v>
      </c>
      <c r="Y150" s="46">
        <f t="shared" si="91"/>
        <v>0</v>
      </c>
      <c r="Z150" s="46">
        <f t="shared" si="91"/>
        <v>0</v>
      </c>
      <c r="AA150" s="46">
        <f t="shared" si="91"/>
        <v>0</v>
      </c>
      <c r="AB150" s="46">
        <f t="shared" si="91"/>
        <v>0</v>
      </c>
      <c r="AC150" s="46">
        <f t="shared" si="91"/>
        <v>0</v>
      </c>
      <c r="AD150" s="47">
        <f t="shared" si="91"/>
        <v>8.7209302325581398E-2</v>
      </c>
    </row>
    <row r="151" spans="2:30" ht="15.6" x14ac:dyDescent="0.3">
      <c r="B151" s="48" t="s">
        <v>20</v>
      </c>
      <c r="C151" s="49">
        <v>6</v>
      </c>
      <c r="D151" s="49">
        <v>35</v>
      </c>
      <c r="E151" s="49">
        <v>30</v>
      </c>
      <c r="F151" s="49">
        <v>15</v>
      </c>
      <c r="G151" s="50"/>
      <c r="H151" s="49">
        <v>7</v>
      </c>
      <c r="I151" s="49"/>
      <c r="J151" s="49"/>
      <c r="K151" s="49"/>
      <c r="L151" s="49"/>
      <c r="M151" s="49"/>
      <c r="N151" s="49"/>
      <c r="O151" s="51">
        <v>23</v>
      </c>
      <c r="P151" s="52">
        <f t="shared" si="92"/>
        <v>116</v>
      </c>
      <c r="Q151" s="48" t="str">
        <f t="shared" si="93"/>
        <v>Lib Dem</v>
      </c>
      <c r="R151" s="46">
        <f t="shared" si="94"/>
        <v>5.1724137931034482E-2</v>
      </c>
      <c r="S151" s="46">
        <f t="shared" si="89"/>
        <v>0.30172413793103448</v>
      </c>
      <c r="T151" s="46">
        <f t="shared" si="90"/>
        <v>0.25862068965517243</v>
      </c>
      <c r="U151" s="46">
        <f t="shared" si="91"/>
        <v>0.12931034482758622</v>
      </c>
      <c r="V151" s="53">
        <f t="shared" si="91"/>
        <v>0</v>
      </c>
      <c r="W151" s="46">
        <f t="shared" si="91"/>
        <v>6.0344827586206899E-2</v>
      </c>
      <c r="X151" s="46">
        <f t="shared" si="91"/>
        <v>0</v>
      </c>
      <c r="Y151" s="46">
        <f t="shared" si="91"/>
        <v>0</v>
      </c>
      <c r="Z151" s="46">
        <f t="shared" si="91"/>
        <v>0</v>
      </c>
      <c r="AA151" s="46">
        <f t="shared" si="91"/>
        <v>0</v>
      </c>
      <c r="AB151" s="46">
        <f t="shared" si="91"/>
        <v>0</v>
      </c>
      <c r="AC151" s="46">
        <f t="shared" si="91"/>
        <v>0</v>
      </c>
      <c r="AD151" s="47">
        <f t="shared" si="91"/>
        <v>0.19827586206896552</v>
      </c>
    </row>
    <row r="152" spans="2:30" ht="16.2" thickBot="1" x14ac:dyDescent="0.35">
      <c r="B152" s="48" t="s">
        <v>267</v>
      </c>
      <c r="C152" s="49">
        <v>7</v>
      </c>
      <c r="D152" s="49">
        <v>6</v>
      </c>
      <c r="E152" s="49">
        <v>4</v>
      </c>
      <c r="F152" s="49">
        <v>5</v>
      </c>
      <c r="G152" s="49">
        <v>9</v>
      </c>
      <c r="H152" s="50"/>
      <c r="I152" s="49"/>
      <c r="J152" s="49"/>
      <c r="K152" s="49"/>
      <c r="L152" s="49"/>
      <c r="M152" s="49"/>
      <c r="N152" s="49"/>
      <c r="O152" s="51">
        <v>10</v>
      </c>
      <c r="P152" s="52">
        <f t="shared" si="92"/>
        <v>41</v>
      </c>
      <c r="Q152" s="48" t="str">
        <f t="shared" si="93"/>
        <v>Sovereignty</v>
      </c>
      <c r="R152" s="46">
        <f t="shared" si="94"/>
        <v>0.17073170731707318</v>
      </c>
      <c r="S152" s="46">
        <f t="shared" si="89"/>
        <v>0.14634146341463414</v>
      </c>
      <c r="T152" s="46">
        <f t="shared" si="90"/>
        <v>9.7560975609756101E-2</v>
      </c>
      <c r="U152" s="46">
        <f t="shared" si="91"/>
        <v>0.12195121951219512</v>
      </c>
      <c r="V152" s="46">
        <f t="shared" si="91"/>
        <v>0.21951219512195122</v>
      </c>
      <c r="W152" s="53">
        <f t="shared" si="91"/>
        <v>0</v>
      </c>
      <c r="X152" s="46">
        <f t="shared" si="91"/>
        <v>0</v>
      </c>
      <c r="Y152" s="46">
        <f t="shared" si="91"/>
        <v>0</v>
      </c>
      <c r="Z152" s="46">
        <f t="shared" si="91"/>
        <v>0</v>
      </c>
      <c r="AA152" s="46">
        <f t="shared" si="91"/>
        <v>0</v>
      </c>
      <c r="AB152" s="46">
        <f t="shared" si="91"/>
        <v>0</v>
      </c>
      <c r="AC152" s="46">
        <f t="shared" si="91"/>
        <v>0</v>
      </c>
      <c r="AD152" s="47">
        <f t="shared" si="91"/>
        <v>0.24390243902439024</v>
      </c>
    </row>
    <row r="153" spans="2:30" ht="15.6" x14ac:dyDescent="0.3">
      <c r="B153" s="96" t="s">
        <v>58</v>
      </c>
      <c r="C153" s="57" t="s">
        <v>59</v>
      </c>
      <c r="D153" s="58" t="s">
        <v>60</v>
      </c>
      <c r="E153" s="58" t="s">
        <v>61</v>
      </c>
      <c r="F153" s="58" t="s">
        <v>62</v>
      </c>
      <c r="G153" s="58" t="s">
        <v>63</v>
      </c>
      <c r="H153" s="58" t="s">
        <v>64</v>
      </c>
      <c r="I153" s="58" t="s">
        <v>65</v>
      </c>
      <c r="J153" s="58" t="s">
        <v>66</v>
      </c>
      <c r="K153" s="58" t="s">
        <v>67</v>
      </c>
      <c r="L153" s="58" t="s">
        <v>68</v>
      </c>
      <c r="M153" s="58" t="s">
        <v>69</v>
      </c>
      <c r="N153" s="58" t="s">
        <v>70</v>
      </c>
      <c r="O153" s="58" t="s">
        <v>71</v>
      </c>
      <c r="P153" s="59" t="s">
        <v>72</v>
      </c>
      <c r="Q153" s="60" t="s">
        <v>59</v>
      </c>
      <c r="R153" s="58" t="s">
        <v>60</v>
      </c>
      <c r="S153" s="58" t="s">
        <v>61</v>
      </c>
      <c r="T153" s="58" t="s">
        <v>62</v>
      </c>
      <c r="U153" s="58" t="s">
        <v>63</v>
      </c>
      <c r="V153" s="58" t="s">
        <v>64</v>
      </c>
      <c r="W153" s="58" t="s">
        <v>65</v>
      </c>
      <c r="X153" s="58" t="s">
        <v>66</v>
      </c>
      <c r="Y153" s="58" t="s">
        <v>67</v>
      </c>
      <c r="Z153" s="58" t="s">
        <v>68</v>
      </c>
      <c r="AA153" s="58" t="s">
        <v>69</v>
      </c>
      <c r="AB153" s="58" t="s">
        <v>70</v>
      </c>
      <c r="AC153" s="58" t="s">
        <v>71</v>
      </c>
      <c r="AD153" s="59" t="s">
        <v>72</v>
      </c>
    </row>
    <row r="154" spans="2:30" ht="16.2" thickBot="1" x14ac:dyDescent="0.35">
      <c r="B154" s="97"/>
      <c r="C154" s="61" t="s">
        <v>31</v>
      </c>
      <c r="D154" s="62">
        <v>3995</v>
      </c>
      <c r="E154" s="62">
        <v>3592</v>
      </c>
      <c r="F154" s="62">
        <v>2348</v>
      </c>
      <c r="G154" s="62">
        <v>918</v>
      </c>
      <c r="H154" s="62">
        <v>559</v>
      </c>
      <c r="I154" s="62">
        <v>434</v>
      </c>
      <c r="J154" s="62">
        <v>371</v>
      </c>
      <c r="K154" s="62">
        <v>351</v>
      </c>
      <c r="L154" s="62"/>
      <c r="M154" s="62"/>
      <c r="N154" s="62"/>
      <c r="O154" s="62"/>
      <c r="P154" s="63"/>
      <c r="Q154" s="64" t="s">
        <v>73</v>
      </c>
      <c r="R154" s="65">
        <f>D154/$D154</f>
        <v>1</v>
      </c>
      <c r="S154" s="66">
        <f t="shared" ref="S154:AD154" si="95">E154/$D154</f>
        <v>0.89912390488110139</v>
      </c>
      <c r="T154" s="66">
        <f t="shared" si="95"/>
        <v>0.58773466833541932</v>
      </c>
      <c r="U154" s="66">
        <f t="shared" si="95"/>
        <v>0.22978723404255319</v>
      </c>
      <c r="V154" s="66">
        <f t="shared" si="95"/>
        <v>0.13992490613266584</v>
      </c>
      <c r="W154" s="66">
        <f t="shared" si="95"/>
        <v>0.10863579474342928</v>
      </c>
      <c r="X154" s="66">
        <f t="shared" si="95"/>
        <v>9.2866082603254074E-2</v>
      </c>
      <c r="Y154" s="66">
        <f t="shared" si="95"/>
        <v>8.7859824780976217E-2</v>
      </c>
      <c r="Z154" s="66">
        <f t="shared" si="95"/>
        <v>0</v>
      </c>
      <c r="AA154" s="66">
        <f t="shared" si="95"/>
        <v>0</v>
      </c>
      <c r="AB154" s="66">
        <f t="shared" si="95"/>
        <v>0</v>
      </c>
      <c r="AC154" s="66">
        <f t="shared" si="95"/>
        <v>0</v>
      </c>
      <c r="AD154" s="67">
        <f t="shared" si="95"/>
        <v>0</v>
      </c>
    </row>
    <row r="155" spans="2:30" ht="14.4" thickBot="1" x14ac:dyDescent="0.3"/>
    <row r="156" spans="2:30" ht="18" thickBot="1" x14ac:dyDescent="0.35">
      <c r="B156" s="85" t="s">
        <v>282</v>
      </c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7"/>
    </row>
    <row r="157" spans="2:30" ht="18" thickBot="1" x14ac:dyDescent="0.35">
      <c r="B157" s="90" t="s">
        <v>54</v>
      </c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2"/>
      <c r="Q157" s="93" t="s">
        <v>55</v>
      </c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5"/>
    </row>
    <row r="158" spans="2:30" ht="15.6" x14ac:dyDescent="0.3">
      <c r="B158" s="33"/>
      <c r="C158" s="34" t="str">
        <f>B159</f>
        <v>SNP</v>
      </c>
      <c r="D158" s="34" t="str">
        <f>B160</f>
        <v>Labour</v>
      </c>
      <c r="E158" s="34" t="str">
        <f>B161</f>
        <v>Conservative</v>
      </c>
      <c r="F158" s="34" t="str">
        <f>B162</f>
        <v>Lib Dem</v>
      </c>
      <c r="G158" s="34" t="str">
        <f>B163</f>
        <v>Independent</v>
      </c>
      <c r="H158" s="34"/>
      <c r="I158" s="34"/>
      <c r="J158" s="34"/>
      <c r="K158" s="34"/>
      <c r="L158" s="34"/>
      <c r="M158" s="34"/>
      <c r="N158" s="34"/>
      <c r="O158" s="35" t="s">
        <v>56</v>
      </c>
      <c r="P158" s="36" t="s">
        <v>57</v>
      </c>
      <c r="Q158" s="37"/>
      <c r="R158" s="34" t="str">
        <f t="shared" ref="R158:AC158" si="96">C158</f>
        <v>SNP</v>
      </c>
      <c r="S158" s="38" t="str">
        <f t="shared" si="96"/>
        <v>Labour</v>
      </c>
      <c r="T158" s="38" t="str">
        <f t="shared" si="96"/>
        <v>Conservative</v>
      </c>
      <c r="U158" s="38" t="str">
        <f t="shared" si="96"/>
        <v>Lib Dem</v>
      </c>
      <c r="V158" s="38" t="str">
        <f t="shared" si="96"/>
        <v>Independent</v>
      </c>
      <c r="W158" s="38">
        <f t="shared" si="96"/>
        <v>0</v>
      </c>
      <c r="X158" s="38">
        <f t="shared" si="96"/>
        <v>0</v>
      </c>
      <c r="Y158" s="38">
        <f t="shared" si="96"/>
        <v>0</v>
      </c>
      <c r="Z158" s="38">
        <f t="shared" si="96"/>
        <v>0</v>
      </c>
      <c r="AA158" s="38">
        <f t="shared" si="96"/>
        <v>0</v>
      </c>
      <c r="AB158" s="38">
        <f t="shared" si="96"/>
        <v>0</v>
      </c>
      <c r="AC158" s="38">
        <f t="shared" si="96"/>
        <v>0</v>
      </c>
      <c r="AD158" s="39" t="s">
        <v>56</v>
      </c>
    </row>
    <row r="159" spans="2:30" ht="15.6" x14ac:dyDescent="0.3">
      <c r="B159" s="40" t="s">
        <v>17</v>
      </c>
      <c r="C159" s="41"/>
      <c r="D159" s="42">
        <v>640</v>
      </c>
      <c r="E159" s="42">
        <v>42</v>
      </c>
      <c r="F159" s="42">
        <v>260</v>
      </c>
      <c r="G159" s="42">
        <v>274</v>
      </c>
      <c r="H159" s="42"/>
      <c r="I159" s="42"/>
      <c r="J159" s="42"/>
      <c r="K159" s="42"/>
      <c r="L159" s="42"/>
      <c r="M159" s="42"/>
      <c r="N159" s="42"/>
      <c r="O159" s="43">
        <v>1057</v>
      </c>
      <c r="P159" s="44">
        <f>SUM(C159:O159)</f>
        <v>2273</v>
      </c>
      <c r="Q159" s="40" t="str">
        <f>B159</f>
        <v>SNP</v>
      </c>
      <c r="R159" s="45"/>
      <c r="S159" s="46">
        <f t="shared" ref="S159:S163" si="97">D159/SUM($C159:$O159)</f>
        <v>0.28156621205455346</v>
      </c>
      <c r="T159" s="46">
        <f t="shared" ref="T159:T163" si="98">E159/SUM($C159:$O159)</f>
        <v>1.8477782666080071E-2</v>
      </c>
      <c r="U159" s="46">
        <f t="shared" ref="U159:AD163" si="99">F159/SUM($C159:$O159)</f>
        <v>0.11438627364716233</v>
      </c>
      <c r="V159" s="46">
        <f t="shared" si="99"/>
        <v>0.1205455345358557</v>
      </c>
      <c r="W159" s="46">
        <f t="shared" si="99"/>
        <v>0</v>
      </c>
      <c r="X159" s="46">
        <f t="shared" si="99"/>
        <v>0</v>
      </c>
      <c r="Y159" s="46">
        <f t="shared" si="99"/>
        <v>0</v>
      </c>
      <c r="Z159" s="46">
        <f t="shared" si="99"/>
        <v>0</v>
      </c>
      <c r="AA159" s="46">
        <f t="shared" si="99"/>
        <v>0</v>
      </c>
      <c r="AB159" s="46">
        <f t="shared" si="99"/>
        <v>0</v>
      </c>
      <c r="AC159" s="46">
        <f t="shared" si="99"/>
        <v>0</v>
      </c>
      <c r="AD159" s="47">
        <f t="shared" si="99"/>
        <v>0.46502419709634846</v>
      </c>
    </row>
    <row r="160" spans="2:30" ht="15.6" x14ac:dyDescent="0.3">
      <c r="B160" s="48" t="s">
        <v>18</v>
      </c>
      <c r="C160" s="49">
        <v>277</v>
      </c>
      <c r="D160" s="50"/>
      <c r="E160" s="49">
        <v>322</v>
      </c>
      <c r="F160" s="49">
        <v>382</v>
      </c>
      <c r="G160" s="49">
        <v>139</v>
      </c>
      <c r="H160" s="49"/>
      <c r="I160" s="49"/>
      <c r="J160" s="49"/>
      <c r="K160" s="49"/>
      <c r="L160" s="49"/>
      <c r="M160" s="49"/>
      <c r="N160" s="49"/>
      <c r="O160" s="51">
        <v>371</v>
      </c>
      <c r="P160" s="52">
        <f t="shared" ref="P160:P163" si="100">SUM(C160:O160)</f>
        <v>1491</v>
      </c>
      <c r="Q160" s="48" t="str">
        <f t="shared" ref="Q160:Q163" si="101">B160</f>
        <v>Labour</v>
      </c>
      <c r="R160" s="46">
        <f t="shared" ref="R160:R163" si="102">C160/SUM($C160:$O160)</f>
        <v>0.18578135479543931</v>
      </c>
      <c r="S160" s="53"/>
      <c r="T160" s="46">
        <f t="shared" si="98"/>
        <v>0.215962441314554</v>
      </c>
      <c r="U160" s="46">
        <f t="shared" si="99"/>
        <v>0.2562038900067069</v>
      </c>
      <c r="V160" s="46">
        <f t="shared" si="99"/>
        <v>9.3226022803487588E-2</v>
      </c>
      <c r="W160" s="46">
        <f t="shared" si="99"/>
        <v>0</v>
      </c>
      <c r="X160" s="46">
        <f t="shared" si="99"/>
        <v>0</v>
      </c>
      <c r="Y160" s="46">
        <f t="shared" si="99"/>
        <v>0</v>
      </c>
      <c r="Z160" s="46">
        <f t="shared" si="99"/>
        <v>0</v>
      </c>
      <c r="AA160" s="46">
        <f t="shared" si="99"/>
        <v>0</v>
      </c>
      <c r="AB160" s="46">
        <f t="shared" si="99"/>
        <v>0</v>
      </c>
      <c r="AC160" s="46">
        <f t="shared" si="99"/>
        <v>0</v>
      </c>
      <c r="AD160" s="47">
        <f t="shared" si="99"/>
        <v>0.24882629107981222</v>
      </c>
    </row>
    <row r="161" spans="2:30" ht="15.6" x14ac:dyDescent="0.3">
      <c r="B161" s="48" t="s">
        <v>19</v>
      </c>
      <c r="C161" s="49">
        <v>30</v>
      </c>
      <c r="D161" s="49">
        <v>222</v>
      </c>
      <c r="E161" s="50"/>
      <c r="F161" s="49">
        <v>92</v>
      </c>
      <c r="G161" s="49">
        <v>49</v>
      </c>
      <c r="H161" s="49"/>
      <c r="I161" s="49"/>
      <c r="J161" s="49"/>
      <c r="K161" s="49"/>
      <c r="L161" s="49"/>
      <c r="M161" s="49"/>
      <c r="N161" s="49"/>
      <c r="O161" s="51">
        <v>138</v>
      </c>
      <c r="P161" s="52">
        <f t="shared" si="100"/>
        <v>531</v>
      </c>
      <c r="Q161" s="48" t="str">
        <f t="shared" si="101"/>
        <v>Conservative</v>
      </c>
      <c r="R161" s="46">
        <f t="shared" si="102"/>
        <v>5.6497175141242938E-2</v>
      </c>
      <c r="S161" s="46">
        <f t="shared" si="97"/>
        <v>0.41807909604519772</v>
      </c>
      <c r="T161" s="53"/>
      <c r="U161" s="46">
        <f t="shared" si="99"/>
        <v>0.17325800376647835</v>
      </c>
      <c r="V161" s="46">
        <f t="shared" si="99"/>
        <v>9.2278719397363471E-2</v>
      </c>
      <c r="W161" s="46">
        <f t="shared" si="99"/>
        <v>0</v>
      </c>
      <c r="X161" s="46">
        <f t="shared" si="99"/>
        <v>0</v>
      </c>
      <c r="Y161" s="46">
        <f t="shared" si="99"/>
        <v>0</v>
      </c>
      <c r="Z161" s="46">
        <f t="shared" si="99"/>
        <v>0</v>
      </c>
      <c r="AA161" s="46">
        <f t="shared" si="99"/>
        <v>0</v>
      </c>
      <c r="AB161" s="46">
        <f t="shared" si="99"/>
        <v>0</v>
      </c>
      <c r="AC161" s="46">
        <f t="shared" si="99"/>
        <v>0</v>
      </c>
      <c r="AD161" s="47">
        <f t="shared" si="99"/>
        <v>0.25988700564971751</v>
      </c>
    </row>
    <row r="162" spans="2:30" ht="15.6" x14ac:dyDescent="0.3">
      <c r="B162" s="48" t="s">
        <v>20</v>
      </c>
      <c r="C162" s="49">
        <v>25</v>
      </c>
      <c r="D162" s="49">
        <v>74</v>
      </c>
      <c r="E162" s="49">
        <v>25</v>
      </c>
      <c r="F162" s="50"/>
      <c r="G162" s="49">
        <v>21</v>
      </c>
      <c r="H162" s="49"/>
      <c r="I162" s="49"/>
      <c r="J162" s="49"/>
      <c r="K162" s="49"/>
      <c r="L162" s="49"/>
      <c r="M162" s="49"/>
      <c r="N162" s="49"/>
      <c r="O162" s="51">
        <v>29</v>
      </c>
      <c r="P162" s="52">
        <f t="shared" si="100"/>
        <v>174</v>
      </c>
      <c r="Q162" s="48" t="str">
        <f t="shared" si="101"/>
        <v>Lib Dem</v>
      </c>
      <c r="R162" s="46">
        <f t="shared" si="102"/>
        <v>0.14367816091954022</v>
      </c>
      <c r="S162" s="46">
        <f t="shared" si="97"/>
        <v>0.42528735632183906</v>
      </c>
      <c r="T162" s="46">
        <f t="shared" si="98"/>
        <v>0.14367816091954022</v>
      </c>
      <c r="U162" s="53"/>
      <c r="V162" s="46">
        <f t="shared" si="99"/>
        <v>0.1206896551724138</v>
      </c>
      <c r="W162" s="46">
        <f t="shared" si="99"/>
        <v>0</v>
      </c>
      <c r="X162" s="46">
        <f t="shared" si="99"/>
        <v>0</v>
      </c>
      <c r="Y162" s="46">
        <f t="shared" si="99"/>
        <v>0</v>
      </c>
      <c r="Z162" s="46">
        <f t="shared" si="99"/>
        <v>0</v>
      </c>
      <c r="AA162" s="46">
        <f t="shared" si="99"/>
        <v>0</v>
      </c>
      <c r="AB162" s="46">
        <f t="shared" si="99"/>
        <v>0</v>
      </c>
      <c r="AC162" s="46">
        <f t="shared" si="99"/>
        <v>0</v>
      </c>
      <c r="AD162" s="47">
        <f t="shared" si="99"/>
        <v>0.16666666666666666</v>
      </c>
    </row>
    <row r="163" spans="2:30" ht="16.2" thickBot="1" x14ac:dyDescent="0.35">
      <c r="B163" s="48" t="s">
        <v>51</v>
      </c>
      <c r="C163" s="49">
        <v>32</v>
      </c>
      <c r="D163" s="49">
        <v>27</v>
      </c>
      <c r="E163" s="49">
        <v>11</v>
      </c>
      <c r="F163" s="49">
        <v>26</v>
      </c>
      <c r="G163" s="50"/>
      <c r="H163" s="49"/>
      <c r="I163" s="49"/>
      <c r="J163" s="49"/>
      <c r="K163" s="49"/>
      <c r="L163" s="49"/>
      <c r="M163" s="49"/>
      <c r="N163" s="49"/>
      <c r="O163" s="51">
        <v>23</v>
      </c>
      <c r="P163" s="52">
        <f t="shared" si="100"/>
        <v>119</v>
      </c>
      <c r="Q163" s="48" t="str">
        <f t="shared" si="101"/>
        <v>Independent</v>
      </c>
      <c r="R163" s="46">
        <f t="shared" si="102"/>
        <v>0.26890756302521007</v>
      </c>
      <c r="S163" s="46">
        <f t="shared" si="97"/>
        <v>0.22689075630252101</v>
      </c>
      <c r="T163" s="46">
        <f t="shared" si="98"/>
        <v>9.2436974789915971E-2</v>
      </c>
      <c r="U163" s="46">
        <f t="shared" si="99"/>
        <v>0.21848739495798319</v>
      </c>
      <c r="V163" s="53">
        <f t="shared" si="99"/>
        <v>0</v>
      </c>
      <c r="W163" s="46">
        <f t="shared" si="99"/>
        <v>0</v>
      </c>
      <c r="X163" s="46">
        <f t="shared" si="99"/>
        <v>0</v>
      </c>
      <c r="Y163" s="46">
        <f t="shared" si="99"/>
        <v>0</v>
      </c>
      <c r="Z163" s="46">
        <f t="shared" si="99"/>
        <v>0</v>
      </c>
      <c r="AA163" s="46">
        <f t="shared" si="99"/>
        <v>0</v>
      </c>
      <c r="AB163" s="46">
        <f t="shared" si="99"/>
        <v>0</v>
      </c>
      <c r="AC163" s="46">
        <f t="shared" si="99"/>
        <v>0</v>
      </c>
      <c r="AD163" s="47">
        <f t="shared" si="99"/>
        <v>0.19327731092436976</v>
      </c>
    </row>
    <row r="164" spans="2:30" ht="15.6" x14ac:dyDescent="0.3">
      <c r="B164" s="96" t="s">
        <v>58</v>
      </c>
      <c r="C164" s="57" t="s">
        <v>59</v>
      </c>
      <c r="D164" s="58" t="s">
        <v>60</v>
      </c>
      <c r="E164" s="58" t="s">
        <v>61</v>
      </c>
      <c r="F164" s="58" t="s">
        <v>62</v>
      </c>
      <c r="G164" s="58" t="s">
        <v>63</v>
      </c>
      <c r="H164" s="58" t="s">
        <v>64</v>
      </c>
      <c r="I164" s="58" t="s">
        <v>65</v>
      </c>
      <c r="J164" s="58" t="s">
        <v>66</v>
      </c>
      <c r="K164" s="58" t="s">
        <v>67</v>
      </c>
      <c r="L164" s="58" t="s">
        <v>68</v>
      </c>
      <c r="M164" s="58" t="s">
        <v>69</v>
      </c>
      <c r="N164" s="58" t="s">
        <v>70</v>
      </c>
      <c r="O164" s="58" t="s">
        <v>71</v>
      </c>
      <c r="P164" s="59" t="s">
        <v>72</v>
      </c>
      <c r="Q164" s="60" t="s">
        <v>59</v>
      </c>
      <c r="R164" s="58" t="s">
        <v>60</v>
      </c>
      <c r="S164" s="58" t="s">
        <v>61</v>
      </c>
      <c r="T164" s="58" t="s">
        <v>62</v>
      </c>
      <c r="U164" s="58" t="s">
        <v>63</v>
      </c>
      <c r="V164" s="58" t="s">
        <v>64</v>
      </c>
      <c r="W164" s="58" t="s">
        <v>65</v>
      </c>
      <c r="X164" s="58" t="s">
        <v>66</v>
      </c>
      <c r="Y164" s="58" t="s">
        <v>67</v>
      </c>
      <c r="Z164" s="58" t="s">
        <v>68</v>
      </c>
      <c r="AA164" s="58" t="s">
        <v>69</v>
      </c>
      <c r="AB164" s="58" t="s">
        <v>70</v>
      </c>
      <c r="AC164" s="58" t="s">
        <v>71</v>
      </c>
      <c r="AD164" s="59" t="s">
        <v>72</v>
      </c>
    </row>
    <row r="165" spans="2:30" ht="16.2" thickBot="1" x14ac:dyDescent="0.35">
      <c r="B165" s="97"/>
      <c r="C165" s="61" t="s">
        <v>31</v>
      </c>
      <c r="D165" s="62">
        <v>4588</v>
      </c>
      <c r="E165" s="62">
        <v>3915</v>
      </c>
      <c r="F165" s="62">
        <v>2458</v>
      </c>
      <c r="G165" s="62">
        <v>1017</v>
      </c>
      <c r="H165" s="62">
        <v>779</v>
      </c>
      <c r="I165" s="62">
        <v>717</v>
      </c>
      <c r="J165" s="62"/>
      <c r="K165" s="62"/>
      <c r="L165" s="62"/>
      <c r="M165" s="62"/>
      <c r="N165" s="62"/>
      <c r="O165" s="62"/>
      <c r="P165" s="63"/>
      <c r="Q165" s="64" t="s">
        <v>73</v>
      </c>
      <c r="R165" s="65">
        <f>D165/$D165</f>
        <v>1</v>
      </c>
      <c r="S165" s="66">
        <f t="shared" ref="S165:AD165" si="103">E165/$D165</f>
        <v>0.8533129904097646</v>
      </c>
      <c r="T165" s="66">
        <f t="shared" si="103"/>
        <v>0.53574542284219706</v>
      </c>
      <c r="U165" s="66">
        <f t="shared" si="103"/>
        <v>0.22166521360069746</v>
      </c>
      <c r="V165" s="66">
        <f t="shared" si="103"/>
        <v>0.16979075850043593</v>
      </c>
      <c r="W165" s="66">
        <f t="shared" si="103"/>
        <v>0.15627724498692241</v>
      </c>
      <c r="X165" s="66">
        <f t="shared" si="103"/>
        <v>0</v>
      </c>
      <c r="Y165" s="66">
        <f t="shared" si="103"/>
        <v>0</v>
      </c>
      <c r="Z165" s="66">
        <f t="shared" si="103"/>
        <v>0</v>
      </c>
      <c r="AA165" s="66">
        <f t="shared" si="103"/>
        <v>0</v>
      </c>
      <c r="AB165" s="66">
        <f t="shared" si="103"/>
        <v>0</v>
      </c>
      <c r="AC165" s="66">
        <f t="shared" si="103"/>
        <v>0</v>
      </c>
      <c r="AD165" s="67">
        <f t="shared" si="103"/>
        <v>0</v>
      </c>
    </row>
    <row r="166" spans="2:30" ht="14.4" thickBot="1" x14ac:dyDescent="0.3"/>
    <row r="167" spans="2:30" ht="18" thickBot="1" x14ac:dyDescent="0.35">
      <c r="B167" s="85" t="s">
        <v>299</v>
      </c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7"/>
    </row>
    <row r="168" spans="2:30" ht="18" thickBot="1" x14ac:dyDescent="0.35">
      <c r="B168" s="90" t="s">
        <v>54</v>
      </c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2"/>
      <c r="Q168" s="93" t="s">
        <v>55</v>
      </c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5"/>
    </row>
    <row r="169" spans="2:30" ht="15.6" x14ac:dyDescent="0.3">
      <c r="B169" s="33"/>
      <c r="C169" s="34" t="str">
        <f>B170</f>
        <v>SNP</v>
      </c>
      <c r="D169" s="34" t="str">
        <f>B171</f>
        <v>Labour</v>
      </c>
      <c r="E169" s="34" t="str">
        <f>B172</f>
        <v>Conservative</v>
      </c>
      <c r="F169" s="34" t="str">
        <f>B173</f>
        <v>Lib Dem</v>
      </c>
      <c r="G169" s="34" t="str">
        <f>B174</f>
        <v>Green</v>
      </c>
      <c r="H169" s="34" t="str">
        <f>B175</f>
        <v>Family</v>
      </c>
      <c r="I169" s="34"/>
      <c r="J169" s="34"/>
      <c r="K169" s="34"/>
      <c r="L169" s="34"/>
      <c r="M169" s="34"/>
      <c r="N169" s="34"/>
      <c r="O169" s="35" t="s">
        <v>56</v>
      </c>
      <c r="P169" s="36" t="s">
        <v>57</v>
      </c>
      <c r="Q169" s="37"/>
      <c r="R169" s="34" t="str">
        <f t="shared" ref="R169:AC169" si="104">C169</f>
        <v>SNP</v>
      </c>
      <c r="S169" s="38" t="str">
        <f t="shared" si="104"/>
        <v>Labour</v>
      </c>
      <c r="T169" s="38" t="str">
        <f t="shared" si="104"/>
        <v>Conservative</v>
      </c>
      <c r="U169" s="38" t="str">
        <f t="shared" si="104"/>
        <v>Lib Dem</v>
      </c>
      <c r="V169" s="38" t="str">
        <f t="shared" si="104"/>
        <v>Green</v>
      </c>
      <c r="W169" s="38" t="str">
        <f t="shared" si="104"/>
        <v>Family</v>
      </c>
      <c r="X169" s="38">
        <f t="shared" si="104"/>
        <v>0</v>
      </c>
      <c r="Y169" s="38">
        <f t="shared" si="104"/>
        <v>0</v>
      </c>
      <c r="Z169" s="38">
        <f t="shared" si="104"/>
        <v>0</v>
      </c>
      <c r="AA169" s="38">
        <f t="shared" si="104"/>
        <v>0</v>
      </c>
      <c r="AB169" s="38">
        <f t="shared" si="104"/>
        <v>0</v>
      </c>
      <c r="AC169" s="38">
        <f t="shared" si="104"/>
        <v>0</v>
      </c>
      <c r="AD169" s="39" t="s">
        <v>56</v>
      </c>
    </row>
    <row r="170" spans="2:30" ht="15.6" x14ac:dyDescent="0.3">
      <c r="B170" s="40" t="s">
        <v>17</v>
      </c>
      <c r="C170" s="41"/>
      <c r="D170" s="42">
        <v>481</v>
      </c>
      <c r="E170" s="42">
        <v>53</v>
      </c>
      <c r="F170" s="42">
        <v>155</v>
      </c>
      <c r="G170" s="42">
        <v>996</v>
      </c>
      <c r="H170" s="42">
        <v>78</v>
      </c>
      <c r="I170" s="42"/>
      <c r="J170" s="42"/>
      <c r="K170" s="42"/>
      <c r="L170" s="42"/>
      <c r="M170" s="42"/>
      <c r="N170" s="42"/>
      <c r="O170" s="43">
        <v>1026</v>
      </c>
      <c r="P170" s="44">
        <f>SUM(C170:O170)</f>
        <v>2789</v>
      </c>
      <c r="Q170" s="40" t="str">
        <f>B170</f>
        <v>SNP</v>
      </c>
      <c r="R170" s="45"/>
      <c r="S170" s="46">
        <f t="shared" ref="S170:S175" si="105">D170/SUM($C170:$O170)</f>
        <v>0.17246324847615632</v>
      </c>
      <c r="T170" s="46">
        <f t="shared" ref="T170:T175" si="106">E170/SUM($C170:$O170)</f>
        <v>1.9003226963069199E-2</v>
      </c>
      <c r="U170" s="46">
        <f t="shared" ref="U170:AD175" si="107">F170/SUM($C170:$O170)</f>
        <v>5.5575475080674078E-2</v>
      </c>
      <c r="V170" s="46">
        <f t="shared" si="107"/>
        <v>0.35711724632484759</v>
      </c>
      <c r="W170" s="46">
        <f t="shared" si="107"/>
        <v>2.7967013266403728E-2</v>
      </c>
      <c r="X170" s="46">
        <f t="shared" si="107"/>
        <v>0</v>
      </c>
      <c r="Y170" s="46">
        <f t="shared" si="107"/>
        <v>0</v>
      </c>
      <c r="Z170" s="46">
        <f t="shared" si="107"/>
        <v>0</v>
      </c>
      <c r="AA170" s="46">
        <f t="shared" si="107"/>
        <v>0</v>
      </c>
      <c r="AB170" s="46">
        <f t="shared" si="107"/>
        <v>0</v>
      </c>
      <c r="AC170" s="46">
        <f t="shared" si="107"/>
        <v>0</v>
      </c>
      <c r="AD170" s="47">
        <f t="shared" si="107"/>
        <v>0.36787378988884906</v>
      </c>
    </row>
    <row r="171" spans="2:30" ht="15.6" x14ac:dyDescent="0.3">
      <c r="B171" s="48" t="s">
        <v>18</v>
      </c>
      <c r="C171" s="49">
        <v>268</v>
      </c>
      <c r="D171" s="50"/>
      <c r="E171" s="49">
        <v>241</v>
      </c>
      <c r="F171" s="49">
        <v>353</v>
      </c>
      <c r="G171" s="49">
        <v>109</v>
      </c>
      <c r="H171" s="49">
        <v>57</v>
      </c>
      <c r="I171" s="49"/>
      <c r="J171" s="49"/>
      <c r="K171" s="49"/>
      <c r="L171" s="49"/>
      <c r="M171" s="49"/>
      <c r="N171" s="49"/>
      <c r="O171" s="51">
        <v>626</v>
      </c>
      <c r="P171" s="52">
        <f t="shared" ref="P171:P175" si="108">SUM(C171:O171)</f>
        <v>1654</v>
      </c>
      <c r="Q171" s="48" t="str">
        <f t="shared" ref="Q171:Q175" si="109">B171</f>
        <v>Labour</v>
      </c>
      <c r="R171" s="46">
        <f t="shared" ref="R171:R175" si="110">C171/SUM($C171:$O171)</f>
        <v>0.16203143893591293</v>
      </c>
      <c r="S171" s="53"/>
      <c r="T171" s="46">
        <f t="shared" si="106"/>
        <v>0.1457073760580411</v>
      </c>
      <c r="U171" s="46">
        <f t="shared" si="107"/>
        <v>0.21342200725513905</v>
      </c>
      <c r="V171" s="46">
        <f t="shared" si="107"/>
        <v>6.5900846432889959E-2</v>
      </c>
      <c r="W171" s="46">
        <f t="shared" si="107"/>
        <v>3.4461910519951636E-2</v>
      </c>
      <c r="X171" s="46">
        <f t="shared" si="107"/>
        <v>0</v>
      </c>
      <c r="Y171" s="46">
        <f t="shared" si="107"/>
        <v>0</v>
      </c>
      <c r="Z171" s="46">
        <f t="shared" si="107"/>
        <v>0</v>
      </c>
      <c r="AA171" s="46">
        <f t="shared" si="107"/>
        <v>0</v>
      </c>
      <c r="AB171" s="46">
        <f t="shared" si="107"/>
        <v>0</v>
      </c>
      <c r="AC171" s="46">
        <f t="shared" si="107"/>
        <v>0</v>
      </c>
      <c r="AD171" s="47">
        <f t="shared" si="107"/>
        <v>0.37847642079806532</v>
      </c>
    </row>
    <row r="172" spans="2:30" ht="15.6" x14ac:dyDescent="0.3">
      <c r="B172" s="48" t="s">
        <v>19</v>
      </c>
      <c r="C172" s="49">
        <v>35</v>
      </c>
      <c r="D172" s="49">
        <v>391</v>
      </c>
      <c r="E172" s="50"/>
      <c r="F172" s="49">
        <v>285</v>
      </c>
      <c r="G172" s="49">
        <v>22</v>
      </c>
      <c r="H172" s="49">
        <v>86</v>
      </c>
      <c r="I172" s="49"/>
      <c r="J172" s="49"/>
      <c r="K172" s="49"/>
      <c r="L172" s="49"/>
      <c r="M172" s="49"/>
      <c r="N172" s="49"/>
      <c r="O172" s="51">
        <v>342</v>
      </c>
      <c r="P172" s="52">
        <f t="shared" si="108"/>
        <v>1161</v>
      </c>
      <c r="Q172" s="48" t="str">
        <f t="shared" si="109"/>
        <v>Conservative</v>
      </c>
      <c r="R172" s="46">
        <f t="shared" si="110"/>
        <v>3.0146425495262703E-2</v>
      </c>
      <c r="S172" s="46">
        <f t="shared" si="105"/>
        <v>0.33677863910422051</v>
      </c>
      <c r="T172" s="53"/>
      <c r="U172" s="46">
        <f t="shared" si="107"/>
        <v>0.2454780361757106</v>
      </c>
      <c r="V172" s="46">
        <f t="shared" si="107"/>
        <v>1.8949181739879414E-2</v>
      </c>
      <c r="W172" s="46">
        <f t="shared" si="107"/>
        <v>7.407407407407407E-2</v>
      </c>
      <c r="X172" s="46">
        <f t="shared" si="107"/>
        <v>0</v>
      </c>
      <c r="Y172" s="46">
        <f t="shared" si="107"/>
        <v>0</v>
      </c>
      <c r="Z172" s="46">
        <f t="shared" si="107"/>
        <v>0</v>
      </c>
      <c r="AA172" s="46">
        <f t="shared" si="107"/>
        <v>0</v>
      </c>
      <c r="AB172" s="46">
        <f t="shared" si="107"/>
        <v>0</v>
      </c>
      <c r="AC172" s="46">
        <f t="shared" si="107"/>
        <v>0</v>
      </c>
      <c r="AD172" s="47">
        <f t="shared" si="107"/>
        <v>0.29457364341085274</v>
      </c>
    </row>
    <row r="173" spans="2:30" ht="15.6" x14ac:dyDescent="0.3">
      <c r="B173" s="48" t="s">
        <v>20</v>
      </c>
      <c r="C173" s="49">
        <v>30</v>
      </c>
      <c r="D173" s="49">
        <v>106</v>
      </c>
      <c r="E173" s="49">
        <v>73</v>
      </c>
      <c r="F173" s="50"/>
      <c r="G173" s="49">
        <v>45</v>
      </c>
      <c r="H173" s="49">
        <v>13</v>
      </c>
      <c r="I173" s="49"/>
      <c r="J173" s="49"/>
      <c r="K173" s="49"/>
      <c r="L173" s="49"/>
      <c r="M173" s="49"/>
      <c r="N173" s="49"/>
      <c r="O173" s="51">
        <v>51</v>
      </c>
      <c r="P173" s="52">
        <f t="shared" si="108"/>
        <v>318</v>
      </c>
      <c r="Q173" s="48" t="str">
        <f t="shared" si="109"/>
        <v>Lib Dem</v>
      </c>
      <c r="R173" s="46">
        <f t="shared" si="110"/>
        <v>9.4339622641509441E-2</v>
      </c>
      <c r="S173" s="46">
        <f t="shared" si="105"/>
        <v>0.33333333333333331</v>
      </c>
      <c r="T173" s="46">
        <f t="shared" si="106"/>
        <v>0.22955974842767296</v>
      </c>
      <c r="U173" s="53"/>
      <c r="V173" s="46">
        <f t="shared" si="107"/>
        <v>0.14150943396226415</v>
      </c>
      <c r="W173" s="46">
        <f t="shared" si="107"/>
        <v>4.0880503144654086E-2</v>
      </c>
      <c r="X173" s="46">
        <f t="shared" si="107"/>
        <v>0</v>
      </c>
      <c r="Y173" s="46">
        <f t="shared" si="107"/>
        <v>0</v>
      </c>
      <c r="Z173" s="46">
        <f t="shared" si="107"/>
        <v>0</v>
      </c>
      <c r="AA173" s="46">
        <f t="shared" si="107"/>
        <v>0</v>
      </c>
      <c r="AB173" s="46">
        <f t="shared" si="107"/>
        <v>0</v>
      </c>
      <c r="AC173" s="46">
        <f t="shared" si="107"/>
        <v>0</v>
      </c>
      <c r="AD173" s="47">
        <f t="shared" si="107"/>
        <v>0.16037735849056603</v>
      </c>
    </row>
    <row r="174" spans="2:30" ht="15.6" x14ac:dyDescent="0.3">
      <c r="B174" s="48" t="s">
        <v>21</v>
      </c>
      <c r="C174" s="49">
        <v>107</v>
      </c>
      <c r="D174" s="49">
        <v>37</v>
      </c>
      <c r="E174" s="49">
        <v>4</v>
      </c>
      <c r="F174" s="49">
        <v>23</v>
      </c>
      <c r="G174" s="50"/>
      <c r="H174" s="49">
        <v>15</v>
      </c>
      <c r="I174" s="49"/>
      <c r="J174" s="49"/>
      <c r="K174" s="49"/>
      <c r="L174" s="49"/>
      <c r="M174" s="49"/>
      <c r="N174" s="49"/>
      <c r="O174" s="51">
        <v>38</v>
      </c>
      <c r="P174" s="52">
        <f t="shared" si="108"/>
        <v>224</v>
      </c>
      <c r="Q174" s="48" t="str">
        <f t="shared" si="109"/>
        <v>Green</v>
      </c>
      <c r="R174" s="46">
        <f t="shared" si="110"/>
        <v>0.47767857142857145</v>
      </c>
      <c r="S174" s="46">
        <f t="shared" si="105"/>
        <v>0.16517857142857142</v>
      </c>
      <c r="T174" s="46">
        <f t="shared" si="106"/>
        <v>1.7857142857142856E-2</v>
      </c>
      <c r="U174" s="46">
        <f t="shared" si="107"/>
        <v>0.10267857142857142</v>
      </c>
      <c r="V174" s="53">
        <f t="shared" si="107"/>
        <v>0</v>
      </c>
      <c r="W174" s="46">
        <f t="shared" si="107"/>
        <v>6.6964285714285712E-2</v>
      </c>
      <c r="X174" s="46">
        <f t="shared" si="107"/>
        <v>0</v>
      </c>
      <c r="Y174" s="46">
        <f t="shared" si="107"/>
        <v>0</v>
      </c>
      <c r="Z174" s="46">
        <f t="shared" si="107"/>
        <v>0</v>
      </c>
      <c r="AA174" s="46">
        <f t="shared" si="107"/>
        <v>0</v>
      </c>
      <c r="AB174" s="46">
        <f t="shared" si="107"/>
        <v>0</v>
      </c>
      <c r="AC174" s="46">
        <f t="shared" si="107"/>
        <v>0</v>
      </c>
      <c r="AD174" s="47">
        <f t="shared" si="107"/>
        <v>0.16964285714285715</v>
      </c>
    </row>
    <row r="175" spans="2:30" ht="16.2" thickBot="1" x14ac:dyDescent="0.35">
      <c r="B175" s="48" t="s">
        <v>39</v>
      </c>
      <c r="C175" s="49">
        <v>16</v>
      </c>
      <c r="D175" s="49">
        <v>15</v>
      </c>
      <c r="E175" s="49">
        <v>27</v>
      </c>
      <c r="F175" s="49">
        <v>12</v>
      </c>
      <c r="G175" s="49">
        <v>16</v>
      </c>
      <c r="H175" s="50"/>
      <c r="I175" s="49"/>
      <c r="J175" s="49"/>
      <c r="K175" s="49"/>
      <c r="L175" s="49"/>
      <c r="M175" s="49"/>
      <c r="N175" s="49"/>
      <c r="O175" s="51">
        <v>23</v>
      </c>
      <c r="P175" s="52">
        <f t="shared" si="108"/>
        <v>109</v>
      </c>
      <c r="Q175" s="48" t="str">
        <f t="shared" si="109"/>
        <v>Family</v>
      </c>
      <c r="R175" s="46">
        <f t="shared" si="110"/>
        <v>0.14678899082568808</v>
      </c>
      <c r="S175" s="46">
        <f t="shared" si="105"/>
        <v>0.13761467889908258</v>
      </c>
      <c r="T175" s="46">
        <f t="shared" si="106"/>
        <v>0.24770642201834864</v>
      </c>
      <c r="U175" s="46">
        <f t="shared" si="107"/>
        <v>0.11009174311926606</v>
      </c>
      <c r="V175" s="46">
        <f t="shared" si="107"/>
        <v>0.14678899082568808</v>
      </c>
      <c r="W175" s="53">
        <f t="shared" si="107"/>
        <v>0</v>
      </c>
      <c r="X175" s="46">
        <f t="shared" si="107"/>
        <v>0</v>
      </c>
      <c r="Y175" s="46">
        <f t="shared" si="107"/>
        <v>0</v>
      </c>
      <c r="Z175" s="46">
        <f t="shared" si="107"/>
        <v>0</v>
      </c>
      <c r="AA175" s="46">
        <f t="shared" si="107"/>
        <v>0</v>
      </c>
      <c r="AB175" s="46">
        <f t="shared" si="107"/>
        <v>0</v>
      </c>
      <c r="AC175" s="46">
        <f t="shared" si="107"/>
        <v>0</v>
      </c>
      <c r="AD175" s="47">
        <f t="shared" si="107"/>
        <v>0.21100917431192662</v>
      </c>
    </row>
    <row r="176" spans="2:30" ht="15.6" x14ac:dyDescent="0.3">
      <c r="B176" s="96" t="s">
        <v>58</v>
      </c>
      <c r="C176" s="57" t="s">
        <v>59</v>
      </c>
      <c r="D176" s="58" t="s">
        <v>60</v>
      </c>
      <c r="E176" s="58" t="s">
        <v>61</v>
      </c>
      <c r="F176" s="58" t="s">
        <v>62</v>
      </c>
      <c r="G176" s="58" t="s">
        <v>63</v>
      </c>
      <c r="H176" s="58" t="s">
        <v>64</v>
      </c>
      <c r="I176" s="58" t="s">
        <v>65</v>
      </c>
      <c r="J176" s="58" t="s">
        <v>66</v>
      </c>
      <c r="K176" s="58" t="s">
        <v>67</v>
      </c>
      <c r="L176" s="58" t="s">
        <v>68</v>
      </c>
      <c r="M176" s="58" t="s">
        <v>69</v>
      </c>
      <c r="N176" s="58" t="s">
        <v>70</v>
      </c>
      <c r="O176" s="58" t="s">
        <v>71</v>
      </c>
      <c r="P176" s="59" t="s">
        <v>72</v>
      </c>
      <c r="Q176" s="60" t="s">
        <v>59</v>
      </c>
      <c r="R176" s="58" t="s">
        <v>60</v>
      </c>
      <c r="S176" s="58" t="s">
        <v>61</v>
      </c>
      <c r="T176" s="58" t="s">
        <v>62</v>
      </c>
      <c r="U176" s="58" t="s">
        <v>63</v>
      </c>
      <c r="V176" s="58" t="s">
        <v>64</v>
      </c>
      <c r="W176" s="58" t="s">
        <v>65</v>
      </c>
      <c r="X176" s="58" t="s">
        <v>66</v>
      </c>
      <c r="Y176" s="58" t="s">
        <v>67</v>
      </c>
      <c r="Z176" s="58" t="s">
        <v>68</v>
      </c>
      <c r="AA176" s="58" t="s">
        <v>69</v>
      </c>
      <c r="AB176" s="58" t="s">
        <v>70</v>
      </c>
      <c r="AC176" s="58" t="s">
        <v>71</v>
      </c>
      <c r="AD176" s="59" t="s">
        <v>72</v>
      </c>
    </row>
    <row r="177" spans="2:30" ht="16.2" thickBot="1" x14ac:dyDescent="0.35">
      <c r="B177" s="97"/>
      <c r="C177" s="61" t="s">
        <v>31</v>
      </c>
      <c r="D177" s="62">
        <v>6255</v>
      </c>
      <c r="E177" s="62">
        <v>5534</v>
      </c>
      <c r="F177" s="62">
        <v>3653</v>
      </c>
      <c r="G177" s="62">
        <v>1727</v>
      </c>
      <c r="H177" s="62">
        <v>926</v>
      </c>
      <c r="I177" s="62">
        <v>730</v>
      </c>
      <c r="J177" s="62">
        <v>625</v>
      </c>
      <c r="K177" s="62">
        <v>600</v>
      </c>
      <c r="L177" s="62"/>
      <c r="M177" s="62"/>
      <c r="N177" s="62"/>
      <c r="O177" s="62"/>
      <c r="P177" s="63"/>
      <c r="Q177" s="64" t="s">
        <v>73</v>
      </c>
      <c r="R177" s="65">
        <f>D177/$D177</f>
        <v>1</v>
      </c>
      <c r="S177" s="66">
        <f t="shared" ref="S177:AD177" si="111">E177/$D177</f>
        <v>0.88473221422861714</v>
      </c>
      <c r="T177" s="66">
        <f t="shared" si="111"/>
        <v>0.58401278976818549</v>
      </c>
      <c r="U177" s="66">
        <f t="shared" si="111"/>
        <v>0.27609912070343723</v>
      </c>
      <c r="V177" s="66">
        <f t="shared" si="111"/>
        <v>0.14804156674660271</v>
      </c>
      <c r="W177" s="66">
        <f t="shared" si="111"/>
        <v>0.11670663469224621</v>
      </c>
      <c r="X177" s="66">
        <f t="shared" si="111"/>
        <v>9.9920063948840926E-2</v>
      </c>
      <c r="Y177" s="66">
        <f t="shared" si="111"/>
        <v>9.5923261390887291E-2</v>
      </c>
      <c r="Z177" s="66">
        <f t="shared" si="111"/>
        <v>0</v>
      </c>
      <c r="AA177" s="66">
        <f t="shared" si="111"/>
        <v>0</v>
      </c>
      <c r="AB177" s="66">
        <f t="shared" si="111"/>
        <v>0</v>
      </c>
      <c r="AC177" s="66">
        <f t="shared" si="111"/>
        <v>0</v>
      </c>
      <c r="AD177" s="67">
        <f t="shared" si="111"/>
        <v>0</v>
      </c>
    </row>
    <row r="178" spans="2:30" ht="14.4" thickBot="1" x14ac:dyDescent="0.3"/>
    <row r="179" spans="2:30" ht="18" thickBot="1" x14ac:dyDescent="0.35">
      <c r="B179" s="85" t="s">
        <v>316</v>
      </c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7"/>
    </row>
    <row r="180" spans="2:30" ht="18" thickBot="1" x14ac:dyDescent="0.35">
      <c r="B180" s="90" t="s">
        <v>54</v>
      </c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2"/>
      <c r="Q180" s="93" t="s">
        <v>55</v>
      </c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5"/>
    </row>
    <row r="181" spans="2:30" ht="15.6" x14ac:dyDescent="0.3">
      <c r="B181" s="33"/>
      <c r="C181" s="34" t="str">
        <f>B182</f>
        <v>SNP</v>
      </c>
      <c r="D181" s="34" t="str">
        <f>B183</f>
        <v>Labour</v>
      </c>
      <c r="E181" s="34" t="str">
        <f>B184</f>
        <v>Conservative</v>
      </c>
      <c r="F181" s="34" t="str">
        <f>B185</f>
        <v>Lib Dem</v>
      </c>
      <c r="G181" s="34" t="str">
        <f>B186</f>
        <v>Green</v>
      </c>
      <c r="H181" s="34" t="str">
        <f>B187</f>
        <v>Alba</v>
      </c>
      <c r="I181" s="34" t="str">
        <f>B188</f>
        <v>Family</v>
      </c>
      <c r="J181" s="34"/>
      <c r="K181" s="34"/>
      <c r="L181" s="34"/>
      <c r="M181" s="34"/>
      <c r="N181" s="34"/>
      <c r="O181" s="35" t="s">
        <v>56</v>
      </c>
      <c r="P181" s="36" t="s">
        <v>57</v>
      </c>
      <c r="Q181" s="37"/>
      <c r="R181" s="34" t="str">
        <f t="shared" ref="R181:AC181" si="112">C181</f>
        <v>SNP</v>
      </c>
      <c r="S181" s="38" t="str">
        <f t="shared" si="112"/>
        <v>Labour</v>
      </c>
      <c r="T181" s="38" t="str">
        <f t="shared" si="112"/>
        <v>Conservative</v>
      </c>
      <c r="U181" s="38" t="str">
        <f t="shared" si="112"/>
        <v>Lib Dem</v>
      </c>
      <c r="V181" s="38" t="str">
        <f t="shared" si="112"/>
        <v>Green</v>
      </c>
      <c r="W181" s="38" t="str">
        <f t="shared" si="112"/>
        <v>Alba</v>
      </c>
      <c r="X181" s="38" t="str">
        <f t="shared" si="112"/>
        <v>Family</v>
      </c>
      <c r="Y181" s="38">
        <f t="shared" si="112"/>
        <v>0</v>
      </c>
      <c r="Z181" s="38">
        <f t="shared" si="112"/>
        <v>0</v>
      </c>
      <c r="AA181" s="38">
        <f t="shared" si="112"/>
        <v>0</v>
      </c>
      <c r="AB181" s="38">
        <f t="shared" si="112"/>
        <v>0</v>
      </c>
      <c r="AC181" s="38">
        <f t="shared" si="112"/>
        <v>0</v>
      </c>
      <c r="AD181" s="39" t="s">
        <v>56</v>
      </c>
    </row>
    <row r="182" spans="2:30" ht="15.6" x14ac:dyDescent="0.3">
      <c r="B182" s="40" t="s">
        <v>17</v>
      </c>
      <c r="C182" s="41"/>
      <c r="D182" s="42">
        <v>446</v>
      </c>
      <c r="E182" s="42">
        <v>34</v>
      </c>
      <c r="F182" s="42">
        <v>75</v>
      </c>
      <c r="G182" s="42">
        <v>629</v>
      </c>
      <c r="H182" s="42">
        <v>201</v>
      </c>
      <c r="I182" s="42">
        <v>54</v>
      </c>
      <c r="J182" s="42"/>
      <c r="K182" s="42"/>
      <c r="L182" s="42"/>
      <c r="M182" s="42"/>
      <c r="N182" s="42"/>
      <c r="O182" s="43">
        <v>828</v>
      </c>
      <c r="P182" s="44">
        <f>SUM(C182:O182)</f>
        <v>2267</v>
      </c>
      <c r="Q182" s="40" t="str">
        <f>B182</f>
        <v>SNP</v>
      </c>
      <c r="R182" s="45"/>
      <c r="S182" s="46">
        <f t="shared" ref="S182:S188" si="113">D182/SUM($C182:$O182)</f>
        <v>0.19673577415086016</v>
      </c>
      <c r="T182" s="46">
        <f t="shared" ref="T182:T188" si="114">E182/SUM($C182:$O182)</f>
        <v>1.4997794441993825E-2</v>
      </c>
      <c r="U182" s="46">
        <f t="shared" ref="U182:AD188" si="115">F182/SUM($C182:$O182)</f>
        <v>3.3083370092633436E-2</v>
      </c>
      <c r="V182" s="46">
        <f t="shared" si="115"/>
        <v>0.27745919717688577</v>
      </c>
      <c r="W182" s="46">
        <f t="shared" si="115"/>
        <v>8.8663431848257604E-2</v>
      </c>
      <c r="X182" s="46">
        <f t="shared" si="115"/>
        <v>2.3820026466696075E-2</v>
      </c>
      <c r="Y182" s="46">
        <f t="shared" si="115"/>
        <v>0</v>
      </c>
      <c r="Z182" s="46">
        <f t="shared" si="115"/>
        <v>0</v>
      </c>
      <c r="AA182" s="46">
        <f t="shared" si="115"/>
        <v>0</v>
      </c>
      <c r="AB182" s="46">
        <f t="shared" si="115"/>
        <v>0</v>
      </c>
      <c r="AC182" s="46">
        <f t="shared" si="115"/>
        <v>0</v>
      </c>
      <c r="AD182" s="47">
        <f t="shared" si="115"/>
        <v>0.36524040582267314</v>
      </c>
    </row>
    <row r="183" spans="2:30" ht="15.6" x14ac:dyDescent="0.3">
      <c r="B183" s="48" t="s">
        <v>18</v>
      </c>
      <c r="C183" s="49">
        <v>243</v>
      </c>
      <c r="D183" s="50"/>
      <c r="E183" s="49">
        <v>186</v>
      </c>
      <c r="F183" s="49">
        <v>315</v>
      </c>
      <c r="G183" s="49">
        <v>100</v>
      </c>
      <c r="H183" s="49">
        <v>26</v>
      </c>
      <c r="I183" s="49">
        <v>55</v>
      </c>
      <c r="J183" s="49"/>
      <c r="K183" s="49"/>
      <c r="L183" s="49"/>
      <c r="M183" s="49"/>
      <c r="N183" s="49"/>
      <c r="O183" s="51">
        <v>374</v>
      </c>
      <c r="P183" s="52">
        <f t="shared" ref="P183:P188" si="116">SUM(C183:O183)</f>
        <v>1299</v>
      </c>
      <c r="Q183" s="48" t="str">
        <f t="shared" ref="Q183:Q188" si="117">B183</f>
        <v>Labour</v>
      </c>
      <c r="R183" s="46">
        <f t="shared" ref="R183:R188" si="118">C183/SUM($C183:$O183)</f>
        <v>0.18706697459584296</v>
      </c>
      <c r="S183" s="53"/>
      <c r="T183" s="46">
        <f t="shared" si="114"/>
        <v>0.14318706697459585</v>
      </c>
      <c r="U183" s="46">
        <f t="shared" si="115"/>
        <v>0.24249422632794457</v>
      </c>
      <c r="V183" s="46">
        <f t="shared" si="115"/>
        <v>7.6982294072363358E-2</v>
      </c>
      <c r="W183" s="46">
        <f t="shared" si="115"/>
        <v>2.0015396458814474E-2</v>
      </c>
      <c r="X183" s="46">
        <f t="shared" si="115"/>
        <v>4.2340261739799843E-2</v>
      </c>
      <c r="Y183" s="46">
        <f t="shared" si="115"/>
        <v>0</v>
      </c>
      <c r="Z183" s="46">
        <f t="shared" si="115"/>
        <v>0</v>
      </c>
      <c r="AA183" s="46">
        <f t="shared" si="115"/>
        <v>0</v>
      </c>
      <c r="AB183" s="46">
        <f t="shared" si="115"/>
        <v>0</v>
      </c>
      <c r="AC183" s="46">
        <f t="shared" si="115"/>
        <v>0</v>
      </c>
      <c r="AD183" s="47">
        <f t="shared" si="115"/>
        <v>0.28791377983063893</v>
      </c>
    </row>
    <row r="184" spans="2:30" ht="15.6" x14ac:dyDescent="0.3">
      <c r="B184" s="48" t="s">
        <v>19</v>
      </c>
      <c r="C184" s="49">
        <v>16</v>
      </c>
      <c r="D184" s="49">
        <v>195</v>
      </c>
      <c r="E184" s="50"/>
      <c r="F184" s="49">
        <v>148</v>
      </c>
      <c r="G184" s="49">
        <v>14</v>
      </c>
      <c r="H184" s="49">
        <v>5</v>
      </c>
      <c r="I184" s="49">
        <v>35</v>
      </c>
      <c r="J184" s="49"/>
      <c r="K184" s="49"/>
      <c r="L184" s="49"/>
      <c r="M184" s="49"/>
      <c r="N184" s="49"/>
      <c r="O184" s="51">
        <v>148</v>
      </c>
      <c r="P184" s="52">
        <f t="shared" si="116"/>
        <v>561</v>
      </c>
      <c r="Q184" s="48" t="str">
        <f t="shared" si="117"/>
        <v>Conservative</v>
      </c>
      <c r="R184" s="46">
        <f t="shared" si="118"/>
        <v>2.8520499108734401E-2</v>
      </c>
      <c r="S184" s="46">
        <f t="shared" si="113"/>
        <v>0.34759358288770054</v>
      </c>
      <c r="T184" s="53"/>
      <c r="U184" s="46">
        <f t="shared" si="115"/>
        <v>0.26381461675579321</v>
      </c>
      <c r="V184" s="46">
        <f t="shared" si="115"/>
        <v>2.4955436720142603E-2</v>
      </c>
      <c r="W184" s="46">
        <f t="shared" si="115"/>
        <v>8.9126559714795012E-3</v>
      </c>
      <c r="X184" s="46">
        <f t="shared" si="115"/>
        <v>6.2388591800356503E-2</v>
      </c>
      <c r="Y184" s="46">
        <f t="shared" si="115"/>
        <v>0</v>
      </c>
      <c r="Z184" s="46">
        <f t="shared" si="115"/>
        <v>0</v>
      </c>
      <c r="AA184" s="46">
        <f t="shared" si="115"/>
        <v>0</v>
      </c>
      <c r="AB184" s="46">
        <f t="shared" si="115"/>
        <v>0</v>
      </c>
      <c r="AC184" s="46">
        <f t="shared" si="115"/>
        <v>0</v>
      </c>
      <c r="AD184" s="47">
        <f t="shared" si="115"/>
        <v>0.26381461675579321</v>
      </c>
    </row>
    <row r="185" spans="2:30" ht="15.6" x14ac:dyDescent="0.3">
      <c r="B185" s="48" t="s">
        <v>20</v>
      </c>
      <c r="C185" s="49">
        <v>16</v>
      </c>
      <c r="D185" s="49">
        <v>81</v>
      </c>
      <c r="E185" s="49">
        <v>28</v>
      </c>
      <c r="F185" s="50"/>
      <c r="G185" s="49">
        <v>18</v>
      </c>
      <c r="H185" s="49">
        <v>8</v>
      </c>
      <c r="I185" s="49">
        <v>10</v>
      </c>
      <c r="J185" s="49"/>
      <c r="K185" s="49"/>
      <c r="L185" s="49"/>
      <c r="M185" s="49"/>
      <c r="N185" s="49"/>
      <c r="O185" s="51">
        <v>22</v>
      </c>
      <c r="P185" s="52">
        <f t="shared" si="116"/>
        <v>183</v>
      </c>
      <c r="Q185" s="48" t="str">
        <f t="shared" si="117"/>
        <v>Lib Dem</v>
      </c>
      <c r="R185" s="46">
        <f t="shared" si="118"/>
        <v>8.7431693989071038E-2</v>
      </c>
      <c r="S185" s="46">
        <f t="shared" si="113"/>
        <v>0.44262295081967212</v>
      </c>
      <c r="T185" s="46">
        <f t="shared" si="114"/>
        <v>0.15300546448087432</v>
      </c>
      <c r="U185" s="53"/>
      <c r="V185" s="46">
        <f t="shared" si="115"/>
        <v>9.8360655737704916E-2</v>
      </c>
      <c r="W185" s="46">
        <f t="shared" si="115"/>
        <v>4.3715846994535519E-2</v>
      </c>
      <c r="X185" s="46">
        <f t="shared" si="115"/>
        <v>5.4644808743169397E-2</v>
      </c>
      <c r="Y185" s="46">
        <f t="shared" si="115"/>
        <v>0</v>
      </c>
      <c r="Z185" s="46">
        <f t="shared" si="115"/>
        <v>0</v>
      </c>
      <c r="AA185" s="46">
        <f t="shared" si="115"/>
        <v>0</v>
      </c>
      <c r="AB185" s="46">
        <f t="shared" si="115"/>
        <v>0</v>
      </c>
      <c r="AC185" s="46">
        <f t="shared" si="115"/>
        <v>0</v>
      </c>
      <c r="AD185" s="47">
        <f t="shared" si="115"/>
        <v>0.12021857923497267</v>
      </c>
    </row>
    <row r="186" spans="2:30" ht="15.6" x14ac:dyDescent="0.3">
      <c r="B186" s="48" t="s">
        <v>21</v>
      </c>
      <c r="C186" s="49">
        <v>86</v>
      </c>
      <c r="D186" s="49">
        <v>29</v>
      </c>
      <c r="E186" s="49">
        <v>6</v>
      </c>
      <c r="F186" s="49">
        <v>19</v>
      </c>
      <c r="G186" s="50"/>
      <c r="H186" s="49">
        <v>10</v>
      </c>
      <c r="I186" s="49">
        <v>5</v>
      </c>
      <c r="J186" s="49"/>
      <c r="K186" s="49"/>
      <c r="L186" s="49"/>
      <c r="M186" s="49"/>
      <c r="N186" s="49"/>
      <c r="O186" s="51">
        <v>15</v>
      </c>
      <c r="P186" s="52">
        <f t="shared" si="116"/>
        <v>170</v>
      </c>
      <c r="Q186" s="48" t="str">
        <f t="shared" si="117"/>
        <v>Green</v>
      </c>
      <c r="R186" s="46">
        <f t="shared" si="118"/>
        <v>0.50588235294117645</v>
      </c>
      <c r="S186" s="46">
        <f t="shared" si="113"/>
        <v>0.17058823529411765</v>
      </c>
      <c r="T186" s="46">
        <f t="shared" si="114"/>
        <v>3.5294117647058823E-2</v>
      </c>
      <c r="U186" s="46">
        <f t="shared" si="115"/>
        <v>0.11176470588235295</v>
      </c>
      <c r="V186" s="53">
        <f t="shared" si="115"/>
        <v>0</v>
      </c>
      <c r="W186" s="46">
        <f t="shared" si="115"/>
        <v>5.8823529411764705E-2</v>
      </c>
      <c r="X186" s="46">
        <f t="shared" si="115"/>
        <v>2.9411764705882353E-2</v>
      </c>
      <c r="Y186" s="46">
        <f t="shared" si="115"/>
        <v>0</v>
      </c>
      <c r="Z186" s="46">
        <f t="shared" si="115"/>
        <v>0</v>
      </c>
      <c r="AA186" s="46">
        <f t="shared" si="115"/>
        <v>0</v>
      </c>
      <c r="AB186" s="46">
        <f t="shared" si="115"/>
        <v>0</v>
      </c>
      <c r="AC186" s="46">
        <f t="shared" si="115"/>
        <v>0</v>
      </c>
      <c r="AD186" s="47">
        <f t="shared" si="115"/>
        <v>8.8235294117647065E-2</v>
      </c>
    </row>
    <row r="187" spans="2:30" ht="15.6" x14ac:dyDescent="0.3">
      <c r="B187" s="48" t="s">
        <v>49</v>
      </c>
      <c r="C187" s="49">
        <v>38</v>
      </c>
      <c r="D187" s="49">
        <v>12</v>
      </c>
      <c r="E187" s="49">
        <v>11</v>
      </c>
      <c r="F187" s="49">
        <v>7</v>
      </c>
      <c r="G187" s="49">
        <v>9</v>
      </c>
      <c r="H187" s="50"/>
      <c r="I187" s="49">
        <v>14</v>
      </c>
      <c r="J187" s="49"/>
      <c r="K187" s="49"/>
      <c r="L187" s="49"/>
      <c r="M187" s="49"/>
      <c r="N187" s="49"/>
      <c r="O187" s="51">
        <v>10</v>
      </c>
      <c r="P187" s="52">
        <f t="shared" si="116"/>
        <v>101</v>
      </c>
      <c r="Q187" s="48" t="str">
        <f t="shared" si="117"/>
        <v>Alba</v>
      </c>
      <c r="R187" s="46">
        <f t="shared" si="118"/>
        <v>0.37623762376237624</v>
      </c>
      <c r="S187" s="46">
        <f t="shared" si="113"/>
        <v>0.11881188118811881</v>
      </c>
      <c r="T187" s="46">
        <f t="shared" si="114"/>
        <v>0.10891089108910891</v>
      </c>
      <c r="U187" s="46">
        <f t="shared" si="115"/>
        <v>6.9306930693069313E-2</v>
      </c>
      <c r="V187" s="46">
        <f t="shared" si="115"/>
        <v>8.9108910891089105E-2</v>
      </c>
      <c r="W187" s="53">
        <f t="shared" si="115"/>
        <v>0</v>
      </c>
      <c r="X187" s="46">
        <f t="shared" si="115"/>
        <v>0.13861386138613863</v>
      </c>
      <c r="Y187" s="46">
        <f t="shared" si="115"/>
        <v>0</v>
      </c>
      <c r="Z187" s="46">
        <f t="shared" si="115"/>
        <v>0</v>
      </c>
      <c r="AA187" s="46">
        <f t="shared" si="115"/>
        <v>0</v>
      </c>
      <c r="AB187" s="46">
        <f t="shared" si="115"/>
        <v>0</v>
      </c>
      <c r="AC187" s="46">
        <f t="shared" si="115"/>
        <v>0</v>
      </c>
      <c r="AD187" s="47">
        <f t="shared" si="115"/>
        <v>9.9009900990099015E-2</v>
      </c>
    </row>
    <row r="188" spans="2:30" ht="16.2" thickBot="1" x14ac:dyDescent="0.35">
      <c r="B188" s="48" t="s">
        <v>39</v>
      </c>
      <c r="C188" s="49">
        <v>9</v>
      </c>
      <c r="D188" s="49">
        <v>9</v>
      </c>
      <c r="E188" s="49">
        <v>17</v>
      </c>
      <c r="F188" s="49">
        <v>5</v>
      </c>
      <c r="G188" s="49">
        <v>13</v>
      </c>
      <c r="H188" s="49">
        <v>6</v>
      </c>
      <c r="I188" s="50"/>
      <c r="J188" s="49"/>
      <c r="K188" s="49"/>
      <c r="L188" s="49"/>
      <c r="M188" s="49"/>
      <c r="N188" s="49"/>
      <c r="O188" s="51">
        <v>12</v>
      </c>
      <c r="P188" s="52">
        <f t="shared" si="116"/>
        <v>71</v>
      </c>
      <c r="Q188" s="48" t="str">
        <f t="shared" si="117"/>
        <v>Family</v>
      </c>
      <c r="R188" s="46">
        <f t="shared" si="118"/>
        <v>0.12676056338028169</v>
      </c>
      <c r="S188" s="46">
        <f t="shared" si="113"/>
        <v>0.12676056338028169</v>
      </c>
      <c r="T188" s="46">
        <f t="shared" si="114"/>
        <v>0.23943661971830985</v>
      </c>
      <c r="U188" s="46">
        <f t="shared" si="115"/>
        <v>7.0422535211267609E-2</v>
      </c>
      <c r="V188" s="46">
        <f t="shared" si="115"/>
        <v>0.18309859154929578</v>
      </c>
      <c r="W188" s="46">
        <f t="shared" si="115"/>
        <v>8.4507042253521125E-2</v>
      </c>
      <c r="X188" s="53">
        <f t="shared" si="115"/>
        <v>0</v>
      </c>
      <c r="Y188" s="46">
        <f t="shared" si="115"/>
        <v>0</v>
      </c>
      <c r="Z188" s="46">
        <f t="shared" si="115"/>
        <v>0</v>
      </c>
      <c r="AA188" s="46">
        <f t="shared" si="115"/>
        <v>0</v>
      </c>
      <c r="AB188" s="46">
        <f t="shared" si="115"/>
        <v>0</v>
      </c>
      <c r="AC188" s="46">
        <f t="shared" si="115"/>
        <v>0</v>
      </c>
      <c r="AD188" s="47">
        <f t="shared" si="115"/>
        <v>0.16901408450704225</v>
      </c>
    </row>
    <row r="189" spans="2:30" ht="15.6" x14ac:dyDescent="0.3">
      <c r="B189" s="96" t="s">
        <v>58</v>
      </c>
      <c r="C189" s="57" t="s">
        <v>59</v>
      </c>
      <c r="D189" s="58" t="s">
        <v>60</v>
      </c>
      <c r="E189" s="58" t="s">
        <v>61</v>
      </c>
      <c r="F189" s="58" t="s">
        <v>62</v>
      </c>
      <c r="G189" s="58" t="s">
        <v>63</v>
      </c>
      <c r="H189" s="58" t="s">
        <v>64</v>
      </c>
      <c r="I189" s="58" t="s">
        <v>65</v>
      </c>
      <c r="J189" s="58" t="s">
        <v>66</v>
      </c>
      <c r="K189" s="58" t="s">
        <v>67</v>
      </c>
      <c r="L189" s="58" t="s">
        <v>68</v>
      </c>
      <c r="M189" s="58" t="s">
        <v>69</v>
      </c>
      <c r="N189" s="58" t="s">
        <v>70</v>
      </c>
      <c r="O189" s="58" t="s">
        <v>71</v>
      </c>
      <c r="P189" s="59" t="s">
        <v>72</v>
      </c>
      <c r="Q189" s="60" t="s">
        <v>59</v>
      </c>
      <c r="R189" s="58" t="s">
        <v>60</v>
      </c>
      <c r="S189" s="58" t="s">
        <v>61</v>
      </c>
      <c r="T189" s="58" t="s">
        <v>62</v>
      </c>
      <c r="U189" s="58" t="s">
        <v>63</v>
      </c>
      <c r="V189" s="58" t="s">
        <v>64</v>
      </c>
      <c r="W189" s="58" t="s">
        <v>65</v>
      </c>
      <c r="X189" s="58" t="s">
        <v>66</v>
      </c>
      <c r="Y189" s="58" t="s">
        <v>67</v>
      </c>
      <c r="Z189" s="58" t="s">
        <v>68</v>
      </c>
      <c r="AA189" s="58" t="s">
        <v>69</v>
      </c>
      <c r="AB189" s="58" t="s">
        <v>70</v>
      </c>
      <c r="AC189" s="58" t="s">
        <v>71</v>
      </c>
      <c r="AD189" s="59" t="s">
        <v>72</v>
      </c>
    </row>
    <row r="190" spans="2:30" ht="16.2" thickBot="1" x14ac:dyDescent="0.35">
      <c r="B190" s="97"/>
      <c r="C190" s="61" t="s">
        <v>31</v>
      </c>
      <c r="D190" s="62">
        <v>4652</v>
      </c>
      <c r="E190" s="62">
        <v>3966</v>
      </c>
      <c r="F190" s="62">
        <v>2688</v>
      </c>
      <c r="G190" s="62">
        <v>992</v>
      </c>
      <c r="H190" s="62">
        <v>622</v>
      </c>
      <c r="I190" s="62">
        <v>483</v>
      </c>
      <c r="J190" s="62">
        <v>442</v>
      </c>
      <c r="K190" s="62">
        <v>431</v>
      </c>
      <c r="L190" s="62"/>
      <c r="M190" s="62"/>
      <c r="N190" s="62"/>
      <c r="O190" s="62"/>
      <c r="P190" s="63"/>
      <c r="Q190" s="64" t="s">
        <v>73</v>
      </c>
      <c r="R190" s="65">
        <f>D190/$D190</f>
        <v>1</v>
      </c>
      <c r="S190" s="66">
        <f t="shared" ref="S190:AD190" si="119">E190/$D190</f>
        <v>0.85253654342218399</v>
      </c>
      <c r="T190" s="66">
        <f t="shared" si="119"/>
        <v>0.57781599312123821</v>
      </c>
      <c r="U190" s="66">
        <f t="shared" si="119"/>
        <v>0.21324161650902837</v>
      </c>
      <c r="V190" s="66">
        <f t="shared" si="119"/>
        <v>0.13370593293207222</v>
      </c>
      <c r="W190" s="66">
        <f t="shared" si="119"/>
        <v>0.10382631126397249</v>
      </c>
      <c r="X190" s="66">
        <f t="shared" si="119"/>
        <v>9.501289767841789E-2</v>
      </c>
      <c r="Y190" s="66">
        <f t="shared" si="119"/>
        <v>9.2648323301805668E-2</v>
      </c>
      <c r="Z190" s="66">
        <f t="shared" si="119"/>
        <v>0</v>
      </c>
      <c r="AA190" s="66">
        <f t="shared" si="119"/>
        <v>0</v>
      </c>
      <c r="AB190" s="66">
        <f t="shared" si="119"/>
        <v>0</v>
      </c>
      <c r="AC190" s="66">
        <f t="shared" si="119"/>
        <v>0</v>
      </c>
      <c r="AD190" s="67">
        <f t="shared" si="119"/>
        <v>0</v>
      </c>
    </row>
    <row r="191" spans="2:30" ht="14.4" thickBot="1" x14ac:dyDescent="0.3"/>
    <row r="192" spans="2:30" ht="18" thickBot="1" x14ac:dyDescent="0.35">
      <c r="B192" s="85" t="s">
        <v>330</v>
      </c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7"/>
    </row>
    <row r="193" spans="2:30" ht="18" thickBot="1" x14ac:dyDescent="0.35">
      <c r="B193" s="90" t="s">
        <v>54</v>
      </c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2"/>
      <c r="Q193" s="93" t="s">
        <v>55</v>
      </c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5"/>
    </row>
    <row r="194" spans="2:30" ht="15.6" x14ac:dyDescent="0.3">
      <c r="B194" s="33"/>
      <c r="C194" s="34" t="str">
        <f>B195</f>
        <v>Lib Dem</v>
      </c>
      <c r="D194" s="34" t="str">
        <f>B196</f>
        <v>SNP</v>
      </c>
      <c r="E194" s="34" t="str">
        <f>B197</f>
        <v>Conservative</v>
      </c>
      <c r="F194" s="34" t="str">
        <f>B198</f>
        <v>Green</v>
      </c>
      <c r="G194" s="34" t="str">
        <f>B199</f>
        <v>Alba</v>
      </c>
      <c r="H194" s="34" t="str">
        <f>B200</f>
        <v>Family</v>
      </c>
      <c r="I194" s="34"/>
      <c r="J194" s="34"/>
      <c r="K194" s="34"/>
      <c r="L194" s="34"/>
      <c r="M194" s="34"/>
      <c r="N194" s="34"/>
      <c r="O194" s="35" t="s">
        <v>56</v>
      </c>
      <c r="P194" s="36" t="s">
        <v>57</v>
      </c>
      <c r="Q194" s="37"/>
      <c r="R194" s="34" t="str">
        <f t="shared" ref="R194:AC194" si="120">C194</f>
        <v>Lib Dem</v>
      </c>
      <c r="S194" s="38" t="str">
        <f t="shared" si="120"/>
        <v>SNP</v>
      </c>
      <c r="T194" s="38" t="str">
        <f t="shared" si="120"/>
        <v>Conservative</v>
      </c>
      <c r="U194" s="38" t="str">
        <f t="shared" si="120"/>
        <v>Green</v>
      </c>
      <c r="V194" s="38" t="str">
        <f t="shared" si="120"/>
        <v>Alba</v>
      </c>
      <c r="W194" s="38" t="str">
        <f t="shared" si="120"/>
        <v>Family</v>
      </c>
      <c r="X194" s="38">
        <f t="shared" si="120"/>
        <v>0</v>
      </c>
      <c r="Y194" s="38">
        <f t="shared" si="120"/>
        <v>0</v>
      </c>
      <c r="Z194" s="38">
        <f t="shared" si="120"/>
        <v>0</v>
      </c>
      <c r="AA194" s="38">
        <f t="shared" si="120"/>
        <v>0</v>
      </c>
      <c r="AB194" s="38">
        <f t="shared" si="120"/>
        <v>0</v>
      </c>
      <c r="AC194" s="38">
        <f t="shared" si="120"/>
        <v>0</v>
      </c>
      <c r="AD194" s="39" t="s">
        <v>56</v>
      </c>
    </row>
    <row r="195" spans="2:30" ht="15.6" x14ac:dyDescent="0.3">
      <c r="B195" s="40" t="s">
        <v>20</v>
      </c>
      <c r="C195" s="41"/>
      <c r="D195" s="42">
        <v>306</v>
      </c>
      <c r="E195" s="42">
        <v>845</v>
      </c>
      <c r="F195" s="42">
        <v>364</v>
      </c>
      <c r="G195" s="42">
        <v>30</v>
      </c>
      <c r="H195" s="42">
        <v>90</v>
      </c>
      <c r="I195" s="42"/>
      <c r="J195" s="42"/>
      <c r="K195" s="42"/>
      <c r="L195" s="42"/>
      <c r="M195" s="42"/>
      <c r="N195" s="42"/>
      <c r="O195" s="43">
        <v>1074</v>
      </c>
      <c r="P195" s="44">
        <f>SUM(C195:O195)</f>
        <v>2709</v>
      </c>
      <c r="Q195" s="40" t="str">
        <f>B195</f>
        <v>Lib Dem</v>
      </c>
      <c r="R195" s="45"/>
      <c r="S195" s="46">
        <f t="shared" ref="S195:S200" si="121">D195/SUM($C195:$O195)</f>
        <v>0.11295681063122924</v>
      </c>
      <c r="T195" s="46">
        <f t="shared" ref="T195:T200" si="122">E195/SUM($C195:$O195)</f>
        <v>0.31192321889996311</v>
      </c>
      <c r="U195" s="46">
        <f t="shared" ref="U195:AD200" si="123">F195/SUM($C195:$O195)</f>
        <v>0.13436692506459949</v>
      </c>
      <c r="V195" s="46">
        <f t="shared" si="123"/>
        <v>1.1074197120708749E-2</v>
      </c>
      <c r="W195" s="46">
        <f t="shared" si="123"/>
        <v>3.3222591362126248E-2</v>
      </c>
      <c r="X195" s="46">
        <f t="shared" si="123"/>
        <v>0</v>
      </c>
      <c r="Y195" s="46">
        <f t="shared" si="123"/>
        <v>0</v>
      </c>
      <c r="Z195" s="46">
        <f t="shared" si="123"/>
        <v>0</v>
      </c>
      <c r="AA195" s="46">
        <f t="shared" si="123"/>
        <v>0</v>
      </c>
      <c r="AB195" s="46">
        <f t="shared" si="123"/>
        <v>0</v>
      </c>
      <c r="AC195" s="46">
        <f t="shared" si="123"/>
        <v>0</v>
      </c>
      <c r="AD195" s="47">
        <f t="shared" si="123"/>
        <v>0.39645625692137321</v>
      </c>
    </row>
    <row r="196" spans="2:30" ht="15.6" x14ac:dyDescent="0.3">
      <c r="B196" s="48" t="s">
        <v>17</v>
      </c>
      <c r="C196" s="49">
        <v>408</v>
      </c>
      <c r="D196" s="50"/>
      <c r="E196" s="49">
        <v>45</v>
      </c>
      <c r="F196" s="49">
        <v>875</v>
      </c>
      <c r="G196" s="49">
        <v>173</v>
      </c>
      <c r="H196" s="49">
        <v>20</v>
      </c>
      <c r="I196" s="49"/>
      <c r="J196" s="49"/>
      <c r="K196" s="49"/>
      <c r="L196" s="49"/>
      <c r="M196" s="49"/>
      <c r="N196" s="49"/>
      <c r="O196" s="51">
        <v>350</v>
      </c>
      <c r="P196" s="52">
        <f t="shared" ref="P196:P200" si="124">SUM(C196:O196)</f>
        <v>1871</v>
      </c>
      <c r="Q196" s="48" t="str">
        <f t="shared" ref="Q196:Q200" si="125">B196</f>
        <v>SNP</v>
      </c>
      <c r="R196" s="46">
        <f t="shared" ref="R196:R200" si="126">C196/SUM($C196:$O196)</f>
        <v>0.21806520577231428</v>
      </c>
      <c r="S196" s="53"/>
      <c r="T196" s="46">
        <f t="shared" si="122"/>
        <v>2.4051309460181722E-2</v>
      </c>
      <c r="U196" s="46">
        <f t="shared" si="123"/>
        <v>0.46766435061464456</v>
      </c>
      <c r="V196" s="46">
        <f t="shared" si="123"/>
        <v>9.2463923035809734E-2</v>
      </c>
      <c r="W196" s="46">
        <f t="shared" si="123"/>
        <v>1.0689470871191877E-2</v>
      </c>
      <c r="X196" s="46">
        <f t="shared" si="123"/>
        <v>0</v>
      </c>
      <c r="Y196" s="46">
        <f t="shared" si="123"/>
        <v>0</v>
      </c>
      <c r="Z196" s="46">
        <f t="shared" si="123"/>
        <v>0</v>
      </c>
      <c r="AA196" s="46">
        <f t="shared" si="123"/>
        <v>0</v>
      </c>
      <c r="AB196" s="46">
        <f t="shared" si="123"/>
        <v>0</v>
      </c>
      <c r="AC196" s="46">
        <f t="shared" si="123"/>
        <v>0</v>
      </c>
      <c r="AD196" s="47">
        <f t="shared" si="123"/>
        <v>0.18706574024585784</v>
      </c>
    </row>
    <row r="197" spans="2:30" ht="15.6" x14ac:dyDescent="0.3">
      <c r="B197" s="48" t="s">
        <v>19</v>
      </c>
      <c r="C197" s="49">
        <v>610</v>
      </c>
      <c r="D197" s="49">
        <v>22</v>
      </c>
      <c r="E197" s="50"/>
      <c r="F197" s="49">
        <v>21</v>
      </c>
      <c r="G197" s="49">
        <v>8</v>
      </c>
      <c r="H197" s="49">
        <v>35</v>
      </c>
      <c r="I197" s="49"/>
      <c r="J197" s="49"/>
      <c r="K197" s="49"/>
      <c r="L197" s="49"/>
      <c r="M197" s="49"/>
      <c r="N197" s="49"/>
      <c r="O197" s="51">
        <v>184</v>
      </c>
      <c r="P197" s="52">
        <f t="shared" si="124"/>
        <v>880</v>
      </c>
      <c r="Q197" s="48" t="str">
        <f t="shared" si="125"/>
        <v>Conservative</v>
      </c>
      <c r="R197" s="46">
        <f t="shared" si="126"/>
        <v>0.69318181818181823</v>
      </c>
      <c r="S197" s="46">
        <f t="shared" si="121"/>
        <v>2.5000000000000001E-2</v>
      </c>
      <c r="T197" s="53"/>
      <c r="U197" s="46">
        <f t="shared" si="123"/>
        <v>2.3863636363636365E-2</v>
      </c>
      <c r="V197" s="46">
        <f t="shared" si="123"/>
        <v>9.0909090909090905E-3</v>
      </c>
      <c r="W197" s="46">
        <f t="shared" si="123"/>
        <v>3.9772727272727272E-2</v>
      </c>
      <c r="X197" s="46">
        <f t="shared" si="123"/>
        <v>0</v>
      </c>
      <c r="Y197" s="46">
        <f t="shared" si="123"/>
        <v>0</v>
      </c>
      <c r="Z197" s="46">
        <f t="shared" si="123"/>
        <v>0</v>
      </c>
      <c r="AA197" s="46">
        <f t="shared" si="123"/>
        <v>0</v>
      </c>
      <c r="AB197" s="46">
        <f t="shared" si="123"/>
        <v>0</v>
      </c>
      <c r="AC197" s="46">
        <f t="shared" si="123"/>
        <v>0</v>
      </c>
      <c r="AD197" s="47">
        <f t="shared" si="123"/>
        <v>0.20909090909090908</v>
      </c>
    </row>
    <row r="198" spans="2:30" ht="15.6" x14ac:dyDescent="0.3">
      <c r="B198" s="48" t="s">
        <v>21</v>
      </c>
      <c r="C198" s="49">
        <v>157</v>
      </c>
      <c r="D198" s="49">
        <v>233</v>
      </c>
      <c r="E198" s="49">
        <v>13</v>
      </c>
      <c r="F198" s="50"/>
      <c r="G198" s="49">
        <v>13</v>
      </c>
      <c r="H198" s="49">
        <v>1</v>
      </c>
      <c r="I198" s="49"/>
      <c r="J198" s="49"/>
      <c r="K198" s="49"/>
      <c r="L198" s="49"/>
      <c r="M198" s="49"/>
      <c r="N198" s="49"/>
      <c r="O198" s="51">
        <v>41</v>
      </c>
      <c r="P198" s="52">
        <f t="shared" si="124"/>
        <v>458</v>
      </c>
      <c r="Q198" s="48" t="str">
        <f t="shared" si="125"/>
        <v>Green</v>
      </c>
      <c r="R198" s="46">
        <f t="shared" si="126"/>
        <v>0.34279475982532753</v>
      </c>
      <c r="S198" s="46">
        <f t="shared" si="121"/>
        <v>0.50873362445414849</v>
      </c>
      <c r="T198" s="46">
        <f t="shared" si="122"/>
        <v>2.8384279475982533E-2</v>
      </c>
      <c r="U198" s="53"/>
      <c r="V198" s="46">
        <f t="shared" si="123"/>
        <v>2.8384279475982533E-2</v>
      </c>
      <c r="W198" s="46">
        <f t="shared" si="123"/>
        <v>2.1834061135371178E-3</v>
      </c>
      <c r="X198" s="46">
        <f t="shared" si="123"/>
        <v>0</v>
      </c>
      <c r="Y198" s="46">
        <f t="shared" si="123"/>
        <v>0</v>
      </c>
      <c r="Z198" s="46">
        <f t="shared" si="123"/>
        <v>0</v>
      </c>
      <c r="AA198" s="46">
        <f t="shared" si="123"/>
        <v>0</v>
      </c>
      <c r="AB198" s="46">
        <f t="shared" si="123"/>
        <v>0</v>
      </c>
      <c r="AC198" s="46">
        <f t="shared" si="123"/>
        <v>0</v>
      </c>
      <c r="AD198" s="47">
        <f t="shared" si="123"/>
        <v>8.9519650655021835E-2</v>
      </c>
    </row>
    <row r="199" spans="2:30" ht="15.6" x14ac:dyDescent="0.3">
      <c r="B199" s="48" t="s">
        <v>49</v>
      </c>
      <c r="C199" s="49">
        <v>9</v>
      </c>
      <c r="D199" s="49">
        <v>25</v>
      </c>
      <c r="E199" s="49">
        <v>3</v>
      </c>
      <c r="F199" s="49">
        <v>7</v>
      </c>
      <c r="G199" s="50"/>
      <c r="H199" s="49">
        <v>7</v>
      </c>
      <c r="I199" s="49"/>
      <c r="J199" s="49"/>
      <c r="K199" s="49"/>
      <c r="L199" s="49"/>
      <c r="M199" s="49"/>
      <c r="N199" s="49"/>
      <c r="O199" s="51">
        <v>7</v>
      </c>
      <c r="P199" s="52">
        <f t="shared" si="124"/>
        <v>58</v>
      </c>
      <c r="Q199" s="48" t="str">
        <f t="shared" si="125"/>
        <v>Alba</v>
      </c>
      <c r="R199" s="46">
        <f t="shared" si="126"/>
        <v>0.15517241379310345</v>
      </c>
      <c r="S199" s="46">
        <f t="shared" si="121"/>
        <v>0.43103448275862066</v>
      </c>
      <c r="T199" s="46">
        <f t="shared" si="122"/>
        <v>5.1724137931034482E-2</v>
      </c>
      <c r="U199" s="46">
        <f t="shared" si="123"/>
        <v>0.1206896551724138</v>
      </c>
      <c r="V199" s="53">
        <f t="shared" si="123"/>
        <v>0</v>
      </c>
      <c r="W199" s="46">
        <f t="shared" si="123"/>
        <v>0.1206896551724138</v>
      </c>
      <c r="X199" s="46">
        <f t="shared" si="123"/>
        <v>0</v>
      </c>
      <c r="Y199" s="46">
        <f t="shared" si="123"/>
        <v>0</v>
      </c>
      <c r="Z199" s="46">
        <f t="shared" si="123"/>
        <v>0</v>
      </c>
      <c r="AA199" s="46">
        <f t="shared" si="123"/>
        <v>0</v>
      </c>
      <c r="AB199" s="46">
        <f t="shared" si="123"/>
        <v>0</v>
      </c>
      <c r="AC199" s="46">
        <f t="shared" si="123"/>
        <v>0</v>
      </c>
      <c r="AD199" s="47">
        <f t="shared" si="123"/>
        <v>0.1206896551724138</v>
      </c>
    </row>
    <row r="200" spans="2:30" ht="16.2" thickBot="1" x14ac:dyDescent="0.35">
      <c r="B200" s="48" t="s">
        <v>39</v>
      </c>
      <c r="C200" s="49">
        <v>17</v>
      </c>
      <c r="D200" s="49">
        <v>1</v>
      </c>
      <c r="E200" s="49">
        <v>13</v>
      </c>
      <c r="F200" s="49">
        <v>6</v>
      </c>
      <c r="G200" s="49">
        <v>4</v>
      </c>
      <c r="H200" s="50"/>
      <c r="I200" s="49"/>
      <c r="J200" s="49"/>
      <c r="K200" s="49"/>
      <c r="L200" s="49"/>
      <c r="M200" s="49"/>
      <c r="N200" s="49"/>
      <c r="O200" s="51">
        <v>13</v>
      </c>
      <c r="P200" s="52">
        <f t="shared" si="124"/>
        <v>54</v>
      </c>
      <c r="Q200" s="48" t="str">
        <f t="shared" si="125"/>
        <v>Family</v>
      </c>
      <c r="R200" s="46">
        <f t="shared" si="126"/>
        <v>0.31481481481481483</v>
      </c>
      <c r="S200" s="46">
        <f t="shared" si="121"/>
        <v>1.8518518518518517E-2</v>
      </c>
      <c r="T200" s="46">
        <f t="shared" si="122"/>
        <v>0.24074074074074073</v>
      </c>
      <c r="U200" s="46">
        <f t="shared" si="123"/>
        <v>0.1111111111111111</v>
      </c>
      <c r="V200" s="46">
        <f t="shared" si="123"/>
        <v>7.407407407407407E-2</v>
      </c>
      <c r="W200" s="53">
        <f t="shared" si="123"/>
        <v>0</v>
      </c>
      <c r="X200" s="46">
        <f t="shared" si="123"/>
        <v>0</v>
      </c>
      <c r="Y200" s="46">
        <f t="shared" si="123"/>
        <v>0</v>
      </c>
      <c r="Z200" s="46">
        <f t="shared" si="123"/>
        <v>0</v>
      </c>
      <c r="AA200" s="46">
        <f t="shared" si="123"/>
        <v>0</v>
      </c>
      <c r="AB200" s="46">
        <f t="shared" si="123"/>
        <v>0</v>
      </c>
      <c r="AC200" s="46">
        <f t="shared" si="123"/>
        <v>0</v>
      </c>
      <c r="AD200" s="47">
        <f t="shared" si="123"/>
        <v>0.24074074074074073</v>
      </c>
    </row>
    <row r="201" spans="2:30" ht="15.6" x14ac:dyDescent="0.3">
      <c r="B201" s="96" t="s">
        <v>58</v>
      </c>
      <c r="C201" s="57" t="s">
        <v>59</v>
      </c>
      <c r="D201" s="58" t="s">
        <v>60</v>
      </c>
      <c r="E201" s="58" t="s">
        <v>61</v>
      </c>
      <c r="F201" s="58" t="s">
        <v>62</v>
      </c>
      <c r="G201" s="58" t="s">
        <v>63</v>
      </c>
      <c r="H201" s="58" t="s">
        <v>64</v>
      </c>
      <c r="I201" s="58" t="s">
        <v>65</v>
      </c>
      <c r="J201" s="58" t="s">
        <v>66</v>
      </c>
      <c r="K201" s="58" t="s">
        <v>67</v>
      </c>
      <c r="L201" s="58" t="s">
        <v>68</v>
      </c>
      <c r="M201" s="58" t="s">
        <v>69</v>
      </c>
      <c r="N201" s="58" t="s">
        <v>70</v>
      </c>
      <c r="O201" s="58" t="s">
        <v>71</v>
      </c>
      <c r="P201" s="59" t="s">
        <v>72</v>
      </c>
      <c r="Q201" s="60" t="s">
        <v>59</v>
      </c>
      <c r="R201" s="58" t="s">
        <v>60</v>
      </c>
      <c r="S201" s="58" t="s">
        <v>61</v>
      </c>
      <c r="T201" s="58" t="s">
        <v>62</v>
      </c>
      <c r="U201" s="58" t="s">
        <v>63</v>
      </c>
      <c r="V201" s="58" t="s">
        <v>64</v>
      </c>
      <c r="W201" s="58" t="s">
        <v>65</v>
      </c>
      <c r="X201" s="58" t="s">
        <v>66</v>
      </c>
      <c r="Y201" s="58" t="s">
        <v>67</v>
      </c>
      <c r="Z201" s="58" t="s">
        <v>68</v>
      </c>
      <c r="AA201" s="58" t="s">
        <v>69</v>
      </c>
      <c r="AB201" s="58" t="s">
        <v>70</v>
      </c>
      <c r="AC201" s="58" t="s">
        <v>71</v>
      </c>
      <c r="AD201" s="59" t="s">
        <v>72</v>
      </c>
    </row>
    <row r="202" spans="2:30" ht="16.2" thickBot="1" x14ac:dyDescent="0.35">
      <c r="B202" s="97"/>
      <c r="C202" s="61" t="s">
        <v>31</v>
      </c>
      <c r="D202" s="62">
        <v>6030</v>
      </c>
      <c r="E202" s="62">
        <v>5296</v>
      </c>
      <c r="F202" s="62">
        <v>3457</v>
      </c>
      <c r="G202" s="62">
        <v>1111</v>
      </c>
      <c r="H202" s="62">
        <v>648</v>
      </c>
      <c r="I202" s="62">
        <v>548</v>
      </c>
      <c r="J202" s="62">
        <v>524</v>
      </c>
      <c r="K202" s="62"/>
      <c r="L202" s="62"/>
      <c r="M202" s="62"/>
      <c r="N202" s="62"/>
      <c r="O202" s="62"/>
      <c r="P202" s="63"/>
      <c r="Q202" s="64" t="s">
        <v>73</v>
      </c>
      <c r="R202" s="65">
        <f>D202/$D202</f>
        <v>1</v>
      </c>
      <c r="S202" s="66">
        <f t="shared" ref="S202:AD202" si="127">E202/$D202</f>
        <v>0.8782752902155887</v>
      </c>
      <c r="T202" s="66">
        <f t="shared" si="127"/>
        <v>0.57330016583747923</v>
      </c>
      <c r="U202" s="66">
        <f t="shared" si="127"/>
        <v>0.18424543946932007</v>
      </c>
      <c r="V202" s="66">
        <f t="shared" si="127"/>
        <v>0.10746268656716418</v>
      </c>
      <c r="W202" s="66">
        <f t="shared" si="127"/>
        <v>9.0878938640132675E-2</v>
      </c>
      <c r="X202" s="66">
        <f t="shared" si="127"/>
        <v>8.6898839137645109E-2</v>
      </c>
      <c r="Y202" s="66">
        <f t="shared" si="127"/>
        <v>0</v>
      </c>
      <c r="Z202" s="66">
        <f t="shared" si="127"/>
        <v>0</v>
      </c>
      <c r="AA202" s="66">
        <f t="shared" si="127"/>
        <v>0</v>
      </c>
      <c r="AB202" s="66">
        <f t="shared" si="127"/>
        <v>0</v>
      </c>
      <c r="AC202" s="66">
        <f t="shared" si="127"/>
        <v>0</v>
      </c>
      <c r="AD202" s="67">
        <f t="shared" si="127"/>
        <v>0</v>
      </c>
    </row>
    <row r="203" spans="2:30" ht="14.4" thickBot="1" x14ac:dyDescent="0.3"/>
    <row r="204" spans="2:30" ht="18" thickBot="1" x14ac:dyDescent="0.35">
      <c r="B204" s="85" t="s">
        <v>349</v>
      </c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7"/>
    </row>
    <row r="205" spans="2:30" ht="18" thickBot="1" x14ac:dyDescent="0.35">
      <c r="B205" s="90" t="s">
        <v>54</v>
      </c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2"/>
      <c r="Q205" s="93" t="s">
        <v>55</v>
      </c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5"/>
    </row>
    <row r="206" spans="2:30" ht="15.6" x14ac:dyDescent="0.3">
      <c r="B206" s="33"/>
      <c r="C206" s="34" t="str">
        <f>B207</f>
        <v>Lib Dem</v>
      </c>
      <c r="D206" s="34" t="str">
        <f>B208</f>
        <v>SNP</v>
      </c>
      <c r="E206" s="34" t="str">
        <f>B209</f>
        <v>Conservative</v>
      </c>
      <c r="F206" s="34" t="str">
        <f>B210</f>
        <v>Green</v>
      </c>
      <c r="G206" s="34" t="str">
        <f>B211</f>
        <v>Labour</v>
      </c>
      <c r="H206" s="34" t="str">
        <f>B212</f>
        <v>Independent</v>
      </c>
      <c r="I206" s="34" t="str">
        <f>B213</f>
        <v>Alba</v>
      </c>
      <c r="J206" s="34"/>
      <c r="K206" s="34"/>
      <c r="L206" s="34"/>
      <c r="M206" s="34"/>
      <c r="N206" s="34"/>
      <c r="O206" s="35" t="s">
        <v>56</v>
      </c>
      <c r="P206" s="36" t="s">
        <v>57</v>
      </c>
      <c r="Q206" s="37"/>
      <c r="R206" s="34" t="str">
        <f t="shared" ref="R206:AC206" si="128">C206</f>
        <v>Lib Dem</v>
      </c>
      <c r="S206" s="38" t="str">
        <f t="shared" si="128"/>
        <v>SNP</v>
      </c>
      <c r="T206" s="38" t="str">
        <f t="shared" si="128"/>
        <v>Conservative</v>
      </c>
      <c r="U206" s="38" t="str">
        <f t="shared" si="128"/>
        <v>Green</v>
      </c>
      <c r="V206" s="38" t="str">
        <f t="shared" si="128"/>
        <v>Labour</v>
      </c>
      <c r="W206" s="38" t="str">
        <f t="shared" si="128"/>
        <v>Independent</v>
      </c>
      <c r="X206" s="38" t="str">
        <f t="shared" si="128"/>
        <v>Alba</v>
      </c>
      <c r="Y206" s="38">
        <f t="shared" si="128"/>
        <v>0</v>
      </c>
      <c r="Z206" s="38">
        <f t="shared" si="128"/>
        <v>0</v>
      </c>
      <c r="AA206" s="38">
        <f t="shared" si="128"/>
        <v>0</v>
      </c>
      <c r="AB206" s="38">
        <f t="shared" si="128"/>
        <v>0</v>
      </c>
      <c r="AC206" s="38">
        <f t="shared" si="128"/>
        <v>0</v>
      </c>
      <c r="AD206" s="39" t="s">
        <v>56</v>
      </c>
    </row>
    <row r="207" spans="2:30" ht="15.6" x14ac:dyDescent="0.3">
      <c r="B207" s="40" t="s">
        <v>20</v>
      </c>
      <c r="C207" s="41"/>
      <c r="D207" s="42">
        <v>275</v>
      </c>
      <c r="E207" s="42">
        <v>713</v>
      </c>
      <c r="F207" s="42">
        <v>374</v>
      </c>
      <c r="G207" s="42">
        <v>569</v>
      </c>
      <c r="H207" s="42">
        <v>214</v>
      </c>
      <c r="I207" s="42">
        <v>20</v>
      </c>
      <c r="J207" s="42"/>
      <c r="K207" s="42"/>
      <c r="L207" s="42"/>
      <c r="M207" s="42"/>
      <c r="N207" s="42"/>
      <c r="O207" s="43">
        <v>860</v>
      </c>
      <c r="P207" s="44">
        <f>SUM(C207:O207)</f>
        <v>3025</v>
      </c>
      <c r="Q207" s="40" t="str">
        <f>B207</f>
        <v>Lib Dem</v>
      </c>
      <c r="R207" s="45"/>
      <c r="S207" s="46">
        <f t="shared" ref="S207:S213" si="129">D207/SUM($C207:$O207)</f>
        <v>9.0909090909090912E-2</v>
      </c>
      <c r="T207" s="46">
        <f t="shared" ref="T207:T213" si="130">E207/SUM($C207:$O207)</f>
        <v>0.23570247933884297</v>
      </c>
      <c r="U207" s="46">
        <f t="shared" ref="U207:AD213" si="131">F207/SUM($C207:$O207)</f>
        <v>0.12363636363636364</v>
      </c>
      <c r="V207" s="46">
        <f t="shared" si="131"/>
        <v>0.188099173553719</v>
      </c>
      <c r="W207" s="46">
        <f t="shared" si="131"/>
        <v>7.0743801652892568E-2</v>
      </c>
      <c r="X207" s="46">
        <f t="shared" si="131"/>
        <v>6.6115702479338841E-3</v>
      </c>
      <c r="Y207" s="46">
        <f t="shared" si="131"/>
        <v>0</v>
      </c>
      <c r="Z207" s="46">
        <f t="shared" si="131"/>
        <v>0</v>
      </c>
      <c r="AA207" s="46">
        <f t="shared" si="131"/>
        <v>0</v>
      </c>
      <c r="AB207" s="46">
        <f t="shared" si="131"/>
        <v>0</v>
      </c>
      <c r="AC207" s="46">
        <f t="shared" si="131"/>
        <v>0</v>
      </c>
      <c r="AD207" s="47">
        <f t="shared" si="131"/>
        <v>0.28429752066115704</v>
      </c>
    </row>
    <row r="208" spans="2:30" ht="15.6" x14ac:dyDescent="0.3">
      <c r="B208" s="48" t="s">
        <v>17</v>
      </c>
      <c r="C208" s="49">
        <v>336</v>
      </c>
      <c r="D208" s="50"/>
      <c r="E208" s="49">
        <v>14</v>
      </c>
      <c r="F208" s="49">
        <v>838</v>
      </c>
      <c r="G208" s="49">
        <v>117</v>
      </c>
      <c r="H208" s="49">
        <v>54</v>
      </c>
      <c r="I208" s="49">
        <v>158</v>
      </c>
      <c r="J208" s="49"/>
      <c r="K208" s="49"/>
      <c r="L208" s="49"/>
      <c r="M208" s="49"/>
      <c r="N208" s="49"/>
      <c r="O208" s="51">
        <v>266</v>
      </c>
      <c r="P208" s="52">
        <f t="shared" ref="P208:P213" si="132">SUM(C208:O208)</f>
        <v>1783</v>
      </c>
      <c r="Q208" s="48" t="str">
        <f t="shared" ref="Q208:Q213" si="133">B208</f>
        <v>SNP</v>
      </c>
      <c r="R208" s="46">
        <f t="shared" ref="R208:R213" si="134">C208/SUM($C208:$O208)</f>
        <v>0.18844643858665172</v>
      </c>
      <c r="S208" s="53"/>
      <c r="T208" s="46">
        <f t="shared" si="130"/>
        <v>7.8519349411104878E-3</v>
      </c>
      <c r="U208" s="46">
        <f t="shared" si="131"/>
        <v>0.46999439147504207</v>
      </c>
      <c r="V208" s="46">
        <f t="shared" si="131"/>
        <v>6.5619742007851936E-2</v>
      </c>
      <c r="W208" s="46">
        <f t="shared" si="131"/>
        <v>3.0286034772854738E-2</v>
      </c>
      <c r="X208" s="46">
        <f t="shared" si="131"/>
        <v>8.8614694335389793E-2</v>
      </c>
      <c r="Y208" s="46">
        <f t="shared" si="131"/>
        <v>0</v>
      </c>
      <c r="Z208" s="46">
        <f t="shared" si="131"/>
        <v>0</v>
      </c>
      <c r="AA208" s="46">
        <f t="shared" si="131"/>
        <v>0</v>
      </c>
      <c r="AB208" s="46">
        <f t="shared" si="131"/>
        <v>0</v>
      </c>
      <c r="AC208" s="46">
        <f t="shared" si="131"/>
        <v>0</v>
      </c>
      <c r="AD208" s="47">
        <f t="shared" si="131"/>
        <v>0.14918676388109928</v>
      </c>
    </row>
    <row r="209" spans="2:30" ht="15.6" x14ac:dyDescent="0.3">
      <c r="B209" s="48" t="s">
        <v>19</v>
      </c>
      <c r="C209" s="49">
        <v>334</v>
      </c>
      <c r="D209" s="49">
        <v>8</v>
      </c>
      <c r="E209" s="50"/>
      <c r="F209" s="49">
        <v>8</v>
      </c>
      <c r="G209" s="49">
        <v>34</v>
      </c>
      <c r="H209" s="49">
        <v>48</v>
      </c>
      <c r="I209" s="49">
        <v>4</v>
      </c>
      <c r="J209" s="49"/>
      <c r="K209" s="49"/>
      <c r="L209" s="49"/>
      <c r="M209" s="49"/>
      <c r="N209" s="49"/>
      <c r="O209" s="51">
        <v>91</v>
      </c>
      <c r="P209" s="52">
        <f t="shared" si="132"/>
        <v>527</v>
      </c>
      <c r="Q209" s="48" t="str">
        <f t="shared" si="133"/>
        <v>Conservative</v>
      </c>
      <c r="R209" s="46">
        <f t="shared" si="134"/>
        <v>0.63377609108159394</v>
      </c>
      <c r="S209" s="46">
        <f t="shared" si="129"/>
        <v>1.5180265654648957E-2</v>
      </c>
      <c r="T209" s="53"/>
      <c r="U209" s="46">
        <f t="shared" si="131"/>
        <v>1.5180265654648957E-2</v>
      </c>
      <c r="V209" s="46">
        <f t="shared" si="131"/>
        <v>6.4516129032258063E-2</v>
      </c>
      <c r="W209" s="46">
        <f t="shared" si="131"/>
        <v>9.1081593927893736E-2</v>
      </c>
      <c r="X209" s="46">
        <f t="shared" si="131"/>
        <v>7.5901328273244783E-3</v>
      </c>
      <c r="Y209" s="46">
        <f t="shared" si="131"/>
        <v>0</v>
      </c>
      <c r="Z209" s="46">
        <f t="shared" si="131"/>
        <v>0</v>
      </c>
      <c r="AA209" s="46">
        <f t="shared" si="131"/>
        <v>0</v>
      </c>
      <c r="AB209" s="46">
        <f t="shared" si="131"/>
        <v>0</v>
      </c>
      <c r="AC209" s="46">
        <f t="shared" si="131"/>
        <v>0</v>
      </c>
      <c r="AD209" s="47">
        <f t="shared" si="131"/>
        <v>0.17267552182163187</v>
      </c>
    </row>
    <row r="210" spans="2:30" ht="15.6" x14ac:dyDescent="0.3">
      <c r="B210" s="48" t="s">
        <v>21</v>
      </c>
      <c r="C210" s="49">
        <v>103</v>
      </c>
      <c r="D210" s="49">
        <v>204</v>
      </c>
      <c r="E210" s="49">
        <v>3</v>
      </c>
      <c r="F210" s="50"/>
      <c r="G210" s="49">
        <v>40</v>
      </c>
      <c r="H210" s="49">
        <v>19</v>
      </c>
      <c r="I210" s="49">
        <v>8</v>
      </c>
      <c r="J210" s="49"/>
      <c r="K210" s="49"/>
      <c r="L210" s="49"/>
      <c r="M210" s="49"/>
      <c r="N210" s="49"/>
      <c r="O210" s="51">
        <v>20</v>
      </c>
      <c r="P210" s="52">
        <f t="shared" si="132"/>
        <v>397</v>
      </c>
      <c r="Q210" s="48" t="str">
        <f t="shared" si="133"/>
        <v>Green</v>
      </c>
      <c r="R210" s="46">
        <f t="shared" si="134"/>
        <v>0.25944584382871538</v>
      </c>
      <c r="S210" s="46">
        <f t="shared" si="129"/>
        <v>0.51385390428211586</v>
      </c>
      <c r="T210" s="46">
        <f t="shared" si="130"/>
        <v>7.556675062972292E-3</v>
      </c>
      <c r="U210" s="53"/>
      <c r="V210" s="46">
        <f t="shared" si="131"/>
        <v>0.10075566750629723</v>
      </c>
      <c r="W210" s="46">
        <f t="shared" si="131"/>
        <v>4.7858942065491183E-2</v>
      </c>
      <c r="X210" s="46">
        <f t="shared" si="131"/>
        <v>2.0151133501259445E-2</v>
      </c>
      <c r="Y210" s="46">
        <f t="shared" si="131"/>
        <v>0</v>
      </c>
      <c r="Z210" s="46">
        <f t="shared" si="131"/>
        <v>0</v>
      </c>
      <c r="AA210" s="46">
        <f t="shared" si="131"/>
        <v>0</v>
      </c>
      <c r="AB210" s="46">
        <f t="shared" si="131"/>
        <v>0</v>
      </c>
      <c r="AC210" s="46">
        <f t="shared" si="131"/>
        <v>0</v>
      </c>
      <c r="AD210" s="47">
        <f t="shared" si="131"/>
        <v>5.0377833753148617E-2</v>
      </c>
    </row>
    <row r="211" spans="2:30" ht="15.6" x14ac:dyDescent="0.3">
      <c r="B211" s="48" t="s">
        <v>18</v>
      </c>
      <c r="C211" s="49">
        <v>129</v>
      </c>
      <c r="D211" s="49">
        <v>31</v>
      </c>
      <c r="E211" s="49">
        <v>10</v>
      </c>
      <c r="F211" s="49">
        <v>41</v>
      </c>
      <c r="G211" s="50"/>
      <c r="H211" s="49">
        <v>20</v>
      </c>
      <c r="I211" s="49">
        <v>4</v>
      </c>
      <c r="J211" s="49"/>
      <c r="K211" s="49"/>
      <c r="L211" s="49"/>
      <c r="M211" s="49"/>
      <c r="N211" s="49"/>
      <c r="O211" s="51">
        <v>36</v>
      </c>
      <c r="P211" s="52">
        <f t="shared" si="132"/>
        <v>271</v>
      </c>
      <c r="Q211" s="48" t="str">
        <f t="shared" si="133"/>
        <v>Labour</v>
      </c>
      <c r="R211" s="46">
        <f t="shared" si="134"/>
        <v>0.47601476014760147</v>
      </c>
      <c r="S211" s="46">
        <f t="shared" si="129"/>
        <v>0.11439114391143912</v>
      </c>
      <c r="T211" s="46">
        <f t="shared" si="130"/>
        <v>3.6900369003690037E-2</v>
      </c>
      <c r="U211" s="46">
        <f t="shared" si="131"/>
        <v>0.15129151291512916</v>
      </c>
      <c r="V211" s="53">
        <f t="shared" si="131"/>
        <v>0</v>
      </c>
      <c r="W211" s="46">
        <f t="shared" si="131"/>
        <v>7.3800738007380073E-2</v>
      </c>
      <c r="X211" s="46">
        <f t="shared" si="131"/>
        <v>1.4760147601476014E-2</v>
      </c>
      <c r="Y211" s="46">
        <f t="shared" si="131"/>
        <v>0</v>
      </c>
      <c r="Z211" s="46">
        <f t="shared" si="131"/>
        <v>0</v>
      </c>
      <c r="AA211" s="46">
        <f t="shared" si="131"/>
        <v>0</v>
      </c>
      <c r="AB211" s="46">
        <f t="shared" si="131"/>
        <v>0</v>
      </c>
      <c r="AC211" s="46">
        <f t="shared" si="131"/>
        <v>0</v>
      </c>
      <c r="AD211" s="47">
        <f t="shared" si="131"/>
        <v>0.13284132841328414</v>
      </c>
    </row>
    <row r="212" spans="2:30" ht="15.6" x14ac:dyDescent="0.3">
      <c r="B212" s="48" t="s">
        <v>51</v>
      </c>
      <c r="C212" s="49">
        <v>70</v>
      </c>
      <c r="D212" s="49">
        <v>32</v>
      </c>
      <c r="E212" s="49">
        <v>19</v>
      </c>
      <c r="F212" s="49">
        <v>12</v>
      </c>
      <c r="G212" s="49">
        <v>12</v>
      </c>
      <c r="H212" s="50"/>
      <c r="I212" s="49">
        <v>8</v>
      </c>
      <c r="J212" s="49"/>
      <c r="K212" s="49"/>
      <c r="L212" s="49"/>
      <c r="M212" s="49"/>
      <c r="N212" s="49"/>
      <c r="O212" s="51">
        <v>24</v>
      </c>
      <c r="P212" s="52">
        <f t="shared" si="132"/>
        <v>177</v>
      </c>
      <c r="Q212" s="48" t="str">
        <f t="shared" si="133"/>
        <v>Independent</v>
      </c>
      <c r="R212" s="46">
        <f t="shared" si="134"/>
        <v>0.39548022598870058</v>
      </c>
      <c r="S212" s="46">
        <f t="shared" si="129"/>
        <v>0.1807909604519774</v>
      </c>
      <c r="T212" s="46">
        <f t="shared" si="130"/>
        <v>0.10734463276836158</v>
      </c>
      <c r="U212" s="46">
        <f t="shared" si="131"/>
        <v>6.7796610169491525E-2</v>
      </c>
      <c r="V212" s="46">
        <f t="shared" si="131"/>
        <v>6.7796610169491525E-2</v>
      </c>
      <c r="W212" s="53">
        <f t="shared" si="131"/>
        <v>0</v>
      </c>
      <c r="X212" s="46">
        <f t="shared" si="131"/>
        <v>4.519774011299435E-2</v>
      </c>
      <c r="Y212" s="46">
        <f t="shared" si="131"/>
        <v>0</v>
      </c>
      <c r="Z212" s="46">
        <f t="shared" si="131"/>
        <v>0</v>
      </c>
      <c r="AA212" s="46">
        <f t="shared" si="131"/>
        <v>0</v>
      </c>
      <c r="AB212" s="46">
        <f t="shared" si="131"/>
        <v>0</v>
      </c>
      <c r="AC212" s="46">
        <f t="shared" si="131"/>
        <v>0</v>
      </c>
      <c r="AD212" s="47">
        <f t="shared" si="131"/>
        <v>0.13559322033898305</v>
      </c>
    </row>
    <row r="213" spans="2:30" ht="16.2" thickBot="1" x14ac:dyDescent="0.35">
      <c r="B213" s="48" t="s">
        <v>49</v>
      </c>
      <c r="C213" s="49">
        <v>12</v>
      </c>
      <c r="D213" s="49">
        <v>44</v>
      </c>
      <c r="E213" s="49">
        <v>0</v>
      </c>
      <c r="F213" s="49">
        <v>11</v>
      </c>
      <c r="G213" s="49">
        <v>6</v>
      </c>
      <c r="H213" s="49">
        <v>20</v>
      </c>
      <c r="I213" s="50"/>
      <c r="J213" s="49"/>
      <c r="K213" s="49"/>
      <c r="L213" s="49"/>
      <c r="M213" s="49"/>
      <c r="N213" s="49"/>
      <c r="O213" s="51">
        <v>7</v>
      </c>
      <c r="P213" s="52">
        <f t="shared" si="132"/>
        <v>100</v>
      </c>
      <c r="Q213" s="48" t="str">
        <f t="shared" si="133"/>
        <v>Alba</v>
      </c>
      <c r="R213" s="46">
        <f t="shared" si="134"/>
        <v>0.12</v>
      </c>
      <c r="S213" s="46">
        <f t="shared" si="129"/>
        <v>0.44</v>
      </c>
      <c r="T213" s="46">
        <f t="shared" si="130"/>
        <v>0</v>
      </c>
      <c r="U213" s="46">
        <f t="shared" si="131"/>
        <v>0.11</v>
      </c>
      <c r="V213" s="46">
        <f t="shared" si="131"/>
        <v>0.06</v>
      </c>
      <c r="W213" s="46">
        <f t="shared" si="131"/>
        <v>0.2</v>
      </c>
      <c r="X213" s="53">
        <f t="shared" si="131"/>
        <v>0</v>
      </c>
      <c r="Y213" s="46">
        <f t="shared" si="131"/>
        <v>0</v>
      </c>
      <c r="Z213" s="46">
        <f t="shared" si="131"/>
        <v>0</v>
      </c>
      <c r="AA213" s="46">
        <f t="shared" si="131"/>
        <v>0</v>
      </c>
      <c r="AB213" s="46">
        <f t="shared" si="131"/>
        <v>0</v>
      </c>
      <c r="AC213" s="46">
        <f t="shared" si="131"/>
        <v>0</v>
      </c>
      <c r="AD213" s="47">
        <f t="shared" si="131"/>
        <v>7.0000000000000007E-2</v>
      </c>
    </row>
    <row r="214" spans="2:30" ht="15.6" x14ac:dyDescent="0.3">
      <c r="B214" s="96" t="s">
        <v>58</v>
      </c>
      <c r="C214" s="57" t="s">
        <v>59</v>
      </c>
      <c r="D214" s="58" t="s">
        <v>60</v>
      </c>
      <c r="E214" s="58" t="s">
        <v>61</v>
      </c>
      <c r="F214" s="58" t="s">
        <v>62</v>
      </c>
      <c r="G214" s="58" t="s">
        <v>63</v>
      </c>
      <c r="H214" s="58" t="s">
        <v>64</v>
      </c>
      <c r="I214" s="58" t="s">
        <v>65</v>
      </c>
      <c r="J214" s="58" t="s">
        <v>66</v>
      </c>
      <c r="K214" s="58" t="s">
        <v>67</v>
      </c>
      <c r="L214" s="58" t="s">
        <v>68</v>
      </c>
      <c r="M214" s="58" t="s">
        <v>69</v>
      </c>
      <c r="N214" s="58" t="s">
        <v>70</v>
      </c>
      <c r="O214" s="58" t="s">
        <v>71</v>
      </c>
      <c r="P214" s="59" t="s">
        <v>72</v>
      </c>
      <c r="Q214" s="60" t="s">
        <v>59</v>
      </c>
      <c r="R214" s="58" t="s">
        <v>60</v>
      </c>
      <c r="S214" s="58" t="s">
        <v>61</v>
      </c>
      <c r="T214" s="58" t="s">
        <v>62</v>
      </c>
      <c r="U214" s="58" t="s">
        <v>63</v>
      </c>
      <c r="V214" s="58" t="s">
        <v>64</v>
      </c>
      <c r="W214" s="58" t="s">
        <v>65</v>
      </c>
      <c r="X214" s="58" t="s">
        <v>66</v>
      </c>
      <c r="Y214" s="58" t="s">
        <v>67</v>
      </c>
      <c r="Z214" s="58" t="s">
        <v>68</v>
      </c>
      <c r="AA214" s="58" t="s">
        <v>69</v>
      </c>
      <c r="AB214" s="58" t="s">
        <v>70</v>
      </c>
      <c r="AC214" s="58" t="s">
        <v>71</v>
      </c>
      <c r="AD214" s="59" t="s">
        <v>72</v>
      </c>
    </row>
    <row r="215" spans="2:30" ht="16.2" thickBot="1" x14ac:dyDescent="0.35">
      <c r="B215" s="97"/>
      <c r="C215" s="61" t="s">
        <v>31</v>
      </c>
      <c r="D215" s="62">
        <v>6280</v>
      </c>
      <c r="E215" s="62">
        <v>5770</v>
      </c>
      <c r="F215" s="62">
        <v>4372</v>
      </c>
      <c r="G215" s="62">
        <v>1856</v>
      </c>
      <c r="H215" s="62">
        <v>1149</v>
      </c>
      <c r="I215" s="62">
        <v>849</v>
      </c>
      <c r="J215" s="62">
        <v>752</v>
      </c>
      <c r="K215" s="62">
        <v>705</v>
      </c>
      <c r="L215" s="62"/>
      <c r="M215" s="62"/>
      <c r="N215" s="62"/>
      <c r="O215" s="62"/>
      <c r="P215" s="63"/>
      <c r="Q215" s="64" t="s">
        <v>73</v>
      </c>
      <c r="R215" s="65">
        <f>D215/$D215</f>
        <v>1</v>
      </c>
      <c r="S215" s="66">
        <f t="shared" ref="S215:AD215" si="135">E215/$D215</f>
        <v>0.91878980891719741</v>
      </c>
      <c r="T215" s="66">
        <f t="shared" si="135"/>
        <v>0.69617834394904454</v>
      </c>
      <c r="U215" s="66">
        <f t="shared" si="135"/>
        <v>0.29554140127388534</v>
      </c>
      <c r="V215" s="66">
        <f t="shared" si="135"/>
        <v>0.18296178343949043</v>
      </c>
      <c r="W215" s="66">
        <f t="shared" si="135"/>
        <v>0.13519108280254777</v>
      </c>
      <c r="X215" s="66">
        <f t="shared" si="135"/>
        <v>0.11974522292993631</v>
      </c>
      <c r="Y215" s="66">
        <f t="shared" si="135"/>
        <v>0.11226114649681529</v>
      </c>
      <c r="Z215" s="66">
        <f t="shared" si="135"/>
        <v>0</v>
      </c>
      <c r="AA215" s="66">
        <f t="shared" si="135"/>
        <v>0</v>
      </c>
      <c r="AB215" s="66">
        <f t="shared" si="135"/>
        <v>0</v>
      </c>
      <c r="AC215" s="66">
        <f t="shared" si="135"/>
        <v>0</v>
      </c>
      <c r="AD215" s="67">
        <f t="shared" si="135"/>
        <v>0</v>
      </c>
    </row>
    <row r="216" spans="2:30" ht="14.4" thickBot="1" x14ac:dyDescent="0.3"/>
    <row r="217" spans="2:30" ht="18" thickBot="1" x14ac:dyDescent="0.35">
      <c r="B217" s="85" t="s">
        <v>363</v>
      </c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7"/>
    </row>
    <row r="218" spans="2:30" ht="18" thickBot="1" x14ac:dyDescent="0.35">
      <c r="B218" s="90" t="s">
        <v>54</v>
      </c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2"/>
      <c r="Q218" s="93" t="s">
        <v>55</v>
      </c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5"/>
    </row>
    <row r="219" spans="2:30" ht="15.6" x14ac:dyDescent="0.3">
      <c r="B219" s="33"/>
      <c r="C219" s="34" t="str">
        <f>B220</f>
        <v>Lib Dem</v>
      </c>
      <c r="D219" s="34" t="str">
        <f>B221</f>
        <v>SNP</v>
      </c>
      <c r="E219" s="34" t="str">
        <f>B222</f>
        <v>Conservative</v>
      </c>
      <c r="F219" s="34" t="str">
        <f>B223</f>
        <v>Labour</v>
      </c>
      <c r="G219" s="34" t="str">
        <f>B224</f>
        <v>Green</v>
      </c>
      <c r="H219" s="34"/>
      <c r="I219" s="34"/>
      <c r="J219" s="34"/>
      <c r="K219" s="34"/>
      <c r="L219" s="34"/>
      <c r="M219" s="34"/>
      <c r="N219" s="34"/>
      <c r="O219" s="35" t="s">
        <v>56</v>
      </c>
      <c r="P219" s="36" t="s">
        <v>57</v>
      </c>
      <c r="Q219" s="37"/>
      <c r="R219" s="34" t="str">
        <f t="shared" ref="R219:AC219" si="136">C219</f>
        <v>Lib Dem</v>
      </c>
      <c r="S219" s="38" t="str">
        <f t="shared" si="136"/>
        <v>SNP</v>
      </c>
      <c r="T219" s="38" t="str">
        <f t="shared" si="136"/>
        <v>Conservative</v>
      </c>
      <c r="U219" s="38" t="str">
        <f t="shared" si="136"/>
        <v>Labour</v>
      </c>
      <c r="V219" s="38" t="str">
        <f t="shared" si="136"/>
        <v>Green</v>
      </c>
      <c r="W219" s="38">
        <f t="shared" si="136"/>
        <v>0</v>
      </c>
      <c r="X219" s="38">
        <f t="shared" si="136"/>
        <v>0</v>
      </c>
      <c r="Y219" s="38">
        <f t="shared" si="136"/>
        <v>0</v>
      </c>
      <c r="Z219" s="38">
        <f t="shared" si="136"/>
        <v>0</v>
      </c>
      <c r="AA219" s="38">
        <f t="shared" si="136"/>
        <v>0</v>
      </c>
      <c r="AB219" s="38">
        <f t="shared" si="136"/>
        <v>0</v>
      </c>
      <c r="AC219" s="38">
        <f t="shared" si="136"/>
        <v>0</v>
      </c>
      <c r="AD219" s="39" t="s">
        <v>56</v>
      </c>
    </row>
    <row r="220" spans="2:30" ht="15.6" x14ac:dyDescent="0.3">
      <c r="B220" s="40" t="s">
        <v>20</v>
      </c>
      <c r="C220" s="41"/>
      <c r="D220" s="42">
        <v>236</v>
      </c>
      <c r="E220" s="42">
        <v>590</v>
      </c>
      <c r="F220" s="42">
        <v>619</v>
      </c>
      <c r="G220" s="42">
        <v>345</v>
      </c>
      <c r="H220" s="42"/>
      <c r="I220" s="42"/>
      <c r="J220" s="42"/>
      <c r="K220" s="42"/>
      <c r="L220" s="42"/>
      <c r="M220" s="42"/>
      <c r="N220" s="42"/>
      <c r="O220" s="43">
        <v>636</v>
      </c>
      <c r="P220" s="44">
        <f>SUM(C220:O220)</f>
        <v>2426</v>
      </c>
      <c r="Q220" s="40" t="str">
        <f>B220</f>
        <v>Lib Dem</v>
      </c>
      <c r="R220" s="45"/>
      <c r="S220" s="46">
        <f t="shared" ref="S220:S224" si="137">D220/SUM($C220:$O220)</f>
        <v>9.7279472382522672E-2</v>
      </c>
      <c r="T220" s="46">
        <f t="shared" ref="T220:T224" si="138">E220/SUM($C220:$O220)</f>
        <v>0.24319868095630667</v>
      </c>
      <c r="U220" s="46">
        <f t="shared" ref="U220:AD224" si="139">F220/SUM($C220:$O220)</f>
        <v>0.2551525144270404</v>
      </c>
      <c r="V220" s="46">
        <f t="shared" si="139"/>
        <v>0.14220939818631492</v>
      </c>
      <c r="W220" s="46">
        <f t="shared" si="139"/>
        <v>0</v>
      </c>
      <c r="X220" s="46">
        <f t="shared" si="139"/>
        <v>0</v>
      </c>
      <c r="Y220" s="46">
        <f t="shared" si="139"/>
        <v>0</v>
      </c>
      <c r="Z220" s="46">
        <f t="shared" si="139"/>
        <v>0</v>
      </c>
      <c r="AA220" s="46">
        <f t="shared" si="139"/>
        <v>0</v>
      </c>
      <c r="AB220" s="46">
        <f t="shared" si="139"/>
        <v>0</v>
      </c>
      <c r="AC220" s="46">
        <f t="shared" si="139"/>
        <v>0</v>
      </c>
      <c r="AD220" s="47">
        <f t="shared" si="139"/>
        <v>0.26215993404781535</v>
      </c>
    </row>
    <row r="221" spans="2:30" ht="15.6" x14ac:dyDescent="0.3">
      <c r="B221" s="48" t="s">
        <v>17</v>
      </c>
      <c r="C221" s="49">
        <v>270</v>
      </c>
      <c r="D221" s="50"/>
      <c r="E221" s="49">
        <v>17</v>
      </c>
      <c r="F221" s="49">
        <v>124</v>
      </c>
      <c r="G221" s="49">
        <v>487</v>
      </c>
      <c r="H221" s="49"/>
      <c r="I221" s="49"/>
      <c r="J221" s="49"/>
      <c r="K221" s="49"/>
      <c r="L221" s="49"/>
      <c r="M221" s="49"/>
      <c r="N221" s="49"/>
      <c r="O221" s="51">
        <v>225</v>
      </c>
      <c r="P221" s="52">
        <f t="shared" ref="P221:P224" si="140">SUM(C221:O221)</f>
        <v>1123</v>
      </c>
      <c r="Q221" s="48" t="str">
        <f t="shared" ref="Q221:Q224" si="141">B221</f>
        <v>SNP</v>
      </c>
      <c r="R221" s="46">
        <f t="shared" ref="R221:R224" si="142">C221/SUM($C221:$O221)</f>
        <v>0.24042742653606411</v>
      </c>
      <c r="S221" s="53"/>
      <c r="T221" s="46">
        <f t="shared" si="138"/>
        <v>1.5138023152270703E-2</v>
      </c>
      <c r="U221" s="46">
        <f t="shared" si="139"/>
        <v>0.11041852181656278</v>
      </c>
      <c r="V221" s="46">
        <f t="shared" si="139"/>
        <v>0.43365983971504896</v>
      </c>
      <c r="W221" s="46">
        <f t="shared" si="139"/>
        <v>0</v>
      </c>
      <c r="X221" s="46">
        <f t="shared" si="139"/>
        <v>0</v>
      </c>
      <c r="Y221" s="46">
        <f t="shared" si="139"/>
        <v>0</v>
      </c>
      <c r="Z221" s="46">
        <f t="shared" si="139"/>
        <v>0</v>
      </c>
      <c r="AA221" s="46">
        <f t="shared" si="139"/>
        <v>0</v>
      </c>
      <c r="AB221" s="46">
        <f t="shared" si="139"/>
        <v>0</v>
      </c>
      <c r="AC221" s="46">
        <f t="shared" si="139"/>
        <v>0</v>
      </c>
      <c r="AD221" s="47">
        <f t="shared" si="139"/>
        <v>0.20035618878005343</v>
      </c>
    </row>
    <row r="222" spans="2:30" ht="15.6" x14ac:dyDescent="0.3">
      <c r="B222" s="48" t="s">
        <v>19</v>
      </c>
      <c r="C222" s="49">
        <v>472</v>
      </c>
      <c r="D222" s="49">
        <v>13</v>
      </c>
      <c r="E222" s="50"/>
      <c r="F222" s="49">
        <v>56</v>
      </c>
      <c r="G222" s="49">
        <v>13</v>
      </c>
      <c r="H222" s="49"/>
      <c r="I222" s="49"/>
      <c r="J222" s="49"/>
      <c r="K222" s="49"/>
      <c r="L222" s="49"/>
      <c r="M222" s="49"/>
      <c r="N222" s="49"/>
      <c r="O222" s="51">
        <v>188</v>
      </c>
      <c r="P222" s="52">
        <f t="shared" si="140"/>
        <v>742</v>
      </c>
      <c r="Q222" s="48" t="str">
        <f t="shared" si="141"/>
        <v>Conservative</v>
      </c>
      <c r="R222" s="46">
        <f t="shared" si="142"/>
        <v>0.63611859838274931</v>
      </c>
      <c r="S222" s="46">
        <f t="shared" si="137"/>
        <v>1.7520215633423181E-2</v>
      </c>
      <c r="T222" s="53"/>
      <c r="U222" s="46">
        <f t="shared" si="139"/>
        <v>7.5471698113207544E-2</v>
      </c>
      <c r="V222" s="46">
        <f t="shared" si="139"/>
        <v>1.7520215633423181E-2</v>
      </c>
      <c r="W222" s="46">
        <f t="shared" si="139"/>
        <v>0</v>
      </c>
      <c r="X222" s="46">
        <f t="shared" si="139"/>
        <v>0</v>
      </c>
      <c r="Y222" s="46">
        <f t="shared" si="139"/>
        <v>0</v>
      </c>
      <c r="Z222" s="46">
        <f t="shared" si="139"/>
        <v>0</v>
      </c>
      <c r="AA222" s="46">
        <f t="shared" si="139"/>
        <v>0</v>
      </c>
      <c r="AB222" s="46">
        <f t="shared" si="139"/>
        <v>0</v>
      </c>
      <c r="AC222" s="46">
        <f t="shared" si="139"/>
        <v>0</v>
      </c>
      <c r="AD222" s="47">
        <f t="shared" si="139"/>
        <v>0.25336927223719674</v>
      </c>
    </row>
    <row r="223" spans="2:30" ht="15.6" x14ac:dyDescent="0.3">
      <c r="B223" s="48" t="s">
        <v>18</v>
      </c>
      <c r="C223" s="49">
        <v>219</v>
      </c>
      <c r="D223" s="49">
        <v>55</v>
      </c>
      <c r="E223" s="49">
        <v>25</v>
      </c>
      <c r="F223" s="50"/>
      <c r="G223" s="49">
        <v>86</v>
      </c>
      <c r="H223" s="49"/>
      <c r="I223" s="49"/>
      <c r="J223" s="49"/>
      <c r="K223" s="49"/>
      <c r="L223" s="49"/>
      <c r="M223" s="49"/>
      <c r="N223" s="49"/>
      <c r="O223" s="51">
        <v>37</v>
      </c>
      <c r="P223" s="52">
        <f t="shared" si="140"/>
        <v>422</v>
      </c>
      <c r="Q223" s="48" t="str">
        <f t="shared" si="141"/>
        <v>Labour</v>
      </c>
      <c r="R223" s="46">
        <f t="shared" si="142"/>
        <v>0.51895734597156395</v>
      </c>
      <c r="S223" s="46">
        <f t="shared" si="137"/>
        <v>0.13033175355450238</v>
      </c>
      <c r="T223" s="46">
        <f t="shared" si="138"/>
        <v>5.9241706161137442E-2</v>
      </c>
      <c r="U223" s="53"/>
      <c r="V223" s="46">
        <f t="shared" si="139"/>
        <v>0.20379146919431279</v>
      </c>
      <c r="W223" s="46">
        <f t="shared" si="139"/>
        <v>0</v>
      </c>
      <c r="X223" s="46">
        <f t="shared" si="139"/>
        <v>0</v>
      </c>
      <c r="Y223" s="46">
        <f t="shared" si="139"/>
        <v>0</v>
      </c>
      <c r="Z223" s="46">
        <f t="shared" si="139"/>
        <v>0</v>
      </c>
      <c r="AA223" s="46">
        <f t="shared" si="139"/>
        <v>0</v>
      </c>
      <c r="AB223" s="46">
        <f t="shared" si="139"/>
        <v>0</v>
      </c>
      <c r="AC223" s="46">
        <f t="shared" si="139"/>
        <v>0</v>
      </c>
      <c r="AD223" s="47">
        <f t="shared" si="139"/>
        <v>8.7677725118483416E-2</v>
      </c>
    </row>
    <row r="224" spans="2:30" ht="16.2" thickBot="1" x14ac:dyDescent="0.35">
      <c r="B224" s="48" t="s">
        <v>21</v>
      </c>
      <c r="C224" s="49">
        <v>99</v>
      </c>
      <c r="D224" s="49">
        <v>144</v>
      </c>
      <c r="E224" s="49">
        <v>2</v>
      </c>
      <c r="F224" s="49">
        <v>72</v>
      </c>
      <c r="G224" s="50"/>
      <c r="H224" s="49"/>
      <c r="I224" s="49"/>
      <c r="J224" s="49"/>
      <c r="K224" s="49"/>
      <c r="L224" s="49"/>
      <c r="M224" s="49"/>
      <c r="N224" s="49"/>
      <c r="O224" s="51">
        <v>18</v>
      </c>
      <c r="P224" s="52">
        <f t="shared" si="140"/>
        <v>335</v>
      </c>
      <c r="Q224" s="48" t="str">
        <f t="shared" si="141"/>
        <v>Green</v>
      </c>
      <c r="R224" s="46">
        <f t="shared" si="142"/>
        <v>0.29552238805970149</v>
      </c>
      <c r="S224" s="46">
        <f t="shared" si="137"/>
        <v>0.42985074626865671</v>
      </c>
      <c r="T224" s="46">
        <f t="shared" si="138"/>
        <v>5.9701492537313433E-3</v>
      </c>
      <c r="U224" s="46">
        <f t="shared" si="139"/>
        <v>0.21492537313432836</v>
      </c>
      <c r="V224" s="53">
        <f t="shared" si="139"/>
        <v>0</v>
      </c>
      <c r="W224" s="46">
        <f t="shared" si="139"/>
        <v>0</v>
      </c>
      <c r="X224" s="46">
        <f t="shared" si="139"/>
        <v>0</v>
      </c>
      <c r="Y224" s="46">
        <f t="shared" si="139"/>
        <v>0</v>
      </c>
      <c r="Z224" s="46">
        <f t="shared" si="139"/>
        <v>0</v>
      </c>
      <c r="AA224" s="46">
        <f t="shared" si="139"/>
        <v>0</v>
      </c>
      <c r="AB224" s="46">
        <f t="shared" si="139"/>
        <v>0</v>
      </c>
      <c r="AC224" s="46">
        <f t="shared" si="139"/>
        <v>0</v>
      </c>
      <c r="AD224" s="47">
        <f t="shared" si="139"/>
        <v>5.3731343283582089E-2</v>
      </c>
    </row>
    <row r="225" spans="2:30" ht="15.6" x14ac:dyDescent="0.3">
      <c r="B225" s="96" t="s">
        <v>58</v>
      </c>
      <c r="C225" s="57" t="s">
        <v>59</v>
      </c>
      <c r="D225" s="58" t="s">
        <v>60</v>
      </c>
      <c r="E225" s="58" t="s">
        <v>61</v>
      </c>
      <c r="F225" s="58" t="s">
        <v>62</v>
      </c>
      <c r="G225" s="58" t="s">
        <v>63</v>
      </c>
      <c r="H225" s="58" t="s">
        <v>64</v>
      </c>
      <c r="I225" s="58" t="s">
        <v>65</v>
      </c>
      <c r="J225" s="58" t="s">
        <v>66</v>
      </c>
      <c r="K225" s="58" t="s">
        <v>67</v>
      </c>
      <c r="L225" s="58" t="s">
        <v>68</v>
      </c>
      <c r="M225" s="58" t="s">
        <v>69</v>
      </c>
      <c r="N225" s="58" t="s">
        <v>70</v>
      </c>
      <c r="O225" s="58" t="s">
        <v>71</v>
      </c>
      <c r="P225" s="59" t="s">
        <v>72</v>
      </c>
      <c r="Q225" s="60" t="s">
        <v>59</v>
      </c>
      <c r="R225" s="58" t="s">
        <v>60</v>
      </c>
      <c r="S225" s="58" t="s">
        <v>61</v>
      </c>
      <c r="T225" s="58" t="s">
        <v>62</v>
      </c>
      <c r="U225" s="58" t="s">
        <v>63</v>
      </c>
      <c r="V225" s="58" t="s">
        <v>64</v>
      </c>
      <c r="W225" s="58" t="s">
        <v>65</v>
      </c>
      <c r="X225" s="58" t="s">
        <v>66</v>
      </c>
      <c r="Y225" s="58" t="s">
        <v>67</v>
      </c>
      <c r="Z225" s="58" t="s">
        <v>68</v>
      </c>
      <c r="AA225" s="58" t="s">
        <v>69</v>
      </c>
      <c r="AB225" s="58" t="s">
        <v>70</v>
      </c>
      <c r="AC225" s="58" t="s">
        <v>71</v>
      </c>
      <c r="AD225" s="59" t="s">
        <v>72</v>
      </c>
    </row>
    <row r="226" spans="2:30" ht="16.2" thickBot="1" x14ac:dyDescent="0.35">
      <c r="B226" s="97"/>
      <c r="C226" s="61" t="s">
        <v>31</v>
      </c>
      <c r="D226" s="62">
        <v>5048</v>
      </c>
      <c r="E226" s="62">
        <v>4477</v>
      </c>
      <c r="F226" s="62">
        <v>3344</v>
      </c>
      <c r="G226" s="62">
        <v>1755</v>
      </c>
      <c r="H226" s="62">
        <v>990</v>
      </c>
      <c r="I226" s="62">
        <v>708</v>
      </c>
      <c r="J226" s="62"/>
      <c r="K226" s="62"/>
      <c r="L226" s="62"/>
      <c r="M226" s="62"/>
      <c r="N226" s="62"/>
      <c r="O226" s="62"/>
      <c r="P226" s="63"/>
      <c r="Q226" s="64" t="s">
        <v>73</v>
      </c>
      <c r="R226" s="65">
        <f>D226/$D226</f>
        <v>1</v>
      </c>
      <c r="S226" s="66">
        <f t="shared" ref="S226:AD226" si="143">E226/$D226</f>
        <v>0.88688589540412044</v>
      </c>
      <c r="T226" s="66">
        <f t="shared" si="143"/>
        <v>0.66244057052297944</v>
      </c>
      <c r="U226" s="66">
        <f t="shared" si="143"/>
        <v>0.34766244057052298</v>
      </c>
      <c r="V226" s="66">
        <f t="shared" si="143"/>
        <v>0.19611727416798733</v>
      </c>
      <c r="W226" s="66">
        <f t="shared" si="143"/>
        <v>0.14025356576862125</v>
      </c>
      <c r="X226" s="66">
        <f t="shared" si="143"/>
        <v>0</v>
      </c>
      <c r="Y226" s="66">
        <f t="shared" si="143"/>
        <v>0</v>
      </c>
      <c r="Z226" s="66">
        <f t="shared" si="143"/>
        <v>0</v>
      </c>
      <c r="AA226" s="66">
        <f t="shared" si="143"/>
        <v>0</v>
      </c>
      <c r="AB226" s="66">
        <f t="shared" si="143"/>
        <v>0</v>
      </c>
      <c r="AC226" s="66">
        <f t="shared" si="143"/>
        <v>0</v>
      </c>
      <c r="AD226" s="67">
        <f t="shared" si="143"/>
        <v>0</v>
      </c>
    </row>
    <row r="227" spans="2:30" ht="14.4" thickBot="1" x14ac:dyDescent="0.3"/>
    <row r="228" spans="2:30" ht="18" thickBot="1" x14ac:dyDescent="0.35">
      <c r="B228" s="85" t="s">
        <v>377</v>
      </c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7"/>
    </row>
    <row r="229" spans="2:30" ht="18" thickBot="1" x14ac:dyDescent="0.35">
      <c r="B229" s="90" t="s">
        <v>54</v>
      </c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2"/>
      <c r="Q229" s="93" t="s">
        <v>55</v>
      </c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5"/>
    </row>
    <row r="230" spans="2:30" ht="15.6" x14ac:dyDescent="0.3">
      <c r="B230" s="33"/>
      <c r="C230" s="34" t="str">
        <f>B231</f>
        <v>Lib Dem</v>
      </c>
      <c r="D230" s="34" t="str">
        <f>B232</f>
        <v>SNP</v>
      </c>
      <c r="E230" s="34" t="str">
        <f>B233</f>
        <v>Conservative</v>
      </c>
      <c r="F230" s="34" t="str">
        <f>B234</f>
        <v>Independent (LH)</v>
      </c>
      <c r="G230" s="34" t="str">
        <f>B235</f>
        <v>Green</v>
      </c>
      <c r="H230" s="34" t="str">
        <f>B236</f>
        <v>Labour</v>
      </c>
      <c r="I230" s="34" t="str">
        <f>B237</f>
        <v>Independent (JD)</v>
      </c>
      <c r="J230" s="34"/>
      <c r="K230" s="34"/>
      <c r="L230" s="34"/>
      <c r="M230" s="34"/>
      <c r="N230" s="34"/>
      <c r="O230" s="35" t="s">
        <v>56</v>
      </c>
      <c r="P230" s="36" t="s">
        <v>57</v>
      </c>
      <c r="Q230" s="37"/>
      <c r="R230" s="34" t="str">
        <f t="shared" ref="R230:AC230" si="144">C230</f>
        <v>Lib Dem</v>
      </c>
      <c r="S230" s="38" t="str">
        <f t="shared" si="144"/>
        <v>SNP</v>
      </c>
      <c r="T230" s="38" t="str">
        <f t="shared" si="144"/>
        <v>Conservative</v>
      </c>
      <c r="U230" s="38" t="str">
        <f t="shared" si="144"/>
        <v>Independent (LH)</v>
      </c>
      <c r="V230" s="38" t="str">
        <f t="shared" si="144"/>
        <v>Green</v>
      </c>
      <c r="W230" s="38" t="str">
        <f t="shared" si="144"/>
        <v>Labour</v>
      </c>
      <c r="X230" s="38" t="str">
        <f t="shared" si="144"/>
        <v>Independent (JD)</v>
      </c>
      <c r="Y230" s="38">
        <f t="shared" si="144"/>
        <v>0</v>
      </c>
      <c r="Z230" s="38">
        <f t="shared" si="144"/>
        <v>0</v>
      </c>
      <c r="AA230" s="38">
        <f t="shared" si="144"/>
        <v>0</v>
      </c>
      <c r="AB230" s="38">
        <f t="shared" si="144"/>
        <v>0</v>
      </c>
      <c r="AC230" s="38">
        <f t="shared" si="144"/>
        <v>0</v>
      </c>
      <c r="AD230" s="39" t="s">
        <v>56</v>
      </c>
    </row>
    <row r="231" spans="2:30" ht="15.6" x14ac:dyDescent="0.3">
      <c r="B231" s="40" t="s">
        <v>20</v>
      </c>
      <c r="C231" s="41"/>
      <c r="D231" s="42">
        <v>169</v>
      </c>
      <c r="E231" s="42">
        <v>551</v>
      </c>
      <c r="F231" s="42">
        <v>366</v>
      </c>
      <c r="G231" s="42">
        <v>216</v>
      </c>
      <c r="H231" s="42">
        <v>211</v>
      </c>
      <c r="I231" s="42">
        <v>178</v>
      </c>
      <c r="J231" s="42"/>
      <c r="K231" s="42"/>
      <c r="L231" s="42"/>
      <c r="M231" s="42"/>
      <c r="N231" s="42"/>
      <c r="O231" s="43">
        <v>709</v>
      </c>
      <c r="P231" s="44">
        <f>SUM(C231:O231)</f>
        <v>2400</v>
      </c>
      <c r="Q231" s="40" t="str">
        <f>B231</f>
        <v>Lib Dem</v>
      </c>
      <c r="R231" s="45"/>
      <c r="S231" s="46">
        <f t="shared" ref="S231:S237" si="145">D231/SUM($C231:$O231)</f>
        <v>7.0416666666666669E-2</v>
      </c>
      <c r="T231" s="46">
        <f t="shared" ref="T231:T237" si="146">E231/SUM($C231:$O231)</f>
        <v>0.22958333333333333</v>
      </c>
      <c r="U231" s="46">
        <f t="shared" ref="U231:AD237" si="147">F231/SUM($C231:$O231)</f>
        <v>0.1525</v>
      </c>
      <c r="V231" s="46">
        <f t="shared" si="147"/>
        <v>0.09</v>
      </c>
      <c r="W231" s="46">
        <f t="shared" si="147"/>
        <v>8.7916666666666671E-2</v>
      </c>
      <c r="X231" s="46">
        <f t="shared" si="147"/>
        <v>7.4166666666666672E-2</v>
      </c>
      <c r="Y231" s="46">
        <f t="shared" si="147"/>
        <v>0</v>
      </c>
      <c r="Z231" s="46">
        <f t="shared" si="147"/>
        <v>0</v>
      </c>
      <c r="AA231" s="46">
        <f t="shared" si="147"/>
        <v>0</v>
      </c>
      <c r="AB231" s="46">
        <f t="shared" si="147"/>
        <v>0</v>
      </c>
      <c r="AC231" s="46">
        <f t="shared" si="147"/>
        <v>0</v>
      </c>
      <c r="AD231" s="47">
        <f t="shared" si="147"/>
        <v>0.29541666666666666</v>
      </c>
    </row>
    <row r="232" spans="2:30" ht="15.6" x14ac:dyDescent="0.3">
      <c r="B232" s="48" t="s">
        <v>17</v>
      </c>
      <c r="C232" s="49">
        <v>216</v>
      </c>
      <c r="D232" s="50"/>
      <c r="E232" s="49">
        <v>14</v>
      </c>
      <c r="F232" s="49">
        <v>86</v>
      </c>
      <c r="G232" s="49">
        <v>653</v>
      </c>
      <c r="H232" s="49">
        <v>89</v>
      </c>
      <c r="I232" s="49">
        <v>65</v>
      </c>
      <c r="J232" s="49"/>
      <c r="K232" s="49"/>
      <c r="L232" s="49"/>
      <c r="M232" s="49"/>
      <c r="N232" s="49"/>
      <c r="O232" s="51">
        <v>222</v>
      </c>
      <c r="P232" s="52">
        <f t="shared" ref="P232:P237" si="148">SUM(C232:O232)</f>
        <v>1345</v>
      </c>
      <c r="Q232" s="48" t="str">
        <f t="shared" ref="Q232:Q237" si="149">B232</f>
        <v>SNP</v>
      </c>
      <c r="R232" s="46">
        <f t="shared" ref="R232:R237" si="150">C232/SUM($C232:$O232)</f>
        <v>0.16059479553903347</v>
      </c>
      <c r="S232" s="53"/>
      <c r="T232" s="46">
        <f t="shared" si="146"/>
        <v>1.0408921933085501E-2</v>
      </c>
      <c r="U232" s="46">
        <f t="shared" si="147"/>
        <v>6.394052044609666E-2</v>
      </c>
      <c r="V232" s="46">
        <f t="shared" si="147"/>
        <v>0.4855018587360595</v>
      </c>
      <c r="W232" s="46">
        <f t="shared" si="147"/>
        <v>6.6171003717472116E-2</v>
      </c>
      <c r="X232" s="46">
        <f t="shared" si="147"/>
        <v>4.8327137546468404E-2</v>
      </c>
      <c r="Y232" s="46">
        <f t="shared" si="147"/>
        <v>0</v>
      </c>
      <c r="Z232" s="46">
        <f t="shared" si="147"/>
        <v>0</v>
      </c>
      <c r="AA232" s="46">
        <f t="shared" si="147"/>
        <v>0</v>
      </c>
      <c r="AB232" s="46">
        <f t="shared" si="147"/>
        <v>0</v>
      </c>
      <c r="AC232" s="46">
        <f t="shared" si="147"/>
        <v>0</v>
      </c>
      <c r="AD232" s="47">
        <f t="shared" si="147"/>
        <v>0.16505576208178438</v>
      </c>
    </row>
    <row r="233" spans="2:30" ht="15.6" x14ac:dyDescent="0.3">
      <c r="B233" s="48" t="s">
        <v>19</v>
      </c>
      <c r="C233" s="49">
        <v>347</v>
      </c>
      <c r="D233" s="49">
        <v>6</v>
      </c>
      <c r="E233" s="50"/>
      <c r="F233" s="49">
        <v>152</v>
      </c>
      <c r="G233" s="49">
        <v>10</v>
      </c>
      <c r="H233" s="49">
        <v>22</v>
      </c>
      <c r="I233" s="49">
        <v>36</v>
      </c>
      <c r="J233" s="49"/>
      <c r="K233" s="49"/>
      <c r="L233" s="49"/>
      <c r="M233" s="49"/>
      <c r="N233" s="49"/>
      <c r="O233" s="51">
        <v>134</v>
      </c>
      <c r="P233" s="52">
        <f t="shared" si="148"/>
        <v>707</v>
      </c>
      <c r="Q233" s="48" t="str">
        <f t="shared" si="149"/>
        <v>Conservative</v>
      </c>
      <c r="R233" s="46">
        <f t="shared" si="150"/>
        <v>0.49080622347949082</v>
      </c>
      <c r="S233" s="46">
        <f t="shared" si="145"/>
        <v>8.4865629420084864E-3</v>
      </c>
      <c r="T233" s="53"/>
      <c r="U233" s="46">
        <f t="shared" si="147"/>
        <v>0.21499292786421501</v>
      </c>
      <c r="V233" s="46">
        <f t="shared" si="147"/>
        <v>1.4144271570014143E-2</v>
      </c>
      <c r="W233" s="46">
        <f t="shared" si="147"/>
        <v>3.1117397454031116E-2</v>
      </c>
      <c r="X233" s="46">
        <f t="shared" si="147"/>
        <v>5.0919377652050922E-2</v>
      </c>
      <c r="Y233" s="46">
        <f t="shared" si="147"/>
        <v>0</v>
      </c>
      <c r="Z233" s="46">
        <f t="shared" si="147"/>
        <v>0</v>
      </c>
      <c r="AA233" s="46">
        <f t="shared" si="147"/>
        <v>0</v>
      </c>
      <c r="AB233" s="46">
        <f t="shared" si="147"/>
        <v>0</v>
      </c>
      <c r="AC233" s="46">
        <f t="shared" si="147"/>
        <v>0</v>
      </c>
      <c r="AD233" s="47">
        <f t="shared" si="147"/>
        <v>0.18953323903818953</v>
      </c>
    </row>
    <row r="234" spans="2:30" ht="15.6" x14ac:dyDescent="0.3">
      <c r="B234" s="48" t="s">
        <v>378</v>
      </c>
      <c r="C234" s="49">
        <v>150</v>
      </c>
      <c r="D234" s="49">
        <v>32</v>
      </c>
      <c r="E234" s="49">
        <v>58</v>
      </c>
      <c r="F234" s="50"/>
      <c r="G234" s="49">
        <v>27</v>
      </c>
      <c r="H234" s="49">
        <v>8</v>
      </c>
      <c r="I234" s="49">
        <v>101</v>
      </c>
      <c r="J234" s="49"/>
      <c r="K234" s="49"/>
      <c r="L234" s="49"/>
      <c r="M234" s="49"/>
      <c r="N234" s="49"/>
      <c r="O234" s="51">
        <v>28</v>
      </c>
      <c r="P234" s="52">
        <f t="shared" si="148"/>
        <v>404</v>
      </c>
      <c r="Q234" s="48" t="str">
        <f t="shared" si="149"/>
        <v>Independent (LH)</v>
      </c>
      <c r="R234" s="46">
        <f t="shared" si="150"/>
        <v>0.37128712871287128</v>
      </c>
      <c r="S234" s="46">
        <f t="shared" si="145"/>
        <v>7.9207920792079209E-2</v>
      </c>
      <c r="T234" s="46">
        <f t="shared" si="146"/>
        <v>0.14356435643564355</v>
      </c>
      <c r="U234" s="53"/>
      <c r="V234" s="46">
        <f t="shared" si="147"/>
        <v>6.6831683168316836E-2</v>
      </c>
      <c r="W234" s="46">
        <f t="shared" si="147"/>
        <v>1.9801980198019802E-2</v>
      </c>
      <c r="X234" s="46">
        <f t="shared" si="147"/>
        <v>0.25</v>
      </c>
      <c r="Y234" s="46">
        <f t="shared" si="147"/>
        <v>0</v>
      </c>
      <c r="Z234" s="46">
        <f t="shared" si="147"/>
        <v>0</v>
      </c>
      <c r="AA234" s="46">
        <f t="shared" si="147"/>
        <v>0</v>
      </c>
      <c r="AB234" s="46">
        <f t="shared" si="147"/>
        <v>0</v>
      </c>
      <c r="AC234" s="46">
        <f t="shared" si="147"/>
        <v>0</v>
      </c>
      <c r="AD234" s="47">
        <f t="shared" si="147"/>
        <v>6.9306930693069313E-2</v>
      </c>
    </row>
    <row r="235" spans="2:30" ht="15.6" x14ac:dyDescent="0.3">
      <c r="B235" s="48" t="s">
        <v>21</v>
      </c>
      <c r="C235" s="49">
        <v>74</v>
      </c>
      <c r="D235" s="49">
        <v>129</v>
      </c>
      <c r="E235" s="49">
        <v>1</v>
      </c>
      <c r="F235" s="49">
        <v>21</v>
      </c>
      <c r="G235" s="50"/>
      <c r="H235" s="49">
        <v>31</v>
      </c>
      <c r="I235" s="49">
        <v>9</v>
      </c>
      <c r="J235" s="49"/>
      <c r="K235" s="49"/>
      <c r="L235" s="49"/>
      <c r="M235" s="49"/>
      <c r="N235" s="49"/>
      <c r="O235" s="51">
        <v>16</v>
      </c>
      <c r="P235" s="52">
        <f t="shared" si="148"/>
        <v>281</v>
      </c>
      <c r="Q235" s="48" t="str">
        <f t="shared" si="149"/>
        <v>Green</v>
      </c>
      <c r="R235" s="46">
        <f t="shared" si="150"/>
        <v>0.26334519572953735</v>
      </c>
      <c r="S235" s="46">
        <f t="shared" si="145"/>
        <v>0.45907473309608543</v>
      </c>
      <c r="T235" s="46">
        <f t="shared" si="146"/>
        <v>3.5587188612099642E-3</v>
      </c>
      <c r="U235" s="46">
        <f t="shared" si="147"/>
        <v>7.4733096085409248E-2</v>
      </c>
      <c r="V235" s="53">
        <f t="shared" si="147"/>
        <v>0</v>
      </c>
      <c r="W235" s="46">
        <f t="shared" si="147"/>
        <v>0.1103202846975089</v>
      </c>
      <c r="X235" s="46">
        <f t="shared" si="147"/>
        <v>3.2028469750889681E-2</v>
      </c>
      <c r="Y235" s="46">
        <f t="shared" si="147"/>
        <v>0</v>
      </c>
      <c r="Z235" s="46">
        <f t="shared" si="147"/>
        <v>0</v>
      </c>
      <c r="AA235" s="46">
        <f t="shared" si="147"/>
        <v>0</v>
      </c>
      <c r="AB235" s="46">
        <f t="shared" si="147"/>
        <v>0</v>
      </c>
      <c r="AC235" s="46">
        <f t="shared" si="147"/>
        <v>0</v>
      </c>
      <c r="AD235" s="47">
        <f t="shared" si="147"/>
        <v>5.6939501779359428E-2</v>
      </c>
    </row>
    <row r="236" spans="2:30" ht="15.6" x14ac:dyDescent="0.3">
      <c r="B236" s="48" t="s">
        <v>18</v>
      </c>
      <c r="C236" s="49">
        <v>60</v>
      </c>
      <c r="D236" s="49">
        <v>17</v>
      </c>
      <c r="E236" s="49">
        <v>9</v>
      </c>
      <c r="F236" s="49">
        <v>10</v>
      </c>
      <c r="G236" s="49">
        <v>21</v>
      </c>
      <c r="H236" s="50"/>
      <c r="I236" s="49">
        <v>5</v>
      </c>
      <c r="J236" s="49"/>
      <c r="K236" s="49"/>
      <c r="L236" s="49"/>
      <c r="M236" s="49"/>
      <c r="N236" s="49"/>
      <c r="O236" s="51">
        <v>17</v>
      </c>
      <c r="P236" s="52">
        <f t="shared" si="148"/>
        <v>139</v>
      </c>
      <c r="Q236" s="48" t="str">
        <f t="shared" si="149"/>
        <v>Labour</v>
      </c>
      <c r="R236" s="46">
        <f t="shared" si="150"/>
        <v>0.43165467625899279</v>
      </c>
      <c r="S236" s="46">
        <f t="shared" si="145"/>
        <v>0.1223021582733813</v>
      </c>
      <c r="T236" s="46">
        <f t="shared" si="146"/>
        <v>6.4748201438848921E-2</v>
      </c>
      <c r="U236" s="46">
        <f t="shared" si="147"/>
        <v>7.1942446043165464E-2</v>
      </c>
      <c r="V236" s="46">
        <f t="shared" si="147"/>
        <v>0.15107913669064749</v>
      </c>
      <c r="W236" s="53">
        <f t="shared" si="147"/>
        <v>0</v>
      </c>
      <c r="X236" s="46">
        <f t="shared" si="147"/>
        <v>3.5971223021582732E-2</v>
      </c>
      <c r="Y236" s="46">
        <f t="shared" si="147"/>
        <v>0</v>
      </c>
      <c r="Z236" s="46">
        <f t="shared" si="147"/>
        <v>0</v>
      </c>
      <c r="AA236" s="46">
        <f t="shared" si="147"/>
        <v>0</v>
      </c>
      <c r="AB236" s="46">
        <f t="shared" si="147"/>
        <v>0</v>
      </c>
      <c r="AC236" s="46">
        <f t="shared" si="147"/>
        <v>0</v>
      </c>
      <c r="AD236" s="47">
        <f t="shared" si="147"/>
        <v>0.1223021582733813</v>
      </c>
    </row>
    <row r="237" spans="2:30" ht="16.2" thickBot="1" x14ac:dyDescent="0.35">
      <c r="B237" s="48" t="s">
        <v>379</v>
      </c>
      <c r="C237" s="49">
        <v>17</v>
      </c>
      <c r="D237" s="49">
        <v>14</v>
      </c>
      <c r="E237" s="49">
        <v>5</v>
      </c>
      <c r="F237" s="49">
        <v>31</v>
      </c>
      <c r="G237" s="49">
        <v>5</v>
      </c>
      <c r="H237" s="49">
        <v>2</v>
      </c>
      <c r="I237" s="50"/>
      <c r="J237" s="49"/>
      <c r="K237" s="49"/>
      <c r="L237" s="49"/>
      <c r="M237" s="49"/>
      <c r="N237" s="49"/>
      <c r="O237" s="51">
        <v>6</v>
      </c>
      <c r="P237" s="52">
        <f t="shared" si="148"/>
        <v>80</v>
      </c>
      <c r="Q237" s="48" t="str">
        <f t="shared" si="149"/>
        <v>Independent (JD)</v>
      </c>
      <c r="R237" s="46">
        <f t="shared" si="150"/>
        <v>0.21249999999999999</v>
      </c>
      <c r="S237" s="46">
        <f t="shared" si="145"/>
        <v>0.17499999999999999</v>
      </c>
      <c r="T237" s="46">
        <f t="shared" si="146"/>
        <v>6.25E-2</v>
      </c>
      <c r="U237" s="46">
        <f t="shared" si="147"/>
        <v>0.38750000000000001</v>
      </c>
      <c r="V237" s="46">
        <f t="shared" si="147"/>
        <v>6.25E-2</v>
      </c>
      <c r="W237" s="46">
        <f t="shared" si="147"/>
        <v>2.5000000000000001E-2</v>
      </c>
      <c r="X237" s="53">
        <f t="shared" si="147"/>
        <v>0</v>
      </c>
      <c r="Y237" s="46">
        <f t="shared" si="147"/>
        <v>0</v>
      </c>
      <c r="Z237" s="46">
        <f t="shared" si="147"/>
        <v>0</v>
      </c>
      <c r="AA237" s="46">
        <f t="shared" si="147"/>
        <v>0</v>
      </c>
      <c r="AB237" s="46">
        <f t="shared" si="147"/>
        <v>0</v>
      </c>
      <c r="AC237" s="46">
        <f t="shared" si="147"/>
        <v>0</v>
      </c>
      <c r="AD237" s="47">
        <f t="shared" si="147"/>
        <v>7.4999999999999997E-2</v>
      </c>
    </row>
    <row r="238" spans="2:30" ht="15.6" x14ac:dyDescent="0.3">
      <c r="B238" s="96" t="s">
        <v>58</v>
      </c>
      <c r="C238" s="57" t="s">
        <v>59</v>
      </c>
      <c r="D238" s="58" t="s">
        <v>60</v>
      </c>
      <c r="E238" s="58" t="s">
        <v>61</v>
      </c>
      <c r="F238" s="58" t="s">
        <v>62</v>
      </c>
      <c r="G238" s="58" t="s">
        <v>63</v>
      </c>
      <c r="H238" s="58" t="s">
        <v>64</v>
      </c>
      <c r="I238" s="58" t="s">
        <v>65</v>
      </c>
      <c r="J238" s="58" t="s">
        <v>66</v>
      </c>
      <c r="K238" s="58" t="s">
        <v>67</v>
      </c>
      <c r="L238" s="58" t="s">
        <v>68</v>
      </c>
      <c r="M238" s="58" t="s">
        <v>69</v>
      </c>
      <c r="N238" s="58" t="s">
        <v>70</v>
      </c>
      <c r="O238" s="58" t="s">
        <v>71</v>
      </c>
      <c r="P238" s="59" t="s">
        <v>72</v>
      </c>
      <c r="Q238" s="60" t="s">
        <v>59</v>
      </c>
      <c r="R238" s="58" t="s">
        <v>60</v>
      </c>
      <c r="S238" s="58" t="s">
        <v>61</v>
      </c>
      <c r="T238" s="58" t="s">
        <v>62</v>
      </c>
      <c r="U238" s="58" t="s">
        <v>63</v>
      </c>
      <c r="V238" s="58" t="s">
        <v>64</v>
      </c>
      <c r="W238" s="58" t="s">
        <v>65</v>
      </c>
      <c r="X238" s="58" t="s">
        <v>66</v>
      </c>
      <c r="Y238" s="58" t="s">
        <v>67</v>
      </c>
      <c r="Z238" s="58" t="s">
        <v>68</v>
      </c>
      <c r="AA238" s="58" t="s">
        <v>69</v>
      </c>
      <c r="AB238" s="58" t="s">
        <v>70</v>
      </c>
      <c r="AC238" s="58" t="s">
        <v>71</v>
      </c>
      <c r="AD238" s="59" t="s">
        <v>72</v>
      </c>
    </row>
    <row r="239" spans="2:30" ht="16.2" thickBot="1" x14ac:dyDescent="0.35">
      <c r="B239" s="97"/>
      <c r="C239" s="61" t="s">
        <v>31</v>
      </c>
      <c r="D239" s="62">
        <v>5356</v>
      </c>
      <c r="E239" s="62">
        <v>4867</v>
      </c>
      <c r="F239" s="62">
        <v>3611</v>
      </c>
      <c r="G239" s="62">
        <v>1485</v>
      </c>
      <c r="H239" s="62">
        <v>913</v>
      </c>
      <c r="I239" s="62">
        <v>634</v>
      </c>
      <c r="J239" s="62">
        <v>548</v>
      </c>
      <c r="K239" s="62">
        <v>505</v>
      </c>
      <c r="L239" s="62"/>
      <c r="M239" s="62"/>
      <c r="N239" s="62"/>
      <c r="O239" s="62"/>
      <c r="P239" s="63"/>
      <c r="Q239" s="64" t="s">
        <v>73</v>
      </c>
      <c r="R239" s="65">
        <f>D239/$D239</f>
        <v>1</v>
      </c>
      <c r="S239" s="66">
        <f t="shared" ref="S239:AD239" si="151">E239/$D239</f>
        <v>0.90870052277819269</v>
      </c>
      <c r="T239" s="66">
        <f t="shared" si="151"/>
        <v>0.6741971620612397</v>
      </c>
      <c r="U239" s="66">
        <f t="shared" si="151"/>
        <v>0.27725914861837192</v>
      </c>
      <c r="V239" s="66">
        <f t="shared" si="151"/>
        <v>0.17046303211351754</v>
      </c>
      <c r="W239" s="66">
        <f t="shared" si="151"/>
        <v>0.11837191934279313</v>
      </c>
      <c r="X239" s="66">
        <f t="shared" si="151"/>
        <v>0.10231516056758776</v>
      </c>
      <c r="Y239" s="66">
        <f t="shared" si="151"/>
        <v>9.4286781179985069E-2</v>
      </c>
      <c r="Z239" s="66">
        <f t="shared" si="151"/>
        <v>0</v>
      </c>
      <c r="AA239" s="66">
        <f t="shared" si="151"/>
        <v>0</v>
      </c>
      <c r="AB239" s="66">
        <f t="shared" si="151"/>
        <v>0</v>
      </c>
      <c r="AC239" s="66">
        <f t="shared" si="151"/>
        <v>0</v>
      </c>
      <c r="AD239" s="67">
        <f t="shared" si="151"/>
        <v>0</v>
      </c>
    </row>
    <row r="240" spans="2:30" ht="14.4" thickBot="1" x14ac:dyDescent="0.3"/>
    <row r="241" spans="2:30" ht="18" thickBot="1" x14ac:dyDescent="0.35">
      <c r="B241" s="85" t="s">
        <v>398</v>
      </c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7"/>
    </row>
    <row r="242" spans="2:30" ht="18" thickBot="1" x14ac:dyDescent="0.35">
      <c r="B242" s="90" t="s">
        <v>54</v>
      </c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2"/>
      <c r="Q242" s="93" t="s">
        <v>55</v>
      </c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5"/>
    </row>
    <row r="243" spans="2:30" ht="15.6" x14ac:dyDescent="0.3">
      <c r="B243" s="33"/>
      <c r="C243" s="34" t="str">
        <f>B244</f>
        <v>Lib Dem</v>
      </c>
      <c r="D243" s="34" t="str">
        <f>B245</f>
        <v>SNP</v>
      </c>
      <c r="E243" s="34" t="str">
        <f>B246</f>
        <v>Conservative</v>
      </c>
      <c r="F243" s="34" t="str">
        <f>B247</f>
        <v>Green</v>
      </c>
      <c r="G243" s="34" t="str">
        <f>B248</f>
        <v>Labour</v>
      </c>
      <c r="H243" s="34" t="str">
        <f>B249</f>
        <v>Family</v>
      </c>
      <c r="I243" s="34" t="str">
        <f>B250</f>
        <v>Independent (DA)</v>
      </c>
      <c r="J243" s="34" t="str">
        <f>B251</f>
        <v>Independent (GP)</v>
      </c>
      <c r="K243" s="34"/>
      <c r="L243" s="34"/>
      <c r="M243" s="34"/>
      <c r="N243" s="34"/>
      <c r="O243" s="35" t="s">
        <v>56</v>
      </c>
      <c r="P243" s="36" t="s">
        <v>57</v>
      </c>
      <c r="Q243" s="37"/>
      <c r="R243" s="34" t="str">
        <f t="shared" ref="R243:AC243" si="152">C243</f>
        <v>Lib Dem</v>
      </c>
      <c r="S243" s="38" t="str">
        <f t="shared" si="152"/>
        <v>SNP</v>
      </c>
      <c r="T243" s="38" t="str">
        <f t="shared" si="152"/>
        <v>Conservative</v>
      </c>
      <c r="U243" s="38" t="str">
        <f t="shared" si="152"/>
        <v>Green</v>
      </c>
      <c r="V243" s="38" t="str">
        <f t="shared" si="152"/>
        <v>Labour</v>
      </c>
      <c r="W243" s="38" t="str">
        <f t="shared" si="152"/>
        <v>Family</v>
      </c>
      <c r="X243" s="38" t="str">
        <f t="shared" si="152"/>
        <v>Independent (DA)</v>
      </c>
      <c r="Y243" s="38" t="str">
        <f t="shared" si="152"/>
        <v>Independent (GP)</v>
      </c>
      <c r="Z243" s="38">
        <f t="shared" si="152"/>
        <v>0</v>
      </c>
      <c r="AA243" s="38">
        <f t="shared" si="152"/>
        <v>0</v>
      </c>
      <c r="AB243" s="38">
        <f t="shared" si="152"/>
        <v>0</v>
      </c>
      <c r="AC243" s="38">
        <f t="shared" si="152"/>
        <v>0</v>
      </c>
      <c r="AD243" s="39" t="s">
        <v>56</v>
      </c>
    </row>
    <row r="244" spans="2:30" ht="15.6" x14ac:dyDescent="0.3">
      <c r="B244" s="40" t="s">
        <v>20</v>
      </c>
      <c r="C244" s="41"/>
      <c r="D244" s="42">
        <v>322</v>
      </c>
      <c r="E244" s="42">
        <v>861</v>
      </c>
      <c r="F244" s="42">
        <v>292</v>
      </c>
      <c r="G244" s="42">
        <v>520</v>
      </c>
      <c r="H244" s="42">
        <v>71</v>
      </c>
      <c r="I244" s="42">
        <v>76</v>
      </c>
      <c r="J244" s="42">
        <v>79</v>
      </c>
      <c r="K244" s="42"/>
      <c r="L244" s="42"/>
      <c r="M244" s="42"/>
      <c r="N244" s="42"/>
      <c r="O244" s="43">
        <v>975</v>
      </c>
      <c r="P244" s="44">
        <f>SUM(C244:O244)</f>
        <v>3196</v>
      </c>
      <c r="Q244" s="40" t="str">
        <f>B244</f>
        <v>Lib Dem</v>
      </c>
      <c r="R244" s="45"/>
      <c r="S244" s="46">
        <f t="shared" ref="S244:S251" si="153">D244/SUM($C244:$O244)</f>
        <v>0.10075093867334167</v>
      </c>
      <c r="T244" s="46">
        <f t="shared" ref="T244:T251" si="154">E244/SUM($C244:$O244)</f>
        <v>0.26939924906132667</v>
      </c>
      <c r="U244" s="46">
        <f t="shared" ref="U244:AD251" si="155">F244/SUM($C244:$O244)</f>
        <v>9.1364205256570713E-2</v>
      </c>
      <c r="V244" s="46">
        <f t="shared" si="155"/>
        <v>0.16270337922403003</v>
      </c>
      <c r="W244" s="46">
        <f t="shared" si="155"/>
        <v>2.2215269086357948E-2</v>
      </c>
      <c r="X244" s="46">
        <f t="shared" si="155"/>
        <v>2.3779724655819776E-2</v>
      </c>
      <c r="Y244" s="46">
        <f t="shared" si="155"/>
        <v>2.4718397997496869E-2</v>
      </c>
      <c r="Z244" s="46">
        <f t="shared" si="155"/>
        <v>0</v>
      </c>
      <c r="AA244" s="46">
        <f t="shared" si="155"/>
        <v>0</v>
      </c>
      <c r="AB244" s="46">
        <f t="shared" si="155"/>
        <v>0</v>
      </c>
      <c r="AC244" s="46">
        <f t="shared" si="155"/>
        <v>0</v>
      </c>
      <c r="AD244" s="47">
        <f t="shared" si="155"/>
        <v>0.3050688360450563</v>
      </c>
    </row>
    <row r="245" spans="2:30" ht="15.6" x14ac:dyDescent="0.3">
      <c r="B245" s="48" t="s">
        <v>17</v>
      </c>
      <c r="C245" s="49">
        <v>379</v>
      </c>
      <c r="D245" s="50"/>
      <c r="E245" s="49">
        <v>13</v>
      </c>
      <c r="F245" s="49">
        <v>748</v>
      </c>
      <c r="G245" s="49">
        <v>111</v>
      </c>
      <c r="H245" s="49">
        <v>24</v>
      </c>
      <c r="I245" s="49">
        <v>18</v>
      </c>
      <c r="J245" s="49">
        <v>19</v>
      </c>
      <c r="K245" s="49"/>
      <c r="L245" s="49"/>
      <c r="M245" s="49"/>
      <c r="N245" s="49"/>
      <c r="O245" s="51">
        <v>259</v>
      </c>
      <c r="P245" s="52">
        <f t="shared" ref="P245:P251" si="156">SUM(C245:O245)</f>
        <v>1571</v>
      </c>
      <c r="Q245" s="48" t="str">
        <f t="shared" ref="Q245:Q251" si="157">B245</f>
        <v>SNP</v>
      </c>
      <c r="R245" s="46">
        <f t="shared" ref="R245:R251" si="158">C245/SUM($C245:$O245)</f>
        <v>0.24124761298535966</v>
      </c>
      <c r="S245" s="53"/>
      <c r="T245" s="46">
        <f t="shared" si="154"/>
        <v>8.2749840865690635E-3</v>
      </c>
      <c r="U245" s="46">
        <f t="shared" si="155"/>
        <v>0.47612985359643539</v>
      </c>
      <c r="V245" s="46">
        <f t="shared" si="155"/>
        <v>7.0655633354551245E-2</v>
      </c>
      <c r="W245" s="46">
        <f t="shared" si="155"/>
        <v>1.5276893698281349E-2</v>
      </c>
      <c r="X245" s="46">
        <f t="shared" si="155"/>
        <v>1.1457670273711012E-2</v>
      </c>
      <c r="Y245" s="46">
        <f t="shared" si="155"/>
        <v>1.2094207511139401E-2</v>
      </c>
      <c r="Z245" s="46">
        <f t="shared" si="155"/>
        <v>0</v>
      </c>
      <c r="AA245" s="46">
        <f t="shared" si="155"/>
        <v>0</v>
      </c>
      <c r="AB245" s="46">
        <f t="shared" si="155"/>
        <v>0</v>
      </c>
      <c r="AC245" s="46">
        <f t="shared" si="155"/>
        <v>0</v>
      </c>
      <c r="AD245" s="47">
        <f t="shared" si="155"/>
        <v>0.1648631444939529</v>
      </c>
    </row>
    <row r="246" spans="2:30" ht="15.6" x14ac:dyDescent="0.3">
      <c r="B246" s="48" t="s">
        <v>19</v>
      </c>
      <c r="C246" s="49">
        <v>473</v>
      </c>
      <c r="D246" s="49">
        <v>5</v>
      </c>
      <c r="E246" s="50"/>
      <c r="F246" s="49">
        <v>4</v>
      </c>
      <c r="G246" s="49">
        <v>31</v>
      </c>
      <c r="H246" s="49">
        <v>20</v>
      </c>
      <c r="I246" s="49">
        <v>18</v>
      </c>
      <c r="J246" s="49">
        <v>14</v>
      </c>
      <c r="K246" s="49"/>
      <c r="L246" s="49"/>
      <c r="M246" s="49"/>
      <c r="N246" s="49"/>
      <c r="O246" s="51">
        <v>133</v>
      </c>
      <c r="P246" s="52">
        <f t="shared" si="156"/>
        <v>698</v>
      </c>
      <c r="Q246" s="48" t="str">
        <f t="shared" si="157"/>
        <v>Conservative</v>
      </c>
      <c r="R246" s="46">
        <f t="shared" si="158"/>
        <v>0.67765042979942691</v>
      </c>
      <c r="S246" s="46">
        <f t="shared" si="153"/>
        <v>7.1633237822349575E-3</v>
      </c>
      <c r="T246" s="53"/>
      <c r="U246" s="46">
        <f t="shared" si="155"/>
        <v>5.7306590257879654E-3</v>
      </c>
      <c r="V246" s="46">
        <f t="shared" si="155"/>
        <v>4.4412607449856735E-2</v>
      </c>
      <c r="W246" s="46">
        <f t="shared" si="155"/>
        <v>2.865329512893983E-2</v>
      </c>
      <c r="X246" s="46">
        <f t="shared" si="155"/>
        <v>2.5787965616045846E-2</v>
      </c>
      <c r="Y246" s="46">
        <f t="shared" si="155"/>
        <v>2.0057306590257881E-2</v>
      </c>
      <c r="Z246" s="46">
        <f t="shared" si="155"/>
        <v>0</v>
      </c>
      <c r="AA246" s="46">
        <f t="shared" si="155"/>
        <v>0</v>
      </c>
      <c r="AB246" s="46">
        <f t="shared" si="155"/>
        <v>0</v>
      </c>
      <c r="AC246" s="46">
        <f t="shared" si="155"/>
        <v>0</v>
      </c>
      <c r="AD246" s="47">
        <f t="shared" si="155"/>
        <v>0.19054441260744986</v>
      </c>
    </row>
    <row r="247" spans="2:30" ht="15.6" x14ac:dyDescent="0.3">
      <c r="B247" s="48" t="s">
        <v>21</v>
      </c>
      <c r="C247" s="49">
        <v>79</v>
      </c>
      <c r="D247" s="49">
        <v>157</v>
      </c>
      <c r="E247" s="49">
        <v>0</v>
      </c>
      <c r="F247" s="50"/>
      <c r="G247" s="49">
        <v>35</v>
      </c>
      <c r="H247" s="49">
        <v>6</v>
      </c>
      <c r="I247" s="49">
        <v>2</v>
      </c>
      <c r="J247" s="49">
        <v>5</v>
      </c>
      <c r="K247" s="49"/>
      <c r="L247" s="49"/>
      <c r="M247" s="49"/>
      <c r="N247" s="49"/>
      <c r="O247" s="51">
        <v>12</v>
      </c>
      <c r="P247" s="52">
        <f t="shared" si="156"/>
        <v>296</v>
      </c>
      <c r="Q247" s="48" t="str">
        <f t="shared" si="157"/>
        <v>Green</v>
      </c>
      <c r="R247" s="46">
        <f t="shared" si="158"/>
        <v>0.26689189189189189</v>
      </c>
      <c r="S247" s="46">
        <f t="shared" si="153"/>
        <v>0.53040540540540537</v>
      </c>
      <c r="T247" s="46">
        <f t="shared" si="154"/>
        <v>0</v>
      </c>
      <c r="U247" s="53"/>
      <c r="V247" s="46">
        <f t="shared" si="155"/>
        <v>0.11824324324324324</v>
      </c>
      <c r="W247" s="46">
        <f t="shared" si="155"/>
        <v>2.0270270270270271E-2</v>
      </c>
      <c r="X247" s="46">
        <f t="shared" si="155"/>
        <v>6.7567567567567571E-3</v>
      </c>
      <c r="Y247" s="46">
        <f t="shared" si="155"/>
        <v>1.6891891891891893E-2</v>
      </c>
      <c r="Z247" s="46">
        <f t="shared" si="155"/>
        <v>0</v>
      </c>
      <c r="AA247" s="46">
        <f t="shared" si="155"/>
        <v>0</v>
      </c>
      <c r="AB247" s="46">
        <f t="shared" si="155"/>
        <v>0</v>
      </c>
      <c r="AC247" s="46">
        <f t="shared" si="155"/>
        <v>0</v>
      </c>
      <c r="AD247" s="47">
        <f t="shared" si="155"/>
        <v>4.0540540540540543E-2</v>
      </c>
    </row>
    <row r="248" spans="2:30" ht="15.6" x14ac:dyDescent="0.3">
      <c r="B248" s="48" t="s">
        <v>18</v>
      </c>
      <c r="C248" s="49">
        <v>95</v>
      </c>
      <c r="D248" s="49">
        <v>28</v>
      </c>
      <c r="E248" s="49">
        <v>9</v>
      </c>
      <c r="F248" s="49">
        <v>34</v>
      </c>
      <c r="G248" s="50"/>
      <c r="H248" s="49">
        <v>7</v>
      </c>
      <c r="I248" s="49">
        <v>5</v>
      </c>
      <c r="J248" s="49">
        <v>0</v>
      </c>
      <c r="K248" s="49"/>
      <c r="L248" s="49"/>
      <c r="M248" s="49"/>
      <c r="N248" s="49"/>
      <c r="O248" s="51">
        <v>28</v>
      </c>
      <c r="P248" s="52">
        <f t="shared" si="156"/>
        <v>206</v>
      </c>
      <c r="Q248" s="48" t="str">
        <f t="shared" si="157"/>
        <v>Labour</v>
      </c>
      <c r="R248" s="46">
        <f t="shared" si="158"/>
        <v>0.46116504854368934</v>
      </c>
      <c r="S248" s="46">
        <f t="shared" si="153"/>
        <v>0.13592233009708737</v>
      </c>
      <c r="T248" s="46">
        <f t="shared" si="154"/>
        <v>4.3689320388349516E-2</v>
      </c>
      <c r="U248" s="46">
        <f t="shared" si="155"/>
        <v>0.1650485436893204</v>
      </c>
      <c r="V248" s="53">
        <f t="shared" si="155"/>
        <v>0</v>
      </c>
      <c r="W248" s="46">
        <f t="shared" si="155"/>
        <v>3.3980582524271843E-2</v>
      </c>
      <c r="X248" s="46">
        <f t="shared" si="155"/>
        <v>2.4271844660194174E-2</v>
      </c>
      <c r="Y248" s="46">
        <f t="shared" si="155"/>
        <v>0</v>
      </c>
      <c r="Z248" s="46">
        <f t="shared" si="155"/>
        <v>0</v>
      </c>
      <c r="AA248" s="46">
        <f t="shared" si="155"/>
        <v>0</v>
      </c>
      <c r="AB248" s="46">
        <f t="shared" si="155"/>
        <v>0</v>
      </c>
      <c r="AC248" s="46">
        <f t="shared" si="155"/>
        <v>0</v>
      </c>
      <c r="AD248" s="47">
        <f t="shared" si="155"/>
        <v>0.13592233009708737</v>
      </c>
    </row>
    <row r="249" spans="2:30" ht="15.6" x14ac:dyDescent="0.3">
      <c r="B249" s="48" t="s">
        <v>39</v>
      </c>
      <c r="C249" s="49">
        <v>25</v>
      </c>
      <c r="D249" s="49">
        <v>8</v>
      </c>
      <c r="E249" s="49">
        <v>7</v>
      </c>
      <c r="F249" s="49">
        <v>2</v>
      </c>
      <c r="G249" s="49">
        <v>2</v>
      </c>
      <c r="H249" s="50"/>
      <c r="I249" s="49">
        <v>6</v>
      </c>
      <c r="J249" s="49">
        <v>3</v>
      </c>
      <c r="K249" s="49"/>
      <c r="L249" s="49"/>
      <c r="M249" s="49"/>
      <c r="N249" s="49"/>
      <c r="O249" s="51">
        <v>13</v>
      </c>
      <c r="P249" s="52">
        <f t="shared" si="156"/>
        <v>66</v>
      </c>
      <c r="Q249" s="48" t="str">
        <f t="shared" si="157"/>
        <v>Family</v>
      </c>
      <c r="R249" s="46">
        <f t="shared" si="158"/>
        <v>0.37878787878787878</v>
      </c>
      <c r="S249" s="46">
        <f t="shared" si="153"/>
        <v>0.12121212121212122</v>
      </c>
      <c r="T249" s="46">
        <f t="shared" si="154"/>
        <v>0.10606060606060606</v>
      </c>
      <c r="U249" s="46">
        <f t="shared" si="155"/>
        <v>3.0303030303030304E-2</v>
      </c>
      <c r="V249" s="46">
        <f t="shared" si="155"/>
        <v>3.0303030303030304E-2</v>
      </c>
      <c r="W249" s="53">
        <f t="shared" si="155"/>
        <v>0</v>
      </c>
      <c r="X249" s="46">
        <f t="shared" si="155"/>
        <v>9.0909090909090912E-2</v>
      </c>
      <c r="Y249" s="46">
        <f t="shared" si="155"/>
        <v>4.5454545454545456E-2</v>
      </c>
      <c r="Z249" s="46">
        <f t="shared" si="155"/>
        <v>0</v>
      </c>
      <c r="AA249" s="46">
        <f t="shared" si="155"/>
        <v>0</v>
      </c>
      <c r="AB249" s="46">
        <f t="shared" si="155"/>
        <v>0</v>
      </c>
      <c r="AC249" s="46">
        <f t="shared" si="155"/>
        <v>0</v>
      </c>
      <c r="AD249" s="47">
        <f t="shared" si="155"/>
        <v>0.19696969696969696</v>
      </c>
    </row>
    <row r="250" spans="2:30" ht="15.6" x14ac:dyDescent="0.3">
      <c r="B250" s="48" t="s">
        <v>399</v>
      </c>
      <c r="C250" s="49">
        <v>4</v>
      </c>
      <c r="D250" s="49">
        <v>5</v>
      </c>
      <c r="E250" s="49">
        <v>2</v>
      </c>
      <c r="F250" s="49">
        <v>0</v>
      </c>
      <c r="G250" s="49">
        <v>0</v>
      </c>
      <c r="H250" s="49">
        <v>6</v>
      </c>
      <c r="I250" s="50"/>
      <c r="J250" s="49">
        <v>14</v>
      </c>
      <c r="K250" s="49"/>
      <c r="L250" s="49"/>
      <c r="M250" s="49"/>
      <c r="N250" s="49"/>
      <c r="O250" s="51">
        <v>2</v>
      </c>
      <c r="P250" s="52">
        <f t="shared" si="156"/>
        <v>33</v>
      </c>
      <c r="Q250" s="48" t="str">
        <f t="shared" si="157"/>
        <v>Independent (DA)</v>
      </c>
      <c r="R250" s="46">
        <f t="shared" si="158"/>
        <v>0.12121212121212122</v>
      </c>
      <c r="S250" s="46">
        <f t="shared" si="153"/>
        <v>0.15151515151515152</v>
      </c>
      <c r="T250" s="46">
        <f t="shared" si="154"/>
        <v>6.0606060606060608E-2</v>
      </c>
      <c r="U250" s="46">
        <f t="shared" si="155"/>
        <v>0</v>
      </c>
      <c r="V250" s="46">
        <f t="shared" si="155"/>
        <v>0</v>
      </c>
      <c r="W250" s="46">
        <f t="shared" si="155"/>
        <v>0.18181818181818182</v>
      </c>
      <c r="X250" s="53">
        <f t="shared" si="155"/>
        <v>0</v>
      </c>
      <c r="Y250" s="46">
        <f t="shared" si="155"/>
        <v>0.42424242424242425</v>
      </c>
      <c r="Z250" s="46">
        <f t="shared" si="155"/>
        <v>0</v>
      </c>
      <c r="AA250" s="46">
        <f t="shared" si="155"/>
        <v>0</v>
      </c>
      <c r="AB250" s="46">
        <f t="shared" si="155"/>
        <v>0</v>
      </c>
      <c r="AC250" s="46">
        <f t="shared" si="155"/>
        <v>0</v>
      </c>
      <c r="AD250" s="47">
        <f t="shared" si="155"/>
        <v>6.0606060606060608E-2</v>
      </c>
    </row>
    <row r="251" spans="2:30" ht="16.2" thickBot="1" x14ac:dyDescent="0.35">
      <c r="B251" s="48" t="s">
        <v>400</v>
      </c>
      <c r="C251" s="49">
        <v>3</v>
      </c>
      <c r="D251" s="49">
        <v>5</v>
      </c>
      <c r="E251" s="49">
        <v>3</v>
      </c>
      <c r="F251" s="49">
        <v>4</v>
      </c>
      <c r="G251" s="49">
        <v>1</v>
      </c>
      <c r="H251" s="49">
        <v>1</v>
      </c>
      <c r="I251" s="49">
        <v>12</v>
      </c>
      <c r="J251" s="50"/>
      <c r="K251" s="49"/>
      <c r="L251" s="49"/>
      <c r="M251" s="49"/>
      <c r="N251" s="49"/>
      <c r="O251" s="54">
        <v>0</v>
      </c>
      <c r="P251" s="55">
        <f t="shared" si="156"/>
        <v>29</v>
      </c>
      <c r="Q251" s="56" t="str">
        <f t="shared" si="157"/>
        <v>Independent (GP)</v>
      </c>
      <c r="R251" s="46">
        <f t="shared" si="158"/>
        <v>0.10344827586206896</v>
      </c>
      <c r="S251" s="46">
        <f t="shared" si="153"/>
        <v>0.17241379310344829</v>
      </c>
      <c r="T251" s="46">
        <f t="shared" si="154"/>
        <v>0.10344827586206896</v>
      </c>
      <c r="U251" s="46">
        <f t="shared" si="155"/>
        <v>0.13793103448275862</v>
      </c>
      <c r="V251" s="46">
        <f t="shared" si="155"/>
        <v>3.4482758620689655E-2</v>
      </c>
      <c r="W251" s="46">
        <f t="shared" si="155"/>
        <v>3.4482758620689655E-2</v>
      </c>
      <c r="X251" s="46">
        <f t="shared" si="155"/>
        <v>0.41379310344827586</v>
      </c>
      <c r="Y251" s="53"/>
      <c r="Z251" s="46">
        <f t="shared" si="155"/>
        <v>0</v>
      </c>
      <c r="AA251" s="46">
        <f t="shared" si="155"/>
        <v>0</v>
      </c>
      <c r="AB251" s="46">
        <f t="shared" si="155"/>
        <v>0</v>
      </c>
      <c r="AC251" s="46">
        <f t="shared" si="155"/>
        <v>0</v>
      </c>
      <c r="AD251" s="47">
        <f t="shared" si="155"/>
        <v>0</v>
      </c>
    </row>
    <row r="252" spans="2:30" ht="15.6" x14ac:dyDescent="0.3">
      <c r="B252" s="96" t="s">
        <v>58</v>
      </c>
      <c r="C252" s="57" t="s">
        <v>59</v>
      </c>
      <c r="D252" s="58" t="s">
        <v>60</v>
      </c>
      <c r="E252" s="58" t="s">
        <v>61</v>
      </c>
      <c r="F252" s="58" t="s">
        <v>62</v>
      </c>
      <c r="G252" s="58" t="s">
        <v>63</v>
      </c>
      <c r="H252" s="58" t="s">
        <v>64</v>
      </c>
      <c r="I252" s="58" t="s">
        <v>65</v>
      </c>
      <c r="J252" s="58" t="s">
        <v>66</v>
      </c>
      <c r="K252" s="58" t="s">
        <v>67</v>
      </c>
      <c r="L252" s="58" t="s">
        <v>68</v>
      </c>
      <c r="M252" s="58" t="s">
        <v>69</v>
      </c>
      <c r="N252" s="58" t="s">
        <v>70</v>
      </c>
      <c r="O252" s="58" t="s">
        <v>71</v>
      </c>
      <c r="P252" s="59" t="s">
        <v>72</v>
      </c>
      <c r="Q252" s="60" t="s">
        <v>59</v>
      </c>
      <c r="R252" s="58" t="s">
        <v>60</v>
      </c>
      <c r="S252" s="58" t="s">
        <v>61</v>
      </c>
      <c r="T252" s="58" t="s">
        <v>62</v>
      </c>
      <c r="U252" s="58" t="s">
        <v>63</v>
      </c>
      <c r="V252" s="58" t="s">
        <v>64</v>
      </c>
      <c r="W252" s="58" t="s">
        <v>65</v>
      </c>
      <c r="X252" s="58" t="s">
        <v>66</v>
      </c>
      <c r="Y252" s="58" t="s">
        <v>67</v>
      </c>
      <c r="Z252" s="58" t="s">
        <v>68</v>
      </c>
      <c r="AA252" s="58" t="s">
        <v>69</v>
      </c>
      <c r="AB252" s="58" t="s">
        <v>70</v>
      </c>
      <c r="AC252" s="58" t="s">
        <v>71</v>
      </c>
      <c r="AD252" s="59" t="s">
        <v>72</v>
      </c>
    </row>
    <row r="253" spans="2:30" ht="16.2" thickBot="1" x14ac:dyDescent="0.35">
      <c r="B253" s="97"/>
      <c r="C253" s="61" t="s">
        <v>31</v>
      </c>
      <c r="D253" s="62">
        <v>6095</v>
      </c>
      <c r="E253" s="62">
        <v>5498</v>
      </c>
      <c r="F253" s="62">
        <v>3920</v>
      </c>
      <c r="G253" s="62">
        <v>1624</v>
      </c>
      <c r="H253" s="62">
        <v>947</v>
      </c>
      <c r="I253" s="62">
        <v>665</v>
      </c>
      <c r="J253" s="62">
        <v>582</v>
      </c>
      <c r="K253" s="62">
        <v>514</v>
      </c>
      <c r="L253" s="62">
        <v>478</v>
      </c>
      <c r="M253" s="62"/>
      <c r="N253" s="62"/>
      <c r="O253" s="62"/>
      <c r="P253" s="63"/>
      <c r="Q253" s="64" t="s">
        <v>73</v>
      </c>
      <c r="R253" s="65">
        <f>D253/$D253</f>
        <v>1</v>
      </c>
      <c r="S253" s="66">
        <f t="shared" ref="S253:AD253" si="159">E253/$D253</f>
        <v>0.90205086136177193</v>
      </c>
      <c r="T253" s="66">
        <f t="shared" si="159"/>
        <v>0.64315012305168173</v>
      </c>
      <c r="U253" s="66">
        <f t="shared" si="159"/>
        <v>0.266447908121411</v>
      </c>
      <c r="V253" s="66">
        <f t="shared" si="159"/>
        <v>0.1553732567678425</v>
      </c>
      <c r="W253" s="66">
        <f t="shared" si="159"/>
        <v>0.10910582444626743</v>
      </c>
      <c r="X253" s="66">
        <f t="shared" si="159"/>
        <v>9.5488105004101723E-2</v>
      </c>
      <c r="Y253" s="66">
        <f t="shared" si="159"/>
        <v>8.4331419196062352E-2</v>
      </c>
      <c r="Z253" s="66">
        <f t="shared" si="159"/>
        <v>7.8424938474159142E-2</v>
      </c>
      <c r="AA253" s="66">
        <f t="shared" si="159"/>
        <v>0</v>
      </c>
      <c r="AB253" s="66">
        <f t="shared" si="159"/>
        <v>0</v>
      </c>
      <c r="AC253" s="66">
        <f t="shared" si="159"/>
        <v>0</v>
      </c>
      <c r="AD253" s="67">
        <f t="shared" si="159"/>
        <v>0</v>
      </c>
    </row>
    <row r="254" spans="2:30" ht="14.4" thickBot="1" x14ac:dyDescent="0.3"/>
    <row r="255" spans="2:30" ht="18" thickBot="1" x14ac:dyDescent="0.35">
      <c r="B255" s="85" t="s">
        <v>416</v>
      </c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7"/>
    </row>
    <row r="256" spans="2:30" ht="18" thickBot="1" x14ac:dyDescent="0.35">
      <c r="B256" s="90" t="s">
        <v>54</v>
      </c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2"/>
      <c r="Q256" s="93" t="s">
        <v>55</v>
      </c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5"/>
    </row>
    <row r="257" spans="2:30" ht="15.6" x14ac:dyDescent="0.3">
      <c r="B257" s="33"/>
      <c r="C257" s="34" t="str">
        <f>B258</f>
        <v>SNP</v>
      </c>
      <c r="D257" s="34" t="str">
        <f>B259</f>
        <v>Labour</v>
      </c>
      <c r="E257" s="34" t="str">
        <f>B260</f>
        <v>Lib Dem</v>
      </c>
      <c r="F257" s="34" t="str">
        <f>B261</f>
        <v>Conservative</v>
      </c>
      <c r="G257" s="34" t="str">
        <f>B262</f>
        <v>Green</v>
      </c>
      <c r="H257" s="34" t="str">
        <f>B263</f>
        <v>Family</v>
      </c>
      <c r="I257" s="34"/>
      <c r="J257" s="34"/>
      <c r="K257" s="34"/>
      <c r="L257" s="34"/>
      <c r="M257" s="34"/>
      <c r="N257" s="34"/>
      <c r="O257" s="35" t="s">
        <v>56</v>
      </c>
      <c r="P257" s="36" t="s">
        <v>57</v>
      </c>
      <c r="Q257" s="37"/>
      <c r="R257" s="34" t="str">
        <f t="shared" ref="R257:AC257" si="160">C257</f>
        <v>SNP</v>
      </c>
      <c r="S257" s="38" t="str">
        <f t="shared" si="160"/>
        <v>Labour</v>
      </c>
      <c r="T257" s="38" t="str">
        <f t="shared" si="160"/>
        <v>Lib Dem</v>
      </c>
      <c r="U257" s="38" t="str">
        <f t="shared" si="160"/>
        <v>Conservative</v>
      </c>
      <c r="V257" s="38" t="str">
        <f t="shared" si="160"/>
        <v>Green</v>
      </c>
      <c r="W257" s="38" t="str">
        <f t="shared" si="160"/>
        <v>Family</v>
      </c>
      <c r="X257" s="38">
        <f t="shared" si="160"/>
        <v>0</v>
      </c>
      <c r="Y257" s="38">
        <f t="shared" si="160"/>
        <v>0</v>
      </c>
      <c r="Z257" s="38">
        <f t="shared" si="160"/>
        <v>0</v>
      </c>
      <c r="AA257" s="38">
        <f t="shared" si="160"/>
        <v>0</v>
      </c>
      <c r="AB257" s="38">
        <f t="shared" si="160"/>
        <v>0</v>
      </c>
      <c r="AC257" s="38">
        <f t="shared" si="160"/>
        <v>0</v>
      </c>
      <c r="AD257" s="39" t="s">
        <v>56</v>
      </c>
    </row>
    <row r="258" spans="2:30" ht="15.6" x14ac:dyDescent="0.3">
      <c r="B258" s="40" t="s">
        <v>17</v>
      </c>
      <c r="C258" s="41"/>
      <c r="D258" s="42">
        <v>651</v>
      </c>
      <c r="E258" s="42">
        <v>260</v>
      </c>
      <c r="F258" s="42">
        <v>25</v>
      </c>
      <c r="G258" s="42">
        <v>814</v>
      </c>
      <c r="H258" s="42">
        <v>50</v>
      </c>
      <c r="I258" s="42"/>
      <c r="J258" s="42"/>
      <c r="K258" s="42"/>
      <c r="L258" s="42"/>
      <c r="M258" s="42"/>
      <c r="N258" s="42"/>
      <c r="O258" s="43">
        <v>984</v>
      </c>
      <c r="P258" s="44">
        <f>SUM(C258:O258)</f>
        <v>2784</v>
      </c>
      <c r="Q258" s="40" t="str">
        <f>B258</f>
        <v>SNP</v>
      </c>
      <c r="R258" s="45"/>
      <c r="S258" s="46">
        <f t="shared" ref="S258:S263" si="161">D258/SUM($C258:$O258)</f>
        <v>0.23383620689655171</v>
      </c>
      <c r="T258" s="46">
        <f t="shared" ref="T258:T263" si="162">E258/SUM($C258:$O258)</f>
        <v>9.3390804597701146E-2</v>
      </c>
      <c r="U258" s="46">
        <f t="shared" ref="U258:AD263" si="163">F258/SUM($C258:$O258)</f>
        <v>8.9798850574712638E-3</v>
      </c>
      <c r="V258" s="46">
        <f t="shared" si="163"/>
        <v>0.29238505747126436</v>
      </c>
      <c r="W258" s="46">
        <f t="shared" si="163"/>
        <v>1.7959770114942528E-2</v>
      </c>
      <c r="X258" s="46">
        <f t="shared" si="163"/>
        <v>0</v>
      </c>
      <c r="Y258" s="46">
        <f t="shared" si="163"/>
        <v>0</v>
      </c>
      <c r="Z258" s="46">
        <f t="shared" si="163"/>
        <v>0</v>
      </c>
      <c r="AA258" s="46">
        <f t="shared" si="163"/>
        <v>0</v>
      </c>
      <c r="AB258" s="46">
        <f t="shared" si="163"/>
        <v>0</v>
      </c>
      <c r="AC258" s="46">
        <f t="shared" si="163"/>
        <v>0</v>
      </c>
      <c r="AD258" s="47">
        <f t="shared" si="163"/>
        <v>0.35344827586206895</v>
      </c>
    </row>
    <row r="259" spans="2:30" ht="15.6" x14ac:dyDescent="0.3">
      <c r="B259" s="48" t="s">
        <v>18</v>
      </c>
      <c r="C259" s="49">
        <v>297</v>
      </c>
      <c r="D259" s="50"/>
      <c r="E259" s="49">
        <v>445</v>
      </c>
      <c r="F259" s="49">
        <v>184</v>
      </c>
      <c r="G259" s="49">
        <v>70</v>
      </c>
      <c r="H259" s="49">
        <v>33</v>
      </c>
      <c r="I259" s="49"/>
      <c r="J259" s="49"/>
      <c r="K259" s="49"/>
      <c r="L259" s="49"/>
      <c r="M259" s="49"/>
      <c r="N259" s="49"/>
      <c r="O259" s="51">
        <v>590</v>
      </c>
      <c r="P259" s="52">
        <f t="shared" ref="P259:P263" si="164">SUM(C259:O259)</f>
        <v>1619</v>
      </c>
      <c r="Q259" s="48" t="str">
        <f t="shared" ref="Q259:Q263" si="165">B259</f>
        <v>Labour</v>
      </c>
      <c r="R259" s="46">
        <f t="shared" ref="R259:R263" si="166">C259/SUM($C259:$O259)</f>
        <v>0.18344657195799877</v>
      </c>
      <c r="S259" s="53"/>
      <c r="T259" s="46">
        <f t="shared" si="162"/>
        <v>0.27486102532427426</v>
      </c>
      <c r="U259" s="46">
        <f t="shared" si="163"/>
        <v>0.11365040148239654</v>
      </c>
      <c r="V259" s="46">
        <f t="shared" si="163"/>
        <v>4.3236565781346513E-2</v>
      </c>
      <c r="W259" s="46">
        <f t="shared" si="163"/>
        <v>2.0382952439777641E-2</v>
      </c>
      <c r="X259" s="46">
        <f t="shared" si="163"/>
        <v>0</v>
      </c>
      <c r="Y259" s="46">
        <f t="shared" si="163"/>
        <v>0</v>
      </c>
      <c r="Z259" s="46">
        <f t="shared" si="163"/>
        <v>0</v>
      </c>
      <c r="AA259" s="46">
        <f t="shared" si="163"/>
        <v>0</v>
      </c>
      <c r="AB259" s="46">
        <f t="shared" si="163"/>
        <v>0</v>
      </c>
      <c r="AC259" s="46">
        <f t="shared" si="163"/>
        <v>0</v>
      </c>
      <c r="AD259" s="47">
        <f t="shared" si="163"/>
        <v>0.36442248301420632</v>
      </c>
    </row>
    <row r="260" spans="2:30" ht="15.6" x14ac:dyDescent="0.3">
      <c r="B260" s="48" t="s">
        <v>20</v>
      </c>
      <c r="C260" s="49">
        <v>140</v>
      </c>
      <c r="D260" s="49">
        <v>416</v>
      </c>
      <c r="E260" s="50"/>
      <c r="F260" s="49">
        <v>328</v>
      </c>
      <c r="G260" s="49">
        <v>112</v>
      </c>
      <c r="H260" s="49">
        <v>18</v>
      </c>
      <c r="I260" s="49"/>
      <c r="J260" s="49"/>
      <c r="K260" s="49"/>
      <c r="L260" s="49"/>
      <c r="M260" s="49"/>
      <c r="N260" s="49"/>
      <c r="O260" s="51">
        <v>254</v>
      </c>
      <c r="P260" s="52">
        <f t="shared" si="164"/>
        <v>1268</v>
      </c>
      <c r="Q260" s="48" t="str">
        <f t="shared" si="165"/>
        <v>Lib Dem</v>
      </c>
      <c r="R260" s="46">
        <f t="shared" si="166"/>
        <v>0.11041009463722397</v>
      </c>
      <c r="S260" s="46">
        <f t="shared" si="161"/>
        <v>0.32807570977917982</v>
      </c>
      <c r="T260" s="53"/>
      <c r="U260" s="46">
        <f t="shared" si="163"/>
        <v>0.25867507886435331</v>
      </c>
      <c r="V260" s="46">
        <f t="shared" si="163"/>
        <v>8.8328075709779186E-2</v>
      </c>
      <c r="W260" s="46">
        <f t="shared" si="163"/>
        <v>1.4195583596214511E-2</v>
      </c>
      <c r="X260" s="46">
        <f t="shared" si="163"/>
        <v>0</v>
      </c>
      <c r="Y260" s="46">
        <f t="shared" si="163"/>
        <v>0</v>
      </c>
      <c r="Z260" s="46">
        <f t="shared" si="163"/>
        <v>0</v>
      </c>
      <c r="AA260" s="46">
        <f t="shared" si="163"/>
        <v>0</v>
      </c>
      <c r="AB260" s="46">
        <f t="shared" si="163"/>
        <v>0</v>
      </c>
      <c r="AC260" s="46">
        <f t="shared" si="163"/>
        <v>0</v>
      </c>
      <c r="AD260" s="47">
        <f t="shared" si="163"/>
        <v>0.20031545741324921</v>
      </c>
    </row>
    <row r="261" spans="2:30" ht="15.6" x14ac:dyDescent="0.3">
      <c r="B261" s="48" t="s">
        <v>19</v>
      </c>
      <c r="C261" s="49">
        <v>21</v>
      </c>
      <c r="D261" s="49">
        <v>140</v>
      </c>
      <c r="E261" s="49">
        <v>280</v>
      </c>
      <c r="F261" s="50"/>
      <c r="G261" s="49">
        <v>9</v>
      </c>
      <c r="H261" s="49">
        <v>50</v>
      </c>
      <c r="I261" s="49"/>
      <c r="J261" s="49"/>
      <c r="K261" s="49"/>
      <c r="L261" s="49"/>
      <c r="M261" s="49"/>
      <c r="N261" s="49"/>
      <c r="O261" s="51">
        <v>183</v>
      </c>
      <c r="P261" s="52">
        <f t="shared" si="164"/>
        <v>683</v>
      </c>
      <c r="Q261" s="48" t="str">
        <f t="shared" si="165"/>
        <v>Conservative</v>
      </c>
      <c r="R261" s="46">
        <f t="shared" si="166"/>
        <v>3.074670571010249E-2</v>
      </c>
      <c r="S261" s="46">
        <f t="shared" si="161"/>
        <v>0.20497803806734993</v>
      </c>
      <c r="T261" s="46">
        <f t="shared" si="162"/>
        <v>0.40995607613469986</v>
      </c>
      <c r="U261" s="53"/>
      <c r="V261" s="46">
        <f t="shared" si="163"/>
        <v>1.3177159590043924E-2</v>
      </c>
      <c r="W261" s="46">
        <f t="shared" si="163"/>
        <v>7.320644216691069E-2</v>
      </c>
      <c r="X261" s="46">
        <f t="shared" si="163"/>
        <v>0</v>
      </c>
      <c r="Y261" s="46">
        <f t="shared" si="163"/>
        <v>0</v>
      </c>
      <c r="Z261" s="46">
        <f t="shared" si="163"/>
        <v>0</v>
      </c>
      <c r="AA261" s="46">
        <f t="shared" si="163"/>
        <v>0</v>
      </c>
      <c r="AB261" s="46">
        <f t="shared" si="163"/>
        <v>0</v>
      </c>
      <c r="AC261" s="46">
        <f t="shared" si="163"/>
        <v>0</v>
      </c>
      <c r="AD261" s="47">
        <f t="shared" si="163"/>
        <v>0.2679355783308931</v>
      </c>
    </row>
    <row r="262" spans="2:30" ht="15.6" x14ac:dyDescent="0.3">
      <c r="B262" s="48" t="s">
        <v>21</v>
      </c>
      <c r="C262" s="49">
        <v>76</v>
      </c>
      <c r="D262" s="49">
        <v>25</v>
      </c>
      <c r="E262" s="49">
        <v>31</v>
      </c>
      <c r="F262" s="49">
        <v>2</v>
      </c>
      <c r="G262" s="50"/>
      <c r="H262" s="49">
        <v>4</v>
      </c>
      <c r="I262" s="49"/>
      <c r="J262" s="49"/>
      <c r="K262" s="49"/>
      <c r="L262" s="49"/>
      <c r="M262" s="49"/>
      <c r="N262" s="49"/>
      <c r="O262" s="51">
        <v>18</v>
      </c>
      <c r="P262" s="52">
        <f t="shared" si="164"/>
        <v>156</v>
      </c>
      <c r="Q262" s="48" t="str">
        <f t="shared" si="165"/>
        <v>Green</v>
      </c>
      <c r="R262" s="46">
        <f t="shared" si="166"/>
        <v>0.48717948717948717</v>
      </c>
      <c r="S262" s="46">
        <f t="shared" si="161"/>
        <v>0.16025641025641027</v>
      </c>
      <c r="T262" s="46">
        <f t="shared" si="162"/>
        <v>0.19871794871794871</v>
      </c>
      <c r="U262" s="46">
        <f t="shared" si="163"/>
        <v>1.282051282051282E-2</v>
      </c>
      <c r="V262" s="53">
        <f t="shared" si="163"/>
        <v>0</v>
      </c>
      <c r="W262" s="46">
        <f t="shared" si="163"/>
        <v>2.564102564102564E-2</v>
      </c>
      <c r="X262" s="46">
        <f t="shared" si="163"/>
        <v>0</v>
      </c>
      <c r="Y262" s="46">
        <f t="shared" si="163"/>
        <v>0</v>
      </c>
      <c r="Z262" s="46">
        <f t="shared" si="163"/>
        <v>0</v>
      </c>
      <c r="AA262" s="46">
        <f t="shared" si="163"/>
        <v>0</v>
      </c>
      <c r="AB262" s="46">
        <f t="shared" si="163"/>
        <v>0</v>
      </c>
      <c r="AC262" s="46">
        <f t="shared" si="163"/>
        <v>0</v>
      </c>
      <c r="AD262" s="47">
        <f t="shared" si="163"/>
        <v>0.11538461538461539</v>
      </c>
    </row>
    <row r="263" spans="2:30" ht="16.2" thickBot="1" x14ac:dyDescent="0.35">
      <c r="B263" s="48" t="s">
        <v>39</v>
      </c>
      <c r="C263" s="49">
        <v>6</v>
      </c>
      <c r="D263" s="49">
        <v>10</v>
      </c>
      <c r="E263" s="49">
        <v>7</v>
      </c>
      <c r="F263" s="49">
        <v>11</v>
      </c>
      <c r="G263" s="49">
        <v>6</v>
      </c>
      <c r="H263" s="50"/>
      <c r="I263" s="49"/>
      <c r="J263" s="49"/>
      <c r="K263" s="49"/>
      <c r="L263" s="49"/>
      <c r="M263" s="49"/>
      <c r="N263" s="49"/>
      <c r="O263" s="51">
        <v>9</v>
      </c>
      <c r="P263" s="52">
        <f t="shared" si="164"/>
        <v>49</v>
      </c>
      <c r="Q263" s="48" t="str">
        <f t="shared" si="165"/>
        <v>Family</v>
      </c>
      <c r="R263" s="46">
        <f t="shared" si="166"/>
        <v>0.12244897959183673</v>
      </c>
      <c r="S263" s="46">
        <f t="shared" si="161"/>
        <v>0.20408163265306123</v>
      </c>
      <c r="T263" s="46">
        <f t="shared" si="162"/>
        <v>0.14285714285714285</v>
      </c>
      <c r="U263" s="46">
        <f t="shared" si="163"/>
        <v>0.22448979591836735</v>
      </c>
      <c r="V263" s="46">
        <f t="shared" si="163"/>
        <v>0.12244897959183673</v>
      </c>
      <c r="W263" s="53">
        <f t="shared" si="163"/>
        <v>0</v>
      </c>
      <c r="X263" s="46">
        <f t="shared" si="163"/>
        <v>0</v>
      </c>
      <c r="Y263" s="46">
        <f t="shared" si="163"/>
        <v>0</v>
      </c>
      <c r="Z263" s="46">
        <f t="shared" si="163"/>
        <v>0</v>
      </c>
      <c r="AA263" s="46">
        <f t="shared" si="163"/>
        <v>0</v>
      </c>
      <c r="AB263" s="46">
        <f t="shared" si="163"/>
        <v>0</v>
      </c>
      <c r="AC263" s="46">
        <f t="shared" si="163"/>
        <v>0</v>
      </c>
      <c r="AD263" s="47">
        <f t="shared" si="163"/>
        <v>0.18367346938775511</v>
      </c>
    </row>
    <row r="264" spans="2:30" ht="15.6" x14ac:dyDescent="0.3">
      <c r="B264" s="96" t="s">
        <v>58</v>
      </c>
      <c r="C264" s="57" t="s">
        <v>59</v>
      </c>
      <c r="D264" s="58" t="s">
        <v>60</v>
      </c>
      <c r="E264" s="58" t="s">
        <v>61</v>
      </c>
      <c r="F264" s="58" t="s">
        <v>62</v>
      </c>
      <c r="G264" s="58" t="s">
        <v>63</v>
      </c>
      <c r="H264" s="58" t="s">
        <v>64</v>
      </c>
      <c r="I264" s="58" t="s">
        <v>65</v>
      </c>
      <c r="J264" s="58" t="s">
        <v>66</v>
      </c>
      <c r="K264" s="58" t="s">
        <v>67</v>
      </c>
      <c r="L264" s="58" t="s">
        <v>68</v>
      </c>
      <c r="M264" s="58" t="s">
        <v>69</v>
      </c>
      <c r="N264" s="58" t="s">
        <v>70</v>
      </c>
      <c r="O264" s="58" t="s">
        <v>71</v>
      </c>
      <c r="P264" s="59" t="s">
        <v>72</v>
      </c>
      <c r="Q264" s="60" t="s">
        <v>59</v>
      </c>
      <c r="R264" s="58" t="s">
        <v>60</v>
      </c>
      <c r="S264" s="58" t="s">
        <v>61</v>
      </c>
      <c r="T264" s="58" t="s">
        <v>62</v>
      </c>
      <c r="U264" s="58" t="s">
        <v>63</v>
      </c>
      <c r="V264" s="58" t="s">
        <v>64</v>
      </c>
      <c r="W264" s="58" t="s">
        <v>65</v>
      </c>
      <c r="X264" s="58" t="s">
        <v>66</v>
      </c>
      <c r="Y264" s="58" t="s">
        <v>67</v>
      </c>
      <c r="Z264" s="58" t="s">
        <v>68</v>
      </c>
      <c r="AA264" s="58" t="s">
        <v>69</v>
      </c>
      <c r="AB264" s="58" t="s">
        <v>70</v>
      </c>
      <c r="AC264" s="58" t="s">
        <v>71</v>
      </c>
      <c r="AD264" s="59" t="s">
        <v>72</v>
      </c>
    </row>
    <row r="265" spans="2:30" ht="16.2" thickBot="1" x14ac:dyDescent="0.35">
      <c r="B265" s="97"/>
      <c r="C265" s="61" t="s">
        <v>31</v>
      </c>
      <c r="D265" s="62">
        <v>6559</v>
      </c>
      <c r="E265" s="62">
        <v>5843</v>
      </c>
      <c r="F265" s="62">
        <v>3850</v>
      </c>
      <c r="G265" s="62">
        <v>1924</v>
      </c>
      <c r="H265" s="62">
        <v>971</v>
      </c>
      <c r="I265" s="62">
        <v>731</v>
      </c>
      <c r="J265" s="62">
        <v>617</v>
      </c>
      <c r="K265" s="62">
        <v>594</v>
      </c>
      <c r="L265" s="62"/>
      <c r="M265" s="62"/>
      <c r="N265" s="62"/>
      <c r="O265" s="62"/>
      <c r="P265" s="63"/>
      <c r="Q265" s="64" t="s">
        <v>73</v>
      </c>
      <c r="R265" s="65">
        <f>D265/$D265</f>
        <v>1</v>
      </c>
      <c r="S265" s="66">
        <f t="shared" ref="S265:AD265" si="167">E265/$D265</f>
        <v>0.89083701783808511</v>
      </c>
      <c r="T265" s="66">
        <f t="shared" si="167"/>
        <v>0.58697972251867658</v>
      </c>
      <c r="U265" s="66">
        <f t="shared" si="167"/>
        <v>0.29333739899374905</v>
      </c>
      <c r="V265" s="66">
        <f t="shared" si="167"/>
        <v>0.14804085988717791</v>
      </c>
      <c r="W265" s="66">
        <f t="shared" si="167"/>
        <v>0.11144991614575393</v>
      </c>
      <c r="X265" s="66">
        <f t="shared" si="167"/>
        <v>9.4069217868577526E-2</v>
      </c>
      <c r="Y265" s="66">
        <f t="shared" si="167"/>
        <v>9.0562585760024392E-2</v>
      </c>
      <c r="Z265" s="66">
        <f t="shared" si="167"/>
        <v>0</v>
      </c>
      <c r="AA265" s="66">
        <f t="shared" si="167"/>
        <v>0</v>
      </c>
      <c r="AB265" s="66">
        <f t="shared" si="167"/>
        <v>0</v>
      </c>
      <c r="AC265" s="66">
        <f t="shared" si="167"/>
        <v>0</v>
      </c>
      <c r="AD265" s="67">
        <f t="shared" si="167"/>
        <v>0</v>
      </c>
    </row>
    <row r="266" spans="2:30" ht="14.4" thickBot="1" x14ac:dyDescent="0.3"/>
    <row r="267" spans="2:30" ht="18" thickBot="1" x14ac:dyDescent="0.35">
      <c r="B267" s="85" t="s">
        <v>416</v>
      </c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7"/>
    </row>
    <row r="268" spans="2:30" ht="18" thickBot="1" x14ac:dyDescent="0.35">
      <c r="B268" s="90" t="s">
        <v>54</v>
      </c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2"/>
      <c r="Q268" s="93" t="s">
        <v>55</v>
      </c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5"/>
    </row>
    <row r="269" spans="2:30" ht="15.6" x14ac:dyDescent="0.3">
      <c r="B269" s="33"/>
      <c r="C269" s="34" t="str">
        <f>B270</f>
        <v>SNP</v>
      </c>
      <c r="D269" s="34" t="str">
        <f>B271</f>
        <v>Labour</v>
      </c>
      <c r="E269" s="34" t="str">
        <f>B272</f>
        <v>Conservative</v>
      </c>
      <c r="F269" s="34" t="str">
        <f>B273</f>
        <v>Lib Dem</v>
      </c>
      <c r="G269" s="34" t="str">
        <f>B274</f>
        <v>Green</v>
      </c>
      <c r="H269" s="34" t="str">
        <f>B275</f>
        <v>Alba</v>
      </c>
      <c r="I269" s="34"/>
      <c r="J269" s="34"/>
      <c r="K269" s="34"/>
      <c r="L269" s="34"/>
      <c r="M269" s="34"/>
      <c r="N269" s="34"/>
      <c r="O269" s="35" t="s">
        <v>56</v>
      </c>
      <c r="P269" s="36" t="s">
        <v>57</v>
      </c>
      <c r="Q269" s="37"/>
      <c r="R269" s="34" t="str">
        <f t="shared" ref="R269:AC269" si="168">C269</f>
        <v>SNP</v>
      </c>
      <c r="S269" s="38" t="str">
        <f t="shared" si="168"/>
        <v>Labour</v>
      </c>
      <c r="T269" s="38" t="str">
        <f t="shared" si="168"/>
        <v>Conservative</v>
      </c>
      <c r="U269" s="38" t="str">
        <f t="shared" si="168"/>
        <v>Lib Dem</v>
      </c>
      <c r="V269" s="38" t="str">
        <f t="shared" si="168"/>
        <v>Green</v>
      </c>
      <c r="W269" s="38" t="str">
        <f t="shared" si="168"/>
        <v>Alba</v>
      </c>
      <c r="X269" s="38">
        <f t="shared" si="168"/>
        <v>0</v>
      </c>
      <c r="Y269" s="38">
        <f t="shared" si="168"/>
        <v>0</v>
      </c>
      <c r="Z269" s="38">
        <f t="shared" si="168"/>
        <v>0</v>
      </c>
      <c r="AA269" s="38">
        <f t="shared" si="168"/>
        <v>0</v>
      </c>
      <c r="AB269" s="38">
        <f t="shared" si="168"/>
        <v>0</v>
      </c>
      <c r="AC269" s="38">
        <f t="shared" si="168"/>
        <v>0</v>
      </c>
      <c r="AD269" s="39" t="s">
        <v>56</v>
      </c>
    </row>
    <row r="270" spans="2:30" ht="15.6" x14ac:dyDescent="0.3">
      <c r="B270" s="40" t="s">
        <v>17</v>
      </c>
      <c r="C270" s="41"/>
      <c r="D270" s="42">
        <v>641</v>
      </c>
      <c r="E270" s="42">
        <v>26</v>
      </c>
      <c r="F270" s="42">
        <v>57</v>
      </c>
      <c r="G270" s="42">
        <v>553</v>
      </c>
      <c r="H270" s="42">
        <v>194</v>
      </c>
      <c r="I270" s="42"/>
      <c r="J270" s="42"/>
      <c r="K270" s="42"/>
      <c r="L270" s="42"/>
      <c r="M270" s="42"/>
      <c r="N270" s="42"/>
      <c r="O270" s="43">
        <v>951</v>
      </c>
      <c r="P270" s="44">
        <f>SUM(C270:O270)</f>
        <v>2422</v>
      </c>
      <c r="Q270" s="40" t="str">
        <f>B270</f>
        <v>SNP</v>
      </c>
      <c r="R270" s="45"/>
      <c r="S270" s="46">
        <f t="shared" ref="S270:S275" si="169">D270/SUM($C270:$O270)</f>
        <v>0.26465730800990916</v>
      </c>
      <c r="T270" s="46">
        <f t="shared" ref="T270:T275" si="170">E270/SUM($C270:$O270)</f>
        <v>1.0734929810074319E-2</v>
      </c>
      <c r="U270" s="46">
        <f t="shared" ref="U270:AD275" si="171">F270/SUM($C270:$O270)</f>
        <v>2.3534269199009084E-2</v>
      </c>
      <c r="V270" s="46">
        <f t="shared" si="171"/>
        <v>0.22832369942196531</v>
      </c>
      <c r="W270" s="46">
        <f t="shared" si="171"/>
        <v>8.0099091659785307E-2</v>
      </c>
      <c r="X270" s="46">
        <f t="shared" si="171"/>
        <v>0</v>
      </c>
      <c r="Y270" s="46">
        <f t="shared" si="171"/>
        <v>0</v>
      </c>
      <c r="Z270" s="46">
        <f t="shared" si="171"/>
        <v>0</v>
      </c>
      <c r="AA270" s="46">
        <f t="shared" si="171"/>
        <v>0</v>
      </c>
      <c r="AB270" s="46">
        <f t="shared" si="171"/>
        <v>0</v>
      </c>
      <c r="AC270" s="46">
        <f t="shared" si="171"/>
        <v>0</v>
      </c>
      <c r="AD270" s="47">
        <f t="shared" si="171"/>
        <v>0.39265070189925683</v>
      </c>
    </row>
    <row r="271" spans="2:30" ht="15.6" x14ac:dyDescent="0.3">
      <c r="B271" s="48" t="s">
        <v>18</v>
      </c>
      <c r="C271" s="49">
        <v>477</v>
      </c>
      <c r="D271" s="50"/>
      <c r="E271" s="49">
        <v>182</v>
      </c>
      <c r="F271" s="49">
        <v>269</v>
      </c>
      <c r="G271" s="49">
        <v>91</v>
      </c>
      <c r="H271" s="49">
        <v>43</v>
      </c>
      <c r="I271" s="49"/>
      <c r="J271" s="49"/>
      <c r="K271" s="49"/>
      <c r="L271" s="49"/>
      <c r="M271" s="49"/>
      <c r="N271" s="49"/>
      <c r="O271" s="51">
        <v>995</v>
      </c>
      <c r="P271" s="52">
        <f t="shared" ref="P271:P275" si="172">SUM(C271:O271)</f>
        <v>2057</v>
      </c>
      <c r="Q271" s="48" t="str">
        <f t="shared" ref="Q271:Q275" si="173">B271</f>
        <v>Labour</v>
      </c>
      <c r="R271" s="46">
        <f t="shared" ref="R271:R275" si="174">C271/SUM($C271:$O271)</f>
        <v>0.23189110354885756</v>
      </c>
      <c r="S271" s="53"/>
      <c r="T271" s="46">
        <f t="shared" si="170"/>
        <v>8.8478366553232865E-2</v>
      </c>
      <c r="U271" s="46">
        <f t="shared" si="171"/>
        <v>0.13077297034516286</v>
      </c>
      <c r="V271" s="46">
        <f t="shared" si="171"/>
        <v>4.4239183276616433E-2</v>
      </c>
      <c r="W271" s="46">
        <f t="shared" si="171"/>
        <v>2.0904229460379193E-2</v>
      </c>
      <c r="X271" s="46">
        <f t="shared" si="171"/>
        <v>0</v>
      </c>
      <c r="Y271" s="46">
        <f t="shared" si="171"/>
        <v>0</v>
      </c>
      <c r="Z271" s="46">
        <f t="shared" si="171"/>
        <v>0</v>
      </c>
      <c r="AA271" s="46">
        <f t="shared" si="171"/>
        <v>0</v>
      </c>
      <c r="AB271" s="46">
        <f t="shared" si="171"/>
        <v>0</v>
      </c>
      <c r="AC271" s="46">
        <f t="shared" si="171"/>
        <v>0</v>
      </c>
      <c r="AD271" s="47">
        <f t="shared" si="171"/>
        <v>0.48371414681575109</v>
      </c>
    </row>
    <row r="272" spans="2:30" ht="15.6" x14ac:dyDescent="0.3">
      <c r="B272" s="48" t="s">
        <v>19</v>
      </c>
      <c r="C272" s="49">
        <v>8</v>
      </c>
      <c r="D272" s="49">
        <v>142</v>
      </c>
      <c r="E272" s="50"/>
      <c r="F272" s="49">
        <v>53</v>
      </c>
      <c r="G272" s="49">
        <v>12</v>
      </c>
      <c r="H272" s="49">
        <v>5</v>
      </c>
      <c r="I272" s="49"/>
      <c r="J272" s="49"/>
      <c r="K272" s="49"/>
      <c r="L272" s="49"/>
      <c r="M272" s="49"/>
      <c r="N272" s="49"/>
      <c r="O272" s="51">
        <v>110</v>
      </c>
      <c r="P272" s="52">
        <f t="shared" si="172"/>
        <v>330</v>
      </c>
      <c r="Q272" s="48" t="str">
        <f t="shared" si="173"/>
        <v>Conservative</v>
      </c>
      <c r="R272" s="46">
        <f t="shared" si="174"/>
        <v>2.4242424242424242E-2</v>
      </c>
      <c r="S272" s="46">
        <f t="shared" si="169"/>
        <v>0.4303030303030303</v>
      </c>
      <c r="T272" s="53"/>
      <c r="U272" s="46">
        <f t="shared" si="171"/>
        <v>0.16060606060606061</v>
      </c>
      <c r="V272" s="46">
        <f t="shared" si="171"/>
        <v>3.6363636363636362E-2</v>
      </c>
      <c r="W272" s="46">
        <f t="shared" si="171"/>
        <v>1.5151515151515152E-2</v>
      </c>
      <c r="X272" s="46">
        <f t="shared" si="171"/>
        <v>0</v>
      </c>
      <c r="Y272" s="46">
        <f t="shared" si="171"/>
        <v>0</v>
      </c>
      <c r="Z272" s="46">
        <f t="shared" si="171"/>
        <v>0</v>
      </c>
      <c r="AA272" s="46">
        <f t="shared" si="171"/>
        <v>0</v>
      </c>
      <c r="AB272" s="46">
        <f t="shared" si="171"/>
        <v>0</v>
      </c>
      <c r="AC272" s="46">
        <f t="shared" si="171"/>
        <v>0</v>
      </c>
      <c r="AD272" s="47">
        <f t="shared" si="171"/>
        <v>0.33333333333333331</v>
      </c>
    </row>
    <row r="273" spans="2:30" ht="15.6" x14ac:dyDescent="0.3">
      <c r="B273" s="48" t="s">
        <v>20</v>
      </c>
      <c r="C273" s="49">
        <v>9</v>
      </c>
      <c r="D273" s="49">
        <v>41</v>
      </c>
      <c r="E273" s="49">
        <v>15</v>
      </c>
      <c r="F273" s="50"/>
      <c r="G273" s="49">
        <v>22</v>
      </c>
      <c r="H273" s="49">
        <v>4</v>
      </c>
      <c r="I273" s="49"/>
      <c r="J273" s="49"/>
      <c r="K273" s="49"/>
      <c r="L273" s="49"/>
      <c r="M273" s="49"/>
      <c r="N273" s="49"/>
      <c r="O273" s="51">
        <v>26</v>
      </c>
      <c r="P273" s="52">
        <f t="shared" si="172"/>
        <v>117</v>
      </c>
      <c r="Q273" s="48" t="str">
        <f t="shared" si="173"/>
        <v>Lib Dem</v>
      </c>
      <c r="R273" s="46">
        <f t="shared" si="174"/>
        <v>7.6923076923076927E-2</v>
      </c>
      <c r="S273" s="46">
        <f t="shared" si="169"/>
        <v>0.3504273504273504</v>
      </c>
      <c r="T273" s="46">
        <f t="shared" si="170"/>
        <v>0.12820512820512819</v>
      </c>
      <c r="U273" s="53"/>
      <c r="V273" s="46">
        <f t="shared" si="171"/>
        <v>0.18803418803418803</v>
      </c>
      <c r="W273" s="46">
        <f t="shared" si="171"/>
        <v>3.4188034188034191E-2</v>
      </c>
      <c r="X273" s="46">
        <f t="shared" si="171"/>
        <v>0</v>
      </c>
      <c r="Y273" s="46">
        <f t="shared" si="171"/>
        <v>0</v>
      </c>
      <c r="Z273" s="46">
        <f t="shared" si="171"/>
        <v>0</v>
      </c>
      <c r="AA273" s="46">
        <f t="shared" si="171"/>
        <v>0</v>
      </c>
      <c r="AB273" s="46">
        <f t="shared" si="171"/>
        <v>0</v>
      </c>
      <c r="AC273" s="46">
        <f t="shared" si="171"/>
        <v>0</v>
      </c>
      <c r="AD273" s="47">
        <f t="shared" si="171"/>
        <v>0.22222222222222221</v>
      </c>
    </row>
    <row r="274" spans="2:30" ht="15.6" x14ac:dyDescent="0.3">
      <c r="B274" s="48" t="s">
        <v>21</v>
      </c>
      <c r="C274" s="49">
        <v>50</v>
      </c>
      <c r="D274" s="49">
        <v>27</v>
      </c>
      <c r="E274" s="49">
        <v>2</v>
      </c>
      <c r="F274" s="49">
        <v>16</v>
      </c>
      <c r="G274" s="50"/>
      <c r="H274" s="49">
        <v>4</v>
      </c>
      <c r="I274" s="49"/>
      <c r="J274" s="49"/>
      <c r="K274" s="49"/>
      <c r="L274" s="49"/>
      <c r="M274" s="49"/>
      <c r="N274" s="49"/>
      <c r="O274" s="51">
        <v>14</v>
      </c>
      <c r="P274" s="52">
        <f t="shared" si="172"/>
        <v>113</v>
      </c>
      <c r="Q274" s="48" t="str">
        <f t="shared" si="173"/>
        <v>Green</v>
      </c>
      <c r="R274" s="46">
        <f t="shared" si="174"/>
        <v>0.44247787610619471</v>
      </c>
      <c r="S274" s="46">
        <f t="shared" si="169"/>
        <v>0.23893805309734514</v>
      </c>
      <c r="T274" s="46">
        <f t="shared" si="170"/>
        <v>1.7699115044247787E-2</v>
      </c>
      <c r="U274" s="46">
        <f t="shared" si="171"/>
        <v>0.1415929203539823</v>
      </c>
      <c r="V274" s="53">
        <f t="shared" si="171"/>
        <v>0</v>
      </c>
      <c r="W274" s="46">
        <f t="shared" si="171"/>
        <v>3.5398230088495575E-2</v>
      </c>
      <c r="X274" s="46">
        <f t="shared" si="171"/>
        <v>0</v>
      </c>
      <c r="Y274" s="46">
        <f t="shared" si="171"/>
        <v>0</v>
      </c>
      <c r="Z274" s="46">
        <f t="shared" si="171"/>
        <v>0</v>
      </c>
      <c r="AA274" s="46">
        <f t="shared" si="171"/>
        <v>0</v>
      </c>
      <c r="AB274" s="46">
        <f t="shared" si="171"/>
        <v>0</v>
      </c>
      <c r="AC274" s="46">
        <f t="shared" si="171"/>
        <v>0</v>
      </c>
      <c r="AD274" s="47">
        <f t="shared" si="171"/>
        <v>0.12389380530973451</v>
      </c>
    </row>
    <row r="275" spans="2:30" ht="16.2" thickBot="1" x14ac:dyDescent="0.35">
      <c r="B275" s="48" t="s">
        <v>49</v>
      </c>
      <c r="C275" s="49">
        <v>35</v>
      </c>
      <c r="D275" s="49">
        <v>9</v>
      </c>
      <c r="E275" s="49">
        <v>3</v>
      </c>
      <c r="F275" s="49">
        <v>4</v>
      </c>
      <c r="G275" s="49">
        <v>7</v>
      </c>
      <c r="H275" s="50"/>
      <c r="I275" s="49"/>
      <c r="J275" s="49"/>
      <c r="K275" s="49"/>
      <c r="L275" s="49"/>
      <c r="M275" s="49"/>
      <c r="N275" s="49"/>
      <c r="O275" s="51">
        <v>8</v>
      </c>
      <c r="P275" s="52">
        <f t="shared" si="172"/>
        <v>66</v>
      </c>
      <c r="Q275" s="48" t="str">
        <f t="shared" si="173"/>
        <v>Alba</v>
      </c>
      <c r="R275" s="46">
        <f t="shared" si="174"/>
        <v>0.53030303030303028</v>
      </c>
      <c r="S275" s="46">
        <f t="shared" si="169"/>
        <v>0.13636363636363635</v>
      </c>
      <c r="T275" s="46">
        <f t="shared" si="170"/>
        <v>4.5454545454545456E-2</v>
      </c>
      <c r="U275" s="46">
        <f t="shared" si="171"/>
        <v>6.0606060606060608E-2</v>
      </c>
      <c r="V275" s="46">
        <f t="shared" si="171"/>
        <v>0.10606060606060606</v>
      </c>
      <c r="W275" s="53">
        <f t="shared" si="171"/>
        <v>0</v>
      </c>
      <c r="X275" s="46">
        <f t="shared" si="171"/>
        <v>0</v>
      </c>
      <c r="Y275" s="46">
        <f t="shared" si="171"/>
        <v>0</v>
      </c>
      <c r="Z275" s="46">
        <f t="shared" si="171"/>
        <v>0</v>
      </c>
      <c r="AA275" s="46">
        <f t="shared" si="171"/>
        <v>0</v>
      </c>
      <c r="AB275" s="46">
        <f t="shared" si="171"/>
        <v>0</v>
      </c>
      <c r="AC275" s="46">
        <f t="shared" si="171"/>
        <v>0</v>
      </c>
      <c r="AD275" s="47">
        <f t="shared" si="171"/>
        <v>0.12121212121212122</v>
      </c>
    </row>
    <row r="276" spans="2:30" ht="15.6" x14ac:dyDescent="0.3">
      <c r="B276" s="96" t="s">
        <v>58</v>
      </c>
      <c r="C276" s="57" t="s">
        <v>59</v>
      </c>
      <c r="D276" s="58" t="s">
        <v>60</v>
      </c>
      <c r="E276" s="58" t="s">
        <v>61</v>
      </c>
      <c r="F276" s="58" t="s">
        <v>62</v>
      </c>
      <c r="G276" s="58" t="s">
        <v>63</v>
      </c>
      <c r="H276" s="58" t="s">
        <v>64</v>
      </c>
      <c r="I276" s="58" t="s">
        <v>65</v>
      </c>
      <c r="J276" s="58" t="s">
        <v>66</v>
      </c>
      <c r="K276" s="58" t="s">
        <v>67</v>
      </c>
      <c r="L276" s="58" t="s">
        <v>68</v>
      </c>
      <c r="M276" s="58" t="s">
        <v>69</v>
      </c>
      <c r="N276" s="58" t="s">
        <v>70</v>
      </c>
      <c r="O276" s="58" t="s">
        <v>71</v>
      </c>
      <c r="P276" s="59" t="s">
        <v>72</v>
      </c>
      <c r="Q276" s="60" t="s">
        <v>59</v>
      </c>
      <c r="R276" s="58" t="s">
        <v>60</v>
      </c>
      <c r="S276" s="58" t="s">
        <v>61</v>
      </c>
      <c r="T276" s="58" t="s">
        <v>62</v>
      </c>
      <c r="U276" s="58" t="s">
        <v>63</v>
      </c>
      <c r="V276" s="58" t="s">
        <v>64</v>
      </c>
      <c r="W276" s="58" t="s">
        <v>65</v>
      </c>
      <c r="X276" s="58" t="s">
        <v>66</v>
      </c>
      <c r="Y276" s="58" t="s">
        <v>67</v>
      </c>
      <c r="Z276" s="58" t="s">
        <v>68</v>
      </c>
      <c r="AA276" s="58" t="s">
        <v>69</v>
      </c>
      <c r="AB276" s="58" t="s">
        <v>70</v>
      </c>
      <c r="AC276" s="58" t="s">
        <v>71</v>
      </c>
      <c r="AD276" s="59" t="s">
        <v>72</v>
      </c>
    </row>
    <row r="277" spans="2:30" ht="16.2" thickBot="1" x14ac:dyDescent="0.35">
      <c r="B277" s="97"/>
      <c r="C277" s="61" t="s">
        <v>31</v>
      </c>
      <c r="D277" s="62">
        <v>5105</v>
      </c>
      <c r="E277" s="62">
        <v>4604</v>
      </c>
      <c r="F277" s="62">
        <v>2775</v>
      </c>
      <c r="G277" s="62">
        <v>1424</v>
      </c>
      <c r="H277" s="62">
        <v>735</v>
      </c>
      <c r="I277" s="62">
        <v>604</v>
      </c>
      <c r="J277" s="62">
        <v>645</v>
      </c>
      <c r="K277" s="62">
        <v>506</v>
      </c>
      <c r="L277" s="62"/>
      <c r="M277" s="62"/>
      <c r="N277" s="62"/>
      <c r="O277" s="62"/>
      <c r="P277" s="63"/>
      <c r="Q277" s="64" t="s">
        <v>73</v>
      </c>
      <c r="R277" s="65">
        <f>D277/$D277</f>
        <v>1</v>
      </c>
      <c r="S277" s="66">
        <f t="shared" ref="S277:AD277" si="175">E277/$D277</f>
        <v>0.90186092066601375</v>
      </c>
      <c r="T277" s="66">
        <f t="shared" si="175"/>
        <v>0.54358472086190013</v>
      </c>
      <c r="U277" s="66">
        <f t="shared" si="175"/>
        <v>0.27894221351616061</v>
      </c>
      <c r="V277" s="66">
        <f t="shared" si="175"/>
        <v>0.14397649363369247</v>
      </c>
      <c r="W277" s="66">
        <f t="shared" si="175"/>
        <v>0.11831537708129285</v>
      </c>
      <c r="X277" s="66">
        <f t="shared" si="175"/>
        <v>0.12634671890303623</v>
      </c>
      <c r="Y277" s="66">
        <f t="shared" si="175"/>
        <v>9.9118511263467185E-2</v>
      </c>
      <c r="Z277" s="66">
        <f t="shared" si="175"/>
        <v>0</v>
      </c>
      <c r="AA277" s="66">
        <f t="shared" si="175"/>
        <v>0</v>
      </c>
      <c r="AB277" s="66">
        <f t="shared" si="175"/>
        <v>0</v>
      </c>
      <c r="AC277" s="66">
        <f t="shared" si="175"/>
        <v>0</v>
      </c>
      <c r="AD277" s="67">
        <f t="shared" si="175"/>
        <v>0</v>
      </c>
    </row>
  </sheetData>
  <mergeCells count="88">
    <mergeCell ref="B264:B265"/>
    <mergeCell ref="B255:AD255"/>
    <mergeCell ref="B268:P268"/>
    <mergeCell ref="Q268:AD268"/>
    <mergeCell ref="B276:B277"/>
    <mergeCell ref="B267:AD267"/>
    <mergeCell ref="B242:P242"/>
    <mergeCell ref="Q242:AD242"/>
    <mergeCell ref="B252:B253"/>
    <mergeCell ref="B241:AD241"/>
    <mergeCell ref="B256:P256"/>
    <mergeCell ref="Q256:AD256"/>
    <mergeCell ref="B225:B226"/>
    <mergeCell ref="B217:AD217"/>
    <mergeCell ref="B229:P229"/>
    <mergeCell ref="Q229:AD229"/>
    <mergeCell ref="B238:B239"/>
    <mergeCell ref="B228:AD228"/>
    <mergeCell ref="B205:P205"/>
    <mergeCell ref="Q205:AD205"/>
    <mergeCell ref="B214:B215"/>
    <mergeCell ref="B204:AD204"/>
    <mergeCell ref="B218:P218"/>
    <mergeCell ref="Q218:AD218"/>
    <mergeCell ref="B189:B190"/>
    <mergeCell ref="B179:AD179"/>
    <mergeCell ref="B193:P193"/>
    <mergeCell ref="Q193:AD193"/>
    <mergeCell ref="B201:B202"/>
    <mergeCell ref="B192:AD192"/>
    <mergeCell ref="B168:P168"/>
    <mergeCell ref="Q168:AD168"/>
    <mergeCell ref="B176:B177"/>
    <mergeCell ref="B167:AD167"/>
    <mergeCell ref="B180:P180"/>
    <mergeCell ref="Q180:AD180"/>
    <mergeCell ref="B118:B119"/>
    <mergeCell ref="B107:AD107"/>
    <mergeCell ref="B157:P157"/>
    <mergeCell ref="Q157:AD157"/>
    <mergeCell ref="B164:B165"/>
    <mergeCell ref="B156:AD156"/>
    <mergeCell ref="Q96:AD96"/>
    <mergeCell ref="B104:B105"/>
    <mergeCell ref="B95:AD95"/>
    <mergeCell ref="B108:P108"/>
    <mergeCell ref="Q108:AD108"/>
    <mergeCell ref="B26:B27"/>
    <mergeCell ref="B16:AD16"/>
    <mergeCell ref="B2:AD2"/>
    <mergeCell ref="B3:P3"/>
    <mergeCell ref="Q3:AD3"/>
    <mergeCell ref="B13:B14"/>
    <mergeCell ref="B17:P17"/>
    <mergeCell ref="Q17:AD17"/>
    <mergeCell ref="B30:P30"/>
    <mergeCell ref="Q30:AD30"/>
    <mergeCell ref="B39:B40"/>
    <mergeCell ref="B29:AD29"/>
    <mergeCell ref="B43:P43"/>
    <mergeCell ref="Q43:AD43"/>
    <mergeCell ref="B42:AD42"/>
    <mergeCell ref="B79:B80"/>
    <mergeCell ref="B70:AD70"/>
    <mergeCell ref="B53:B54"/>
    <mergeCell ref="B122:P122"/>
    <mergeCell ref="Q122:AD122"/>
    <mergeCell ref="B57:P57"/>
    <mergeCell ref="Q57:AD57"/>
    <mergeCell ref="B67:B68"/>
    <mergeCell ref="B56:AD56"/>
    <mergeCell ref="B71:P71"/>
    <mergeCell ref="Q71:AD71"/>
    <mergeCell ref="B83:P83"/>
    <mergeCell ref="Q83:AD83"/>
    <mergeCell ref="B92:B93"/>
    <mergeCell ref="B82:AD82"/>
    <mergeCell ref="B96:P96"/>
    <mergeCell ref="B121:AD121"/>
    <mergeCell ref="B134:P134"/>
    <mergeCell ref="Q134:AD134"/>
    <mergeCell ref="B141:B142"/>
    <mergeCell ref="B133:AD133"/>
    <mergeCell ref="B145:P145"/>
    <mergeCell ref="Q145:AD145"/>
    <mergeCell ref="B153:B154"/>
    <mergeCell ref="B144:AD144"/>
    <mergeCell ref="B130:B131"/>
  </mergeCells>
  <conditionalFormatting sqref="C5:N5">
    <cfRule type="top10" dxfId="3763" priority="3651" bottom="1" rank="1"/>
    <cfRule type="top10" dxfId="3762" priority="3652" rank="1"/>
  </conditionalFormatting>
  <conditionalFormatting sqref="C6:N6">
    <cfRule type="top10" dxfId="3761" priority="3649" bottom="1" rank="1"/>
    <cfRule type="top10" dxfId="3760" priority="3650" rank="1"/>
  </conditionalFormatting>
  <conditionalFormatting sqref="C7:N7">
    <cfRule type="top10" dxfId="3759" priority="3647" bottom="1" rank="1"/>
    <cfRule type="top10" dxfId="3758" priority="3648" rank="1"/>
  </conditionalFormatting>
  <conditionalFormatting sqref="C8:N8">
    <cfRule type="top10" dxfId="3757" priority="3645" bottom="1" rank="1"/>
    <cfRule type="top10" dxfId="3756" priority="3646" rank="1"/>
  </conditionalFormatting>
  <conditionalFormatting sqref="C9:N9">
    <cfRule type="top10" dxfId="3755" priority="3643" bottom="1" rank="1"/>
    <cfRule type="top10" dxfId="3754" priority="3644" rank="1"/>
  </conditionalFormatting>
  <conditionalFormatting sqref="C10:N10">
    <cfRule type="top10" dxfId="3753" priority="3641" bottom="1" rank="1"/>
    <cfRule type="top10" dxfId="3752" priority="3642" rank="1"/>
  </conditionalFormatting>
  <conditionalFormatting sqref="C11:N11">
    <cfRule type="top10" dxfId="3751" priority="3639" bottom="1" rank="1"/>
    <cfRule type="top10" dxfId="3750" priority="3640" rank="1"/>
  </conditionalFormatting>
  <conditionalFormatting sqref="C12:N12">
    <cfRule type="top10" dxfId="3749" priority="3637" bottom="1" rank="1"/>
    <cfRule type="top10" dxfId="3748" priority="3638" rank="1"/>
  </conditionalFormatting>
  <conditionalFormatting sqref="C4:N4">
    <cfRule type="containsText" dxfId="3747" priority="3607" operator="containsText" text="Family">
      <formula>NOT(ISERROR(SEARCH("Family",C4)))</formula>
    </cfRule>
    <cfRule type="containsText" dxfId="3746" priority="3622" operator="containsText" text="Alba">
      <formula>NOT(ISERROR(SEARCH("Alba",C4)))</formula>
    </cfRule>
    <cfRule type="containsText" dxfId="3745" priority="3623" operator="containsText" text="Ind">
      <formula>NOT(ISERROR(SEARCH("Ind",C4)))</formula>
    </cfRule>
    <cfRule type="containsText" dxfId="3744" priority="3624" operator="containsText" text="Lib Dem">
      <formula>NOT(ISERROR(SEARCH("Lib Dem",C4)))</formula>
    </cfRule>
    <cfRule type="containsText" dxfId="3743" priority="3625" operator="containsText" text="Green">
      <formula>NOT(ISERROR(SEARCH("Green",C4)))</formula>
    </cfRule>
    <cfRule type="containsText" dxfId="3742" priority="3626" operator="containsText" text="Conservative">
      <formula>NOT(ISERROR(SEARCH("Conservative",C4)))</formula>
    </cfRule>
    <cfRule type="containsText" dxfId="3741" priority="3627" operator="containsText" text="SNP">
      <formula>NOT(ISERROR(SEARCH("SNP",C4)))</formula>
    </cfRule>
    <cfRule type="containsText" dxfId="3740" priority="3628" operator="containsText" text="Labour">
      <formula>NOT(ISERROR(SEARCH("Labour",C4)))</formula>
    </cfRule>
  </conditionalFormatting>
  <conditionalFormatting sqref="Q12">
    <cfRule type="containsText" dxfId="3739" priority="3608" operator="containsText" text="Alba">
      <formula>NOT(ISERROR(SEARCH("Alba",Q12)))</formula>
    </cfRule>
    <cfRule type="containsText" dxfId="3738" priority="3609" operator="containsText" text="Ind">
      <formula>NOT(ISERROR(SEARCH("Ind",Q12)))</formula>
    </cfRule>
    <cfRule type="containsText" dxfId="3737" priority="3610" operator="containsText" text="Lib Dem">
      <formula>NOT(ISERROR(SEARCH("Lib Dem",Q12)))</formula>
    </cfRule>
    <cfRule type="containsText" dxfId="3736" priority="3611" operator="containsText" text="Green">
      <formula>NOT(ISERROR(SEARCH("Green",Q12)))</formula>
    </cfRule>
    <cfRule type="containsText" dxfId="3735" priority="3612" operator="containsText" text="Conservative">
      <formula>NOT(ISERROR(SEARCH("Conservative",Q12)))</formula>
    </cfRule>
    <cfRule type="containsText" dxfId="3734" priority="3613" operator="containsText" text="SNP">
      <formula>NOT(ISERROR(SEARCH("SNP",Q12)))</formula>
    </cfRule>
    <cfRule type="containsText" dxfId="3733" priority="3614" operator="containsText" text="Labour">
      <formula>NOT(ISERROR(SEARCH("Labour",Q12)))</formula>
    </cfRule>
  </conditionalFormatting>
  <conditionalFormatting sqref="B5">
    <cfRule type="containsText" dxfId="3732" priority="3599" operator="containsText" text="Family">
      <formula>NOT(ISERROR(SEARCH("Family",B5)))</formula>
    </cfRule>
    <cfRule type="containsText" dxfId="3731" priority="3600" operator="containsText" text="Alba">
      <formula>NOT(ISERROR(SEARCH("Alba",B5)))</formula>
    </cfRule>
    <cfRule type="containsText" dxfId="3730" priority="3601" operator="containsText" text="Ind">
      <formula>NOT(ISERROR(SEARCH("Ind",B5)))</formula>
    </cfRule>
    <cfRule type="containsText" dxfId="3729" priority="3602" operator="containsText" text="Lib Dem">
      <formula>NOT(ISERROR(SEARCH("Lib Dem",B5)))</formula>
    </cfRule>
    <cfRule type="containsText" dxfId="3728" priority="3603" operator="containsText" text="Green">
      <formula>NOT(ISERROR(SEARCH("Green",B5)))</formula>
    </cfRule>
    <cfRule type="containsText" dxfId="3727" priority="3604" operator="containsText" text="Conservative">
      <formula>NOT(ISERROR(SEARCH("Conservative",B5)))</formula>
    </cfRule>
    <cfRule type="containsText" dxfId="3726" priority="3605" operator="containsText" text="SNP">
      <formula>NOT(ISERROR(SEARCH("SNP",B5)))</formula>
    </cfRule>
    <cfRule type="containsText" dxfId="3725" priority="3606" operator="containsText" text="Labour">
      <formula>NOT(ISERROR(SEARCH("Labour",B5)))</formula>
    </cfRule>
  </conditionalFormatting>
  <conditionalFormatting sqref="B6">
    <cfRule type="containsText" dxfId="3724" priority="3591" operator="containsText" text="Family">
      <formula>NOT(ISERROR(SEARCH("Family",B6)))</formula>
    </cfRule>
    <cfRule type="containsText" dxfId="3723" priority="3592" operator="containsText" text="Alba">
      <formula>NOT(ISERROR(SEARCH("Alba",B6)))</formula>
    </cfRule>
    <cfRule type="containsText" dxfId="3722" priority="3593" operator="containsText" text="Ind">
      <formula>NOT(ISERROR(SEARCH("Ind",B6)))</formula>
    </cfRule>
    <cfRule type="containsText" dxfId="3721" priority="3594" operator="containsText" text="Lib Dem">
      <formula>NOT(ISERROR(SEARCH("Lib Dem",B6)))</formula>
    </cfRule>
    <cfRule type="containsText" dxfId="3720" priority="3595" operator="containsText" text="Green">
      <formula>NOT(ISERROR(SEARCH("Green",B6)))</formula>
    </cfRule>
    <cfRule type="containsText" dxfId="3719" priority="3596" operator="containsText" text="Conservative">
      <formula>NOT(ISERROR(SEARCH("Conservative",B6)))</formula>
    </cfRule>
    <cfRule type="containsText" dxfId="3718" priority="3597" operator="containsText" text="SNP">
      <formula>NOT(ISERROR(SEARCH("SNP",B6)))</formula>
    </cfRule>
    <cfRule type="containsText" dxfId="3717" priority="3598" operator="containsText" text="Labour">
      <formula>NOT(ISERROR(SEARCH("Labour",B6)))</formula>
    </cfRule>
  </conditionalFormatting>
  <conditionalFormatting sqref="B7">
    <cfRule type="containsText" dxfId="3716" priority="3583" operator="containsText" text="Family">
      <formula>NOT(ISERROR(SEARCH("Family",B7)))</formula>
    </cfRule>
    <cfRule type="containsText" dxfId="3715" priority="3584" operator="containsText" text="Alba">
      <formula>NOT(ISERROR(SEARCH("Alba",B7)))</formula>
    </cfRule>
    <cfRule type="containsText" dxfId="3714" priority="3585" operator="containsText" text="Ind">
      <formula>NOT(ISERROR(SEARCH("Ind",B7)))</formula>
    </cfRule>
    <cfRule type="containsText" dxfId="3713" priority="3586" operator="containsText" text="Lib Dem">
      <formula>NOT(ISERROR(SEARCH("Lib Dem",B7)))</formula>
    </cfRule>
    <cfRule type="containsText" dxfId="3712" priority="3587" operator="containsText" text="Green">
      <formula>NOT(ISERROR(SEARCH("Green",B7)))</formula>
    </cfRule>
    <cfRule type="containsText" dxfId="3711" priority="3588" operator="containsText" text="Conservative">
      <formula>NOT(ISERROR(SEARCH("Conservative",B7)))</formula>
    </cfRule>
    <cfRule type="containsText" dxfId="3710" priority="3589" operator="containsText" text="SNP">
      <formula>NOT(ISERROR(SEARCH("SNP",B7)))</formula>
    </cfRule>
    <cfRule type="containsText" dxfId="3709" priority="3590" operator="containsText" text="Labour">
      <formula>NOT(ISERROR(SEARCH("Labour",B7)))</formula>
    </cfRule>
  </conditionalFormatting>
  <conditionalFormatting sqref="B8">
    <cfRule type="containsText" dxfId="3708" priority="3575" operator="containsText" text="Family">
      <formula>NOT(ISERROR(SEARCH("Family",B8)))</formula>
    </cfRule>
    <cfRule type="containsText" dxfId="3707" priority="3576" operator="containsText" text="Alba">
      <formula>NOT(ISERROR(SEARCH("Alba",B8)))</formula>
    </cfRule>
    <cfRule type="containsText" dxfId="3706" priority="3577" operator="containsText" text="Ind">
      <formula>NOT(ISERROR(SEARCH("Ind",B8)))</formula>
    </cfRule>
    <cfRule type="containsText" dxfId="3705" priority="3578" operator="containsText" text="Lib Dem">
      <formula>NOT(ISERROR(SEARCH("Lib Dem",B8)))</formula>
    </cfRule>
    <cfRule type="containsText" dxfId="3704" priority="3579" operator="containsText" text="Green">
      <formula>NOT(ISERROR(SEARCH("Green",B8)))</formula>
    </cfRule>
    <cfRule type="containsText" dxfId="3703" priority="3580" operator="containsText" text="Conservative">
      <formula>NOT(ISERROR(SEARCH("Conservative",B8)))</formula>
    </cfRule>
    <cfRule type="containsText" dxfId="3702" priority="3581" operator="containsText" text="SNP">
      <formula>NOT(ISERROR(SEARCH("SNP",B8)))</formula>
    </cfRule>
    <cfRule type="containsText" dxfId="3701" priority="3582" operator="containsText" text="Labour">
      <formula>NOT(ISERROR(SEARCH("Labour",B8)))</formula>
    </cfRule>
  </conditionalFormatting>
  <conditionalFormatting sqref="B9">
    <cfRule type="containsText" dxfId="3700" priority="3567" operator="containsText" text="Family">
      <formula>NOT(ISERROR(SEARCH("Family",B9)))</formula>
    </cfRule>
    <cfRule type="containsText" dxfId="3699" priority="3568" operator="containsText" text="Alba">
      <formula>NOT(ISERROR(SEARCH("Alba",B9)))</formula>
    </cfRule>
    <cfRule type="containsText" dxfId="3698" priority="3569" operator="containsText" text="Ind">
      <formula>NOT(ISERROR(SEARCH("Ind",B9)))</formula>
    </cfRule>
    <cfRule type="containsText" dxfId="3697" priority="3570" operator="containsText" text="Lib Dem">
      <formula>NOT(ISERROR(SEARCH("Lib Dem",B9)))</formula>
    </cfRule>
    <cfRule type="containsText" dxfId="3696" priority="3571" operator="containsText" text="Green">
      <formula>NOT(ISERROR(SEARCH("Green",B9)))</formula>
    </cfRule>
    <cfRule type="containsText" dxfId="3695" priority="3572" operator="containsText" text="Conservative">
      <formula>NOT(ISERROR(SEARCH("Conservative",B9)))</formula>
    </cfRule>
    <cfRule type="containsText" dxfId="3694" priority="3573" operator="containsText" text="SNP">
      <formula>NOT(ISERROR(SEARCH("SNP",B9)))</formula>
    </cfRule>
    <cfRule type="containsText" dxfId="3693" priority="3574" operator="containsText" text="Labour">
      <formula>NOT(ISERROR(SEARCH("Labour",B9)))</formula>
    </cfRule>
  </conditionalFormatting>
  <conditionalFormatting sqref="B10">
    <cfRule type="containsText" dxfId="3692" priority="3559" operator="containsText" text="Family">
      <formula>NOT(ISERROR(SEARCH("Family",B10)))</formula>
    </cfRule>
    <cfRule type="containsText" dxfId="3691" priority="3560" operator="containsText" text="Alba">
      <formula>NOT(ISERROR(SEARCH("Alba",B10)))</formula>
    </cfRule>
    <cfRule type="containsText" dxfId="3690" priority="3561" operator="containsText" text="Ind">
      <formula>NOT(ISERROR(SEARCH("Ind",B10)))</formula>
    </cfRule>
    <cfRule type="containsText" dxfId="3689" priority="3562" operator="containsText" text="Lib Dem">
      <formula>NOT(ISERROR(SEARCH("Lib Dem",B10)))</formula>
    </cfRule>
    <cfRule type="containsText" dxfId="3688" priority="3563" operator="containsText" text="Green">
      <formula>NOT(ISERROR(SEARCH("Green",B10)))</formula>
    </cfRule>
    <cfRule type="containsText" dxfId="3687" priority="3564" operator="containsText" text="Conservative">
      <formula>NOT(ISERROR(SEARCH("Conservative",B10)))</formula>
    </cfRule>
    <cfRule type="containsText" dxfId="3686" priority="3565" operator="containsText" text="SNP">
      <formula>NOT(ISERROR(SEARCH("SNP",B10)))</formula>
    </cfRule>
    <cfRule type="containsText" dxfId="3685" priority="3566" operator="containsText" text="Labour">
      <formula>NOT(ISERROR(SEARCH("Labour",B10)))</formula>
    </cfRule>
  </conditionalFormatting>
  <conditionalFormatting sqref="B11:B12">
    <cfRule type="containsText" dxfId="3684" priority="3551" operator="containsText" text="Family">
      <formula>NOT(ISERROR(SEARCH("Family",B11)))</formula>
    </cfRule>
    <cfRule type="containsText" dxfId="3683" priority="3552" operator="containsText" text="Alba">
      <formula>NOT(ISERROR(SEARCH("Alba",B11)))</formula>
    </cfRule>
    <cfRule type="containsText" dxfId="3682" priority="3553" operator="containsText" text="Ind">
      <formula>NOT(ISERROR(SEARCH("Ind",B11)))</formula>
    </cfRule>
    <cfRule type="containsText" dxfId="3681" priority="3554" operator="containsText" text="Lib Dem">
      <formula>NOT(ISERROR(SEARCH("Lib Dem",B11)))</formula>
    </cfRule>
    <cfRule type="containsText" dxfId="3680" priority="3555" operator="containsText" text="Green">
      <formula>NOT(ISERROR(SEARCH("Green",B11)))</formula>
    </cfRule>
    <cfRule type="containsText" dxfId="3679" priority="3556" operator="containsText" text="Conservative">
      <formula>NOT(ISERROR(SEARCH("Conservative",B11)))</formula>
    </cfRule>
    <cfRule type="containsText" dxfId="3678" priority="3557" operator="containsText" text="SNP">
      <formula>NOT(ISERROR(SEARCH("SNP",B11)))</formula>
    </cfRule>
    <cfRule type="containsText" dxfId="3677" priority="3558" operator="containsText" text="Labour">
      <formula>NOT(ISERROR(SEARCH("Labour",B11)))</formula>
    </cfRule>
  </conditionalFormatting>
  <conditionalFormatting sqref="R4:X4">
    <cfRule type="containsText" dxfId="3676" priority="3543" operator="containsText" text="Family">
      <formula>NOT(ISERROR(SEARCH("Family",R4)))</formula>
    </cfRule>
    <cfRule type="containsText" dxfId="3675" priority="3544" operator="containsText" text="Alba">
      <formula>NOT(ISERROR(SEARCH("Alba",R4)))</formula>
    </cfRule>
    <cfRule type="containsText" dxfId="3674" priority="3545" operator="containsText" text="Ind">
      <formula>NOT(ISERROR(SEARCH("Ind",R4)))</formula>
    </cfRule>
    <cfRule type="containsText" dxfId="3673" priority="3546" operator="containsText" text="Lib Dem">
      <formula>NOT(ISERROR(SEARCH("Lib Dem",R4)))</formula>
    </cfRule>
    <cfRule type="containsText" dxfId="3672" priority="3547" operator="containsText" text="Green">
      <formula>NOT(ISERROR(SEARCH("Green",R4)))</formula>
    </cfRule>
    <cfRule type="containsText" dxfId="3671" priority="3548" operator="containsText" text="Conservative">
      <formula>NOT(ISERROR(SEARCH("Conservative",R4)))</formula>
    </cfRule>
    <cfRule type="containsText" dxfId="3670" priority="3549" operator="containsText" text="SNP">
      <formula>NOT(ISERROR(SEARCH("SNP",R4)))</formula>
    </cfRule>
    <cfRule type="containsText" dxfId="3669" priority="3550" operator="containsText" text="Labour">
      <formula>NOT(ISERROR(SEARCH("Labour",R4)))</formula>
    </cfRule>
  </conditionalFormatting>
  <conditionalFormatting sqref="Q5">
    <cfRule type="containsText" dxfId="3668" priority="3535" operator="containsText" text="Family">
      <formula>NOT(ISERROR(SEARCH("Family",Q5)))</formula>
    </cfRule>
    <cfRule type="containsText" dxfId="3667" priority="3536" operator="containsText" text="Alba">
      <formula>NOT(ISERROR(SEARCH("Alba",Q5)))</formula>
    </cfRule>
    <cfRule type="containsText" dxfId="3666" priority="3537" operator="containsText" text="Ind">
      <formula>NOT(ISERROR(SEARCH("Ind",Q5)))</formula>
    </cfRule>
    <cfRule type="containsText" dxfId="3665" priority="3538" operator="containsText" text="Lib Dem">
      <formula>NOT(ISERROR(SEARCH("Lib Dem",Q5)))</formula>
    </cfRule>
    <cfRule type="containsText" dxfId="3664" priority="3539" operator="containsText" text="Green">
      <formula>NOT(ISERROR(SEARCH("Green",Q5)))</formula>
    </cfRule>
    <cfRule type="containsText" dxfId="3663" priority="3540" operator="containsText" text="Conservative">
      <formula>NOT(ISERROR(SEARCH("Conservative",Q5)))</formula>
    </cfRule>
    <cfRule type="containsText" dxfId="3662" priority="3541" operator="containsText" text="SNP">
      <formula>NOT(ISERROR(SEARCH("SNP",Q5)))</formula>
    </cfRule>
    <cfRule type="containsText" dxfId="3661" priority="3542" operator="containsText" text="Labour">
      <formula>NOT(ISERROR(SEARCH("Labour",Q5)))</formula>
    </cfRule>
  </conditionalFormatting>
  <conditionalFormatting sqref="Q6">
    <cfRule type="containsText" dxfId="3660" priority="3527" operator="containsText" text="Family">
      <formula>NOT(ISERROR(SEARCH("Family",Q6)))</formula>
    </cfRule>
    <cfRule type="containsText" dxfId="3659" priority="3528" operator="containsText" text="Alba">
      <formula>NOT(ISERROR(SEARCH("Alba",Q6)))</formula>
    </cfRule>
    <cfRule type="containsText" dxfId="3658" priority="3529" operator="containsText" text="Ind">
      <formula>NOT(ISERROR(SEARCH("Ind",Q6)))</formula>
    </cfRule>
    <cfRule type="containsText" dxfId="3657" priority="3530" operator="containsText" text="Lib Dem">
      <formula>NOT(ISERROR(SEARCH("Lib Dem",Q6)))</formula>
    </cfRule>
    <cfRule type="containsText" dxfId="3656" priority="3531" operator="containsText" text="Green">
      <formula>NOT(ISERROR(SEARCH("Green",Q6)))</formula>
    </cfRule>
    <cfRule type="containsText" dxfId="3655" priority="3532" operator="containsText" text="Conservative">
      <formula>NOT(ISERROR(SEARCH("Conservative",Q6)))</formula>
    </cfRule>
    <cfRule type="containsText" dxfId="3654" priority="3533" operator="containsText" text="SNP">
      <formula>NOT(ISERROR(SEARCH("SNP",Q6)))</formula>
    </cfRule>
    <cfRule type="containsText" dxfId="3653" priority="3534" operator="containsText" text="Labour">
      <formula>NOT(ISERROR(SEARCH("Labour",Q6)))</formula>
    </cfRule>
  </conditionalFormatting>
  <conditionalFormatting sqref="Q7">
    <cfRule type="containsText" dxfId="3652" priority="3519" operator="containsText" text="Family">
      <formula>NOT(ISERROR(SEARCH("Family",Q7)))</formula>
    </cfRule>
    <cfRule type="containsText" dxfId="3651" priority="3520" operator="containsText" text="Alba">
      <formula>NOT(ISERROR(SEARCH("Alba",Q7)))</formula>
    </cfRule>
    <cfRule type="containsText" dxfId="3650" priority="3521" operator="containsText" text="Ind">
      <formula>NOT(ISERROR(SEARCH("Ind",Q7)))</formula>
    </cfRule>
    <cfRule type="containsText" dxfId="3649" priority="3522" operator="containsText" text="Lib Dem">
      <formula>NOT(ISERROR(SEARCH("Lib Dem",Q7)))</formula>
    </cfRule>
    <cfRule type="containsText" dxfId="3648" priority="3523" operator="containsText" text="Green">
      <formula>NOT(ISERROR(SEARCH("Green",Q7)))</formula>
    </cfRule>
    <cfRule type="containsText" dxfId="3647" priority="3524" operator="containsText" text="Conservative">
      <formula>NOT(ISERROR(SEARCH("Conservative",Q7)))</formula>
    </cfRule>
    <cfRule type="containsText" dxfId="3646" priority="3525" operator="containsText" text="SNP">
      <formula>NOT(ISERROR(SEARCH("SNP",Q7)))</formula>
    </cfRule>
    <cfRule type="containsText" dxfId="3645" priority="3526" operator="containsText" text="Labour">
      <formula>NOT(ISERROR(SEARCH("Labour",Q7)))</formula>
    </cfRule>
  </conditionalFormatting>
  <conditionalFormatting sqref="Q8">
    <cfRule type="containsText" dxfId="3644" priority="3511" operator="containsText" text="Family">
      <formula>NOT(ISERROR(SEARCH("Family",Q8)))</formula>
    </cfRule>
    <cfRule type="containsText" dxfId="3643" priority="3512" operator="containsText" text="Alba">
      <formula>NOT(ISERROR(SEARCH("Alba",Q8)))</formula>
    </cfRule>
    <cfRule type="containsText" dxfId="3642" priority="3513" operator="containsText" text="Ind">
      <formula>NOT(ISERROR(SEARCH("Ind",Q8)))</formula>
    </cfRule>
    <cfRule type="containsText" dxfId="3641" priority="3514" operator="containsText" text="Lib Dem">
      <formula>NOT(ISERROR(SEARCH("Lib Dem",Q8)))</formula>
    </cfRule>
    <cfRule type="containsText" dxfId="3640" priority="3515" operator="containsText" text="Green">
      <formula>NOT(ISERROR(SEARCH("Green",Q8)))</formula>
    </cfRule>
    <cfRule type="containsText" dxfId="3639" priority="3516" operator="containsText" text="Conservative">
      <formula>NOT(ISERROR(SEARCH("Conservative",Q8)))</formula>
    </cfRule>
    <cfRule type="containsText" dxfId="3638" priority="3517" operator="containsText" text="SNP">
      <formula>NOT(ISERROR(SEARCH("SNP",Q8)))</formula>
    </cfRule>
    <cfRule type="containsText" dxfId="3637" priority="3518" operator="containsText" text="Labour">
      <formula>NOT(ISERROR(SEARCH("Labour",Q8)))</formula>
    </cfRule>
  </conditionalFormatting>
  <conditionalFormatting sqref="Q9">
    <cfRule type="containsText" dxfId="3636" priority="3503" operator="containsText" text="Family">
      <formula>NOT(ISERROR(SEARCH("Family",Q9)))</formula>
    </cfRule>
    <cfRule type="containsText" dxfId="3635" priority="3504" operator="containsText" text="Alba">
      <formula>NOT(ISERROR(SEARCH("Alba",Q9)))</formula>
    </cfRule>
    <cfRule type="containsText" dxfId="3634" priority="3505" operator="containsText" text="Ind">
      <formula>NOT(ISERROR(SEARCH("Ind",Q9)))</formula>
    </cfRule>
    <cfRule type="containsText" dxfId="3633" priority="3506" operator="containsText" text="Lib Dem">
      <formula>NOT(ISERROR(SEARCH("Lib Dem",Q9)))</formula>
    </cfRule>
    <cfRule type="containsText" dxfId="3632" priority="3507" operator="containsText" text="Green">
      <formula>NOT(ISERROR(SEARCH("Green",Q9)))</formula>
    </cfRule>
    <cfRule type="containsText" dxfId="3631" priority="3508" operator="containsText" text="Conservative">
      <formula>NOT(ISERROR(SEARCH("Conservative",Q9)))</formula>
    </cfRule>
    <cfRule type="containsText" dxfId="3630" priority="3509" operator="containsText" text="SNP">
      <formula>NOT(ISERROR(SEARCH("SNP",Q9)))</formula>
    </cfRule>
    <cfRule type="containsText" dxfId="3629" priority="3510" operator="containsText" text="Labour">
      <formula>NOT(ISERROR(SEARCH("Labour",Q9)))</formula>
    </cfRule>
  </conditionalFormatting>
  <conditionalFormatting sqref="Q10">
    <cfRule type="containsText" dxfId="3628" priority="3495" operator="containsText" text="Family">
      <formula>NOT(ISERROR(SEARCH("Family",Q10)))</formula>
    </cfRule>
    <cfRule type="containsText" dxfId="3627" priority="3496" operator="containsText" text="Alba">
      <formula>NOT(ISERROR(SEARCH("Alba",Q10)))</formula>
    </cfRule>
    <cfRule type="containsText" dxfId="3626" priority="3497" operator="containsText" text="Ind">
      <formula>NOT(ISERROR(SEARCH("Ind",Q10)))</formula>
    </cfRule>
    <cfRule type="containsText" dxfId="3625" priority="3498" operator="containsText" text="Lib Dem">
      <formula>NOT(ISERROR(SEARCH("Lib Dem",Q10)))</formula>
    </cfRule>
    <cfRule type="containsText" dxfId="3624" priority="3499" operator="containsText" text="Green">
      <formula>NOT(ISERROR(SEARCH("Green",Q10)))</formula>
    </cfRule>
    <cfRule type="containsText" dxfId="3623" priority="3500" operator="containsText" text="Conservative">
      <formula>NOT(ISERROR(SEARCH("Conservative",Q10)))</formula>
    </cfRule>
    <cfRule type="containsText" dxfId="3622" priority="3501" operator="containsText" text="SNP">
      <formula>NOT(ISERROR(SEARCH("SNP",Q10)))</formula>
    </cfRule>
    <cfRule type="containsText" dxfId="3621" priority="3502" operator="containsText" text="Labour">
      <formula>NOT(ISERROR(SEARCH("Labour",Q10)))</formula>
    </cfRule>
  </conditionalFormatting>
  <conditionalFormatting sqref="Q11">
    <cfRule type="containsText" dxfId="3620" priority="3487" operator="containsText" text="Family">
      <formula>NOT(ISERROR(SEARCH("Family",Q11)))</formula>
    </cfRule>
    <cfRule type="containsText" dxfId="3619" priority="3488" operator="containsText" text="Alba">
      <formula>NOT(ISERROR(SEARCH("Alba",Q11)))</formula>
    </cfRule>
    <cfRule type="containsText" dxfId="3618" priority="3489" operator="containsText" text="Ind">
      <formula>NOT(ISERROR(SEARCH("Ind",Q11)))</formula>
    </cfRule>
    <cfRule type="containsText" dxfId="3617" priority="3490" operator="containsText" text="Lib Dem">
      <formula>NOT(ISERROR(SEARCH("Lib Dem",Q11)))</formula>
    </cfRule>
    <cfRule type="containsText" dxfId="3616" priority="3491" operator="containsText" text="Green">
      <formula>NOT(ISERROR(SEARCH("Green",Q11)))</formula>
    </cfRule>
    <cfRule type="containsText" dxfId="3615" priority="3492" operator="containsText" text="Conservative">
      <formula>NOT(ISERROR(SEARCH("Conservative",Q11)))</formula>
    </cfRule>
    <cfRule type="containsText" dxfId="3614" priority="3493" operator="containsText" text="SNP">
      <formula>NOT(ISERROR(SEARCH("SNP",Q11)))</formula>
    </cfRule>
    <cfRule type="containsText" dxfId="3613" priority="3494" operator="containsText" text="Labour">
      <formula>NOT(ISERROR(SEARCH("Labour",Q11)))</formula>
    </cfRule>
  </conditionalFormatting>
  <conditionalFormatting sqref="C19:N19">
    <cfRule type="top10" dxfId="3612" priority="3485" bottom="1" rank="1"/>
    <cfRule type="top10" dxfId="3611" priority="3486" rank="1"/>
  </conditionalFormatting>
  <conditionalFormatting sqref="C20:N20">
    <cfRule type="top10" dxfId="3610" priority="3483" bottom="1" rank="1"/>
    <cfRule type="top10" dxfId="3609" priority="3484" rank="1"/>
  </conditionalFormatting>
  <conditionalFormatting sqref="C21:N21">
    <cfRule type="top10" dxfId="3608" priority="3481" bottom="1" rank="1"/>
    <cfRule type="top10" dxfId="3607" priority="3482" rank="1"/>
  </conditionalFormatting>
  <conditionalFormatting sqref="C22:N22">
    <cfRule type="top10" dxfId="3606" priority="3479" bottom="1" rank="1"/>
    <cfRule type="top10" dxfId="3605" priority="3480" rank="1"/>
  </conditionalFormatting>
  <conditionalFormatting sqref="C23:N23">
    <cfRule type="top10" dxfId="3604" priority="3477" bottom="1" rank="1"/>
    <cfRule type="top10" dxfId="3603" priority="3478" rank="1"/>
  </conditionalFormatting>
  <conditionalFormatting sqref="C24:N24">
    <cfRule type="top10" dxfId="3602" priority="3475" bottom="1" rank="1"/>
    <cfRule type="top10" dxfId="3601" priority="3476" rank="1"/>
  </conditionalFormatting>
  <conditionalFormatting sqref="C25:N25">
    <cfRule type="top10" dxfId="3600" priority="3473" bottom="1" rank="1"/>
    <cfRule type="top10" dxfId="3599" priority="3474" rank="1"/>
  </conditionalFormatting>
  <conditionalFormatting sqref="C18:N18">
    <cfRule type="containsText" dxfId="3598" priority="3441" operator="containsText" text="Family">
      <formula>NOT(ISERROR(SEARCH("Family",C18)))</formula>
    </cfRule>
    <cfRule type="containsText" dxfId="3597" priority="3456" operator="containsText" text="Alba">
      <formula>NOT(ISERROR(SEARCH("Alba",C18)))</formula>
    </cfRule>
    <cfRule type="containsText" dxfId="3596" priority="3457" operator="containsText" text="Ind">
      <formula>NOT(ISERROR(SEARCH("Ind",C18)))</formula>
    </cfRule>
    <cfRule type="containsText" dxfId="3595" priority="3458" operator="containsText" text="Lib Dem">
      <formula>NOT(ISERROR(SEARCH("Lib Dem",C18)))</formula>
    </cfRule>
    <cfRule type="containsText" dxfId="3594" priority="3459" operator="containsText" text="Green">
      <formula>NOT(ISERROR(SEARCH("Green",C18)))</formula>
    </cfRule>
    <cfRule type="containsText" dxfId="3593" priority="3460" operator="containsText" text="Conservative">
      <formula>NOT(ISERROR(SEARCH("Conservative",C18)))</formula>
    </cfRule>
    <cfRule type="containsText" dxfId="3592" priority="3461" operator="containsText" text="SNP">
      <formula>NOT(ISERROR(SEARCH("SNP",C18)))</formula>
    </cfRule>
    <cfRule type="containsText" dxfId="3591" priority="3462" operator="containsText" text="Labour">
      <formula>NOT(ISERROR(SEARCH("Labour",C18)))</formula>
    </cfRule>
  </conditionalFormatting>
  <conditionalFormatting sqref="B19">
    <cfRule type="containsText" dxfId="3590" priority="3433" operator="containsText" text="Family">
      <formula>NOT(ISERROR(SEARCH("Family",B19)))</formula>
    </cfRule>
    <cfRule type="containsText" dxfId="3589" priority="3434" operator="containsText" text="Alba">
      <formula>NOT(ISERROR(SEARCH("Alba",B19)))</formula>
    </cfRule>
    <cfRule type="containsText" dxfId="3588" priority="3435" operator="containsText" text="Ind">
      <formula>NOT(ISERROR(SEARCH("Ind",B19)))</formula>
    </cfRule>
    <cfRule type="containsText" dxfId="3587" priority="3436" operator="containsText" text="Lib Dem">
      <formula>NOT(ISERROR(SEARCH("Lib Dem",B19)))</formula>
    </cfRule>
    <cfRule type="containsText" dxfId="3586" priority="3437" operator="containsText" text="Green">
      <formula>NOT(ISERROR(SEARCH("Green",B19)))</formula>
    </cfRule>
    <cfRule type="containsText" dxfId="3585" priority="3438" operator="containsText" text="Conservative">
      <formula>NOT(ISERROR(SEARCH("Conservative",B19)))</formula>
    </cfRule>
    <cfRule type="containsText" dxfId="3584" priority="3439" operator="containsText" text="SNP">
      <formula>NOT(ISERROR(SEARCH("SNP",B19)))</formula>
    </cfRule>
    <cfRule type="containsText" dxfId="3583" priority="3440" operator="containsText" text="Labour">
      <formula>NOT(ISERROR(SEARCH("Labour",B19)))</formula>
    </cfRule>
  </conditionalFormatting>
  <conditionalFormatting sqref="B20">
    <cfRule type="containsText" dxfId="3582" priority="3425" operator="containsText" text="Family">
      <formula>NOT(ISERROR(SEARCH("Family",B20)))</formula>
    </cfRule>
    <cfRule type="containsText" dxfId="3581" priority="3426" operator="containsText" text="Alba">
      <formula>NOT(ISERROR(SEARCH("Alba",B20)))</formula>
    </cfRule>
    <cfRule type="containsText" dxfId="3580" priority="3427" operator="containsText" text="Ind">
      <formula>NOT(ISERROR(SEARCH("Ind",B20)))</formula>
    </cfRule>
    <cfRule type="containsText" dxfId="3579" priority="3428" operator="containsText" text="Lib Dem">
      <formula>NOT(ISERROR(SEARCH("Lib Dem",B20)))</formula>
    </cfRule>
    <cfRule type="containsText" dxfId="3578" priority="3429" operator="containsText" text="Green">
      <formula>NOT(ISERROR(SEARCH("Green",B20)))</formula>
    </cfRule>
    <cfRule type="containsText" dxfId="3577" priority="3430" operator="containsText" text="Conservative">
      <formula>NOT(ISERROR(SEARCH("Conservative",B20)))</formula>
    </cfRule>
    <cfRule type="containsText" dxfId="3576" priority="3431" operator="containsText" text="SNP">
      <formula>NOT(ISERROR(SEARCH("SNP",B20)))</formula>
    </cfRule>
    <cfRule type="containsText" dxfId="3575" priority="3432" operator="containsText" text="Labour">
      <formula>NOT(ISERROR(SEARCH("Labour",B20)))</formula>
    </cfRule>
  </conditionalFormatting>
  <conditionalFormatting sqref="B21">
    <cfRule type="containsText" dxfId="3574" priority="3417" operator="containsText" text="Family">
      <formula>NOT(ISERROR(SEARCH("Family",B21)))</formula>
    </cfRule>
    <cfRule type="containsText" dxfId="3573" priority="3418" operator="containsText" text="Alba">
      <formula>NOT(ISERROR(SEARCH("Alba",B21)))</formula>
    </cfRule>
    <cfRule type="containsText" dxfId="3572" priority="3419" operator="containsText" text="Ind">
      <formula>NOT(ISERROR(SEARCH("Ind",B21)))</formula>
    </cfRule>
    <cfRule type="containsText" dxfId="3571" priority="3420" operator="containsText" text="Lib Dem">
      <formula>NOT(ISERROR(SEARCH("Lib Dem",B21)))</formula>
    </cfRule>
    <cfRule type="containsText" dxfId="3570" priority="3421" operator="containsText" text="Green">
      <formula>NOT(ISERROR(SEARCH("Green",B21)))</formula>
    </cfRule>
    <cfRule type="containsText" dxfId="3569" priority="3422" operator="containsText" text="Conservative">
      <formula>NOT(ISERROR(SEARCH("Conservative",B21)))</formula>
    </cfRule>
    <cfRule type="containsText" dxfId="3568" priority="3423" operator="containsText" text="SNP">
      <formula>NOT(ISERROR(SEARCH("SNP",B21)))</formula>
    </cfRule>
    <cfRule type="containsText" dxfId="3567" priority="3424" operator="containsText" text="Labour">
      <formula>NOT(ISERROR(SEARCH("Labour",B21)))</formula>
    </cfRule>
  </conditionalFormatting>
  <conditionalFormatting sqref="B22">
    <cfRule type="containsText" dxfId="3566" priority="3409" operator="containsText" text="Family">
      <formula>NOT(ISERROR(SEARCH("Family",B22)))</formula>
    </cfRule>
    <cfRule type="containsText" dxfId="3565" priority="3410" operator="containsText" text="Alba">
      <formula>NOT(ISERROR(SEARCH("Alba",B22)))</formula>
    </cfRule>
    <cfRule type="containsText" dxfId="3564" priority="3411" operator="containsText" text="Ind">
      <formula>NOT(ISERROR(SEARCH("Ind",B22)))</formula>
    </cfRule>
    <cfRule type="containsText" dxfId="3563" priority="3412" operator="containsText" text="Lib Dem">
      <formula>NOT(ISERROR(SEARCH("Lib Dem",B22)))</formula>
    </cfRule>
    <cfRule type="containsText" dxfId="3562" priority="3413" operator="containsText" text="Green">
      <formula>NOT(ISERROR(SEARCH("Green",B22)))</formula>
    </cfRule>
    <cfRule type="containsText" dxfId="3561" priority="3414" operator="containsText" text="Conservative">
      <formula>NOT(ISERROR(SEARCH("Conservative",B22)))</formula>
    </cfRule>
    <cfRule type="containsText" dxfId="3560" priority="3415" operator="containsText" text="SNP">
      <formula>NOT(ISERROR(SEARCH("SNP",B22)))</formula>
    </cfRule>
    <cfRule type="containsText" dxfId="3559" priority="3416" operator="containsText" text="Labour">
      <formula>NOT(ISERROR(SEARCH("Labour",B22)))</formula>
    </cfRule>
  </conditionalFormatting>
  <conditionalFormatting sqref="B23">
    <cfRule type="containsText" dxfId="3558" priority="3401" operator="containsText" text="Family">
      <formula>NOT(ISERROR(SEARCH("Family",B23)))</formula>
    </cfRule>
    <cfRule type="containsText" dxfId="3557" priority="3402" operator="containsText" text="Alba">
      <formula>NOT(ISERROR(SEARCH("Alba",B23)))</formula>
    </cfRule>
    <cfRule type="containsText" dxfId="3556" priority="3403" operator="containsText" text="Ind">
      <formula>NOT(ISERROR(SEARCH("Ind",B23)))</formula>
    </cfRule>
    <cfRule type="containsText" dxfId="3555" priority="3404" operator="containsText" text="Lib Dem">
      <formula>NOT(ISERROR(SEARCH("Lib Dem",B23)))</formula>
    </cfRule>
    <cfRule type="containsText" dxfId="3554" priority="3405" operator="containsText" text="Green">
      <formula>NOT(ISERROR(SEARCH("Green",B23)))</formula>
    </cfRule>
    <cfRule type="containsText" dxfId="3553" priority="3406" operator="containsText" text="Conservative">
      <formula>NOT(ISERROR(SEARCH("Conservative",B23)))</formula>
    </cfRule>
    <cfRule type="containsText" dxfId="3552" priority="3407" operator="containsText" text="SNP">
      <formula>NOT(ISERROR(SEARCH("SNP",B23)))</formula>
    </cfRule>
    <cfRule type="containsText" dxfId="3551" priority="3408" operator="containsText" text="Labour">
      <formula>NOT(ISERROR(SEARCH("Labour",B23)))</formula>
    </cfRule>
  </conditionalFormatting>
  <conditionalFormatting sqref="B24">
    <cfRule type="containsText" dxfId="3550" priority="3393" operator="containsText" text="Family">
      <formula>NOT(ISERROR(SEARCH("Family",B24)))</formula>
    </cfRule>
    <cfRule type="containsText" dxfId="3549" priority="3394" operator="containsText" text="Alba">
      <formula>NOT(ISERROR(SEARCH("Alba",B24)))</formula>
    </cfRule>
    <cfRule type="containsText" dxfId="3548" priority="3395" operator="containsText" text="Ind">
      <formula>NOT(ISERROR(SEARCH("Ind",B24)))</formula>
    </cfRule>
    <cfRule type="containsText" dxfId="3547" priority="3396" operator="containsText" text="Lib Dem">
      <formula>NOT(ISERROR(SEARCH("Lib Dem",B24)))</formula>
    </cfRule>
    <cfRule type="containsText" dxfId="3546" priority="3397" operator="containsText" text="Green">
      <formula>NOT(ISERROR(SEARCH("Green",B24)))</formula>
    </cfRule>
    <cfRule type="containsText" dxfId="3545" priority="3398" operator="containsText" text="Conservative">
      <formula>NOT(ISERROR(SEARCH("Conservative",B24)))</formula>
    </cfRule>
    <cfRule type="containsText" dxfId="3544" priority="3399" operator="containsText" text="SNP">
      <formula>NOT(ISERROR(SEARCH("SNP",B24)))</formula>
    </cfRule>
    <cfRule type="containsText" dxfId="3543" priority="3400" operator="containsText" text="Labour">
      <formula>NOT(ISERROR(SEARCH("Labour",B24)))</formula>
    </cfRule>
  </conditionalFormatting>
  <conditionalFormatting sqref="B25">
    <cfRule type="containsText" dxfId="3542" priority="3385" operator="containsText" text="Family">
      <formula>NOT(ISERROR(SEARCH("Family",B25)))</formula>
    </cfRule>
    <cfRule type="containsText" dxfId="3541" priority="3386" operator="containsText" text="Alba">
      <formula>NOT(ISERROR(SEARCH("Alba",B25)))</formula>
    </cfRule>
    <cfRule type="containsText" dxfId="3540" priority="3387" operator="containsText" text="Ind">
      <formula>NOT(ISERROR(SEARCH("Ind",B25)))</formula>
    </cfRule>
    <cfRule type="containsText" dxfId="3539" priority="3388" operator="containsText" text="Lib Dem">
      <formula>NOT(ISERROR(SEARCH("Lib Dem",B25)))</formula>
    </cfRule>
    <cfRule type="containsText" dxfId="3538" priority="3389" operator="containsText" text="Green">
      <formula>NOT(ISERROR(SEARCH("Green",B25)))</formula>
    </cfRule>
    <cfRule type="containsText" dxfId="3537" priority="3390" operator="containsText" text="Conservative">
      <formula>NOT(ISERROR(SEARCH("Conservative",B25)))</formula>
    </cfRule>
    <cfRule type="containsText" dxfId="3536" priority="3391" operator="containsText" text="SNP">
      <formula>NOT(ISERROR(SEARCH("SNP",B25)))</formula>
    </cfRule>
    <cfRule type="containsText" dxfId="3535" priority="3392" operator="containsText" text="Labour">
      <formula>NOT(ISERROR(SEARCH("Labour",B25)))</formula>
    </cfRule>
  </conditionalFormatting>
  <conditionalFormatting sqref="R18:X18">
    <cfRule type="containsText" dxfId="3534" priority="3377" operator="containsText" text="Family">
      <formula>NOT(ISERROR(SEARCH("Family",R18)))</formula>
    </cfRule>
    <cfRule type="containsText" dxfId="3533" priority="3378" operator="containsText" text="Alba">
      <formula>NOT(ISERROR(SEARCH("Alba",R18)))</formula>
    </cfRule>
    <cfRule type="containsText" dxfId="3532" priority="3379" operator="containsText" text="Ind">
      <formula>NOT(ISERROR(SEARCH("Ind",R18)))</formula>
    </cfRule>
    <cfRule type="containsText" dxfId="3531" priority="3380" operator="containsText" text="Lib Dem">
      <formula>NOT(ISERROR(SEARCH("Lib Dem",R18)))</formula>
    </cfRule>
    <cfRule type="containsText" dxfId="3530" priority="3381" operator="containsText" text="Green">
      <formula>NOT(ISERROR(SEARCH("Green",R18)))</formula>
    </cfRule>
    <cfRule type="containsText" dxfId="3529" priority="3382" operator="containsText" text="Conservative">
      <formula>NOT(ISERROR(SEARCH("Conservative",R18)))</formula>
    </cfRule>
    <cfRule type="containsText" dxfId="3528" priority="3383" operator="containsText" text="SNP">
      <formula>NOT(ISERROR(SEARCH("SNP",R18)))</formula>
    </cfRule>
    <cfRule type="containsText" dxfId="3527" priority="3384" operator="containsText" text="Labour">
      <formula>NOT(ISERROR(SEARCH("Labour",R18)))</formula>
    </cfRule>
  </conditionalFormatting>
  <conditionalFormatting sqref="Q19">
    <cfRule type="containsText" dxfId="3526" priority="3369" operator="containsText" text="Family">
      <formula>NOT(ISERROR(SEARCH("Family",Q19)))</formula>
    </cfRule>
    <cfRule type="containsText" dxfId="3525" priority="3370" operator="containsText" text="Alba">
      <formula>NOT(ISERROR(SEARCH("Alba",Q19)))</formula>
    </cfRule>
    <cfRule type="containsText" dxfId="3524" priority="3371" operator="containsText" text="Ind">
      <formula>NOT(ISERROR(SEARCH("Ind",Q19)))</formula>
    </cfRule>
    <cfRule type="containsText" dxfId="3523" priority="3372" operator="containsText" text="Lib Dem">
      <formula>NOT(ISERROR(SEARCH("Lib Dem",Q19)))</formula>
    </cfRule>
    <cfRule type="containsText" dxfId="3522" priority="3373" operator="containsText" text="Green">
      <formula>NOT(ISERROR(SEARCH("Green",Q19)))</formula>
    </cfRule>
    <cfRule type="containsText" dxfId="3521" priority="3374" operator="containsText" text="Conservative">
      <formula>NOT(ISERROR(SEARCH("Conservative",Q19)))</formula>
    </cfRule>
    <cfRule type="containsText" dxfId="3520" priority="3375" operator="containsText" text="SNP">
      <formula>NOT(ISERROR(SEARCH("SNP",Q19)))</formula>
    </cfRule>
    <cfRule type="containsText" dxfId="3519" priority="3376" operator="containsText" text="Labour">
      <formula>NOT(ISERROR(SEARCH("Labour",Q19)))</formula>
    </cfRule>
  </conditionalFormatting>
  <conditionalFormatting sqref="Q20">
    <cfRule type="containsText" dxfId="3518" priority="3361" operator="containsText" text="Family">
      <formula>NOT(ISERROR(SEARCH("Family",Q20)))</formula>
    </cfRule>
    <cfRule type="containsText" dxfId="3517" priority="3362" operator="containsText" text="Alba">
      <formula>NOT(ISERROR(SEARCH("Alba",Q20)))</formula>
    </cfRule>
    <cfRule type="containsText" dxfId="3516" priority="3363" operator="containsText" text="Ind">
      <formula>NOT(ISERROR(SEARCH("Ind",Q20)))</formula>
    </cfRule>
    <cfRule type="containsText" dxfId="3515" priority="3364" operator="containsText" text="Lib Dem">
      <formula>NOT(ISERROR(SEARCH("Lib Dem",Q20)))</formula>
    </cfRule>
    <cfRule type="containsText" dxfId="3514" priority="3365" operator="containsText" text="Green">
      <formula>NOT(ISERROR(SEARCH("Green",Q20)))</formula>
    </cfRule>
    <cfRule type="containsText" dxfId="3513" priority="3366" operator="containsText" text="Conservative">
      <formula>NOT(ISERROR(SEARCH("Conservative",Q20)))</formula>
    </cfRule>
    <cfRule type="containsText" dxfId="3512" priority="3367" operator="containsText" text="SNP">
      <formula>NOT(ISERROR(SEARCH("SNP",Q20)))</formula>
    </cfRule>
    <cfRule type="containsText" dxfId="3511" priority="3368" operator="containsText" text="Labour">
      <formula>NOT(ISERROR(SEARCH("Labour",Q20)))</formula>
    </cfRule>
  </conditionalFormatting>
  <conditionalFormatting sqref="Q21">
    <cfRule type="containsText" dxfId="3510" priority="3353" operator="containsText" text="Family">
      <formula>NOT(ISERROR(SEARCH("Family",Q21)))</formula>
    </cfRule>
    <cfRule type="containsText" dxfId="3509" priority="3354" operator="containsText" text="Alba">
      <formula>NOT(ISERROR(SEARCH("Alba",Q21)))</formula>
    </cfRule>
    <cfRule type="containsText" dxfId="3508" priority="3355" operator="containsText" text="Ind">
      <formula>NOT(ISERROR(SEARCH("Ind",Q21)))</formula>
    </cfRule>
    <cfRule type="containsText" dxfId="3507" priority="3356" operator="containsText" text="Lib Dem">
      <formula>NOT(ISERROR(SEARCH("Lib Dem",Q21)))</formula>
    </cfRule>
    <cfRule type="containsText" dxfId="3506" priority="3357" operator="containsText" text="Green">
      <formula>NOT(ISERROR(SEARCH("Green",Q21)))</formula>
    </cfRule>
    <cfRule type="containsText" dxfId="3505" priority="3358" operator="containsText" text="Conservative">
      <formula>NOT(ISERROR(SEARCH("Conservative",Q21)))</formula>
    </cfRule>
    <cfRule type="containsText" dxfId="3504" priority="3359" operator="containsText" text="SNP">
      <formula>NOT(ISERROR(SEARCH("SNP",Q21)))</formula>
    </cfRule>
    <cfRule type="containsText" dxfId="3503" priority="3360" operator="containsText" text="Labour">
      <formula>NOT(ISERROR(SEARCH("Labour",Q21)))</formula>
    </cfRule>
  </conditionalFormatting>
  <conditionalFormatting sqref="Q22">
    <cfRule type="containsText" dxfId="3502" priority="3345" operator="containsText" text="Family">
      <formula>NOT(ISERROR(SEARCH("Family",Q22)))</formula>
    </cfRule>
    <cfRule type="containsText" dxfId="3501" priority="3346" operator="containsText" text="Alba">
      <formula>NOT(ISERROR(SEARCH("Alba",Q22)))</formula>
    </cfRule>
    <cfRule type="containsText" dxfId="3500" priority="3347" operator="containsText" text="Ind">
      <formula>NOT(ISERROR(SEARCH("Ind",Q22)))</formula>
    </cfRule>
    <cfRule type="containsText" dxfId="3499" priority="3348" operator="containsText" text="Lib Dem">
      <formula>NOT(ISERROR(SEARCH("Lib Dem",Q22)))</formula>
    </cfRule>
    <cfRule type="containsText" dxfId="3498" priority="3349" operator="containsText" text="Green">
      <formula>NOT(ISERROR(SEARCH("Green",Q22)))</formula>
    </cfRule>
    <cfRule type="containsText" dxfId="3497" priority="3350" operator="containsText" text="Conservative">
      <formula>NOT(ISERROR(SEARCH("Conservative",Q22)))</formula>
    </cfRule>
    <cfRule type="containsText" dxfId="3496" priority="3351" operator="containsText" text="SNP">
      <formula>NOT(ISERROR(SEARCH("SNP",Q22)))</formula>
    </cfRule>
    <cfRule type="containsText" dxfId="3495" priority="3352" operator="containsText" text="Labour">
      <formula>NOT(ISERROR(SEARCH("Labour",Q22)))</formula>
    </cfRule>
  </conditionalFormatting>
  <conditionalFormatting sqref="Q23">
    <cfRule type="containsText" dxfId="3494" priority="3337" operator="containsText" text="Family">
      <formula>NOT(ISERROR(SEARCH("Family",Q23)))</formula>
    </cfRule>
    <cfRule type="containsText" dxfId="3493" priority="3338" operator="containsText" text="Alba">
      <formula>NOT(ISERROR(SEARCH("Alba",Q23)))</formula>
    </cfRule>
    <cfRule type="containsText" dxfId="3492" priority="3339" operator="containsText" text="Ind">
      <formula>NOT(ISERROR(SEARCH("Ind",Q23)))</formula>
    </cfRule>
    <cfRule type="containsText" dxfId="3491" priority="3340" operator="containsText" text="Lib Dem">
      <formula>NOT(ISERROR(SEARCH("Lib Dem",Q23)))</formula>
    </cfRule>
    <cfRule type="containsText" dxfId="3490" priority="3341" operator="containsText" text="Green">
      <formula>NOT(ISERROR(SEARCH("Green",Q23)))</formula>
    </cfRule>
    <cfRule type="containsText" dxfId="3489" priority="3342" operator="containsText" text="Conservative">
      <formula>NOT(ISERROR(SEARCH("Conservative",Q23)))</formula>
    </cfRule>
    <cfRule type="containsText" dxfId="3488" priority="3343" operator="containsText" text="SNP">
      <formula>NOT(ISERROR(SEARCH("SNP",Q23)))</formula>
    </cfRule>
    <cfRule type="containsText" dxfId="3487" priority="3344" operator="containsText" text="Labour">
      <formula>NOT(ISERROR(SEARCH("Labour",Q23)))</formula>
    </cfRule>
  </conditionalFormatting>
  <conditionalFormatting sqref="Q24">
    <cfRule type="containsText" dxfId="3486" priority="3329" operator="containsText" text="Family">
      <formula>NOT(ISERROR(SEARCH("Family",Q24)))</formula>
    </cfRule>
    <cfRule type="containsText" dxfId="3485" priority="3330" operator="containsText" text="Alba">
      <formula>NOT(ISERROR(SEARCH("Alba",Q24)))</formula>
    </cfRule>
    <cfRule type="containsText" dxfId="3484" priority="3331" operator="containsText" text="Ind">
      <formula>NOT(ISERROR(SEARCH("Ind",Q24)))</formula>
    </cfRule>
    <cfRule type="containsText" dxfId="3483" priority="3332" operator="containsText" text="Lib Dem">
      <formula>NOT(ISERROR(SEARCH("Lib Dem",Q24)))</formula>
    </cfRule>
    <cfRule type="containsText" dxfId="3482" priority="3333" operator="containsText" text="Green">
      <formula>NOT(ISERROR(SEARCH("Green",Q24)))</formula>
    </cfRule>
    <cfRule type="containsText" dxfId="3481" priority="3334" operator="containsText" text="Conservative">
      <formula>NOT(ISERROR(SEARCH("Conservative",Q24)))</formula>
    </cfRule>
    <cfRule type="containsText" dxfId="3480" priority="3335" operator="containsText" text="SNP">
      <formula>NOT(ISERROR(SEARCH("SNP",Q24)))</formula>
    </cfRule>
    <cfRule type="containsText" dxfId="3479" priority="3336" operator="containsText" text="Labour">
      <formula>NOT(ISERROR(SEARCH("Labour",Q24)))</formula>
    </cfRule>
  </conditionalFormatting>
  <conditionalFormatting sqref="Q25">
    <cfRule type="containsText" dxfId="3478" priority="3321" operator="containsText" text="Family">
      <formula>NOT(ISERROR(SEARCH("Family",Q25)))</formula>
    </cfRule>
    <cfRule type="containsText" dxfId="3477" priority="3322" operator="containsText" text="Alba">
      <formula>NOT(ISERROR(SEARCH("Alba",Q25)))</formula>
    </cfRule>
    <cfRule type="containsText" dxfId="3476" priority="3323" operator="containsText" text="Ind">
      <formula>NOT(ISERROR(SEARCH("Ind",Q25)))</formula>
    </cfRule>
    <cfRule type="containsText" dxfId="3475" priority="3324" operator="containsText" text="Lib Dem">
      <formula>NOT(ISERROR(SEARCH("Lib Dem",Q25)))</formula>
    </cfRule>
    <cfRule type="containsText" dxfId="3474" priority="3325" operator="containsText" text="Green">
      <formula>NOT(ISERROR(SEARCH("Green",Q25)))</formula>
    </cfRule>
    <cfRule type="containsText" dxfId="3473" priority="3326" operator="containsText" text="Conservative">
      <formula>NOT(ISERROR(SEARCH("Conservative",Q25)))</formula>
    </cfRule>
    <cfRule type="containsText" dxfId="3472" priority="3327" operator="containsText" text="SNP">
      <formula>NOT(ISERROR(SEARCH("SNP",Q25)))</formula>
    </cfRule>
    <cfRule type="containsText" dxfId="3471" priority="3328" operator="containsText" text="Labour">
      <formula>NOT(ISERROR(SEARCH("Labour",Q25)))</formula>
    </cfRule>
  </conditionalFormatting>
  <conditionalFormatting sqref="C32:N32">
    <cfRule type="top10" dxfId="3470" priority="3319" bottom="1" rank="1"/>
    <cfRule type="top10" dxfId="3469" priority="3320" rank="1"/>
  </conditionalFormatting>
  <conditionalFormatting sqref="C33:N33">
    <cfRule type="top10" dxfId="3468" priority="3317" bottom="1" rank="1"/>
    <cfRule type="top10" dxfId="3467" priority="3318" rank="1"/>
  </conditionalFormatting>
  <conditionalFormatting sqref="C34:N34">
    <cfRule type="top10" dxfId="3466" priority="3315" bottom="1" rank="1"/>
    <cfRule type="top10" dxfId="3465" priority="3316" rank="1"/>
  </conditionalFormatting>
  <conditionalFormatting sqref="C35:N35">
    <cfRule type="top10" dxfId="3464" priority="3313" bottom="1" rank="1"/>
    <cfRule type="top10" dxfId="3463" priority="3314" rank="1"/>
  </conditionalFormatting>
  <conditionalFormatting sqref="C36:N36">
    <cfRule type="top10" dxfId="3462" priority="3311" bottom="1" rank="1"/>
    <cfRule type="top10" dxfId="3461" priority="3312" rank="1"/>
  </conditionalFormatting>
  <conditionalFormatting sqref="C37:N37">
    <cfRule type="top10" dxfId="3460" priority="3309" bottom="1" rank="1"/>
    <cfRule type="top10" dxfId="3459" priority="3310" rank="1"/>
  </conditionalFormatting>
  <conditionalFormatting sqref="C38:N38">
    <cfRule type="top10" dxfId="3458" priority="3307" bottom="1" rank="1"/>
    <cfRule type="top10" dxfId="3457" priority="3308" rank="1"/>
  </conditionalFormatting>
  <conditionalFormatting sqref="C31:N31">
    <cfRule type="containsText" dxfId="3456" priority="3275" operator="containsText" text="Family">
      <formula>NOT(ISERROR(SEARCH("Family",C31)))</formula>
    </cfRule>
    <cfRule type="containsText" dxfId="3455" priority="3290" operator="containsText" text="Alba">
      <formula>NOT(ISERROR(SEARCH("Alba",C31)))</formula>
    </cfRule>
    <cfRule type="containsText" dxfId="3454" priority="3291" operator="containsText" text="Ind">
      <formula>NOT(ISERROR(SEARCH("Ind",C31)))</formula>
    </cfRule>
    <cfRule type="containsText" dxfId="3453" priority="3292" operator="containsText" text="Lib Dem">
      <formula>NOT(ISERROR(SEARCH("Lib Dem",C31)))</formula>
    </cfRule>
    <cfRule type="containsText" dxfId="3452" priority="3293" operator="containsText" text="Green">
      <formula>NOT(ISERROR(SEARCH("Green",C31)))</formula>
    </cfRule>
    <cfRule type="containsText" dxfId="3451" priority="3294" operator="containsText" text="Conservative">
      <formula>NOT(ISERROR(SEARCH("Conservative",C31)))</formula>
    </cfRule>
    <cfRule type="containsText" dxfId="3450" priority="3295" operator="containsText" text="SNP">
      <formula>NOT(ISERROR(SEARCH("SNP",C31)))</formula>
    </cfRule>
    <cfRule type="containsText" dxfId="3449" priority="3296" operator="containsText" text="Labour">
      <formula>NOT(ISERROR(SEARCH("Labour",C31)))</formula>
    </cfRule>
  </conditionalFormatting>
  <conditionalFormatting sqref="B32">
    <cfRule type="containsText" dxfId="3448" priority="3267" operator="containsText" text="Family">
      <formula>NOT(ISERROR(SEARCH("Family",B32)))</formula>
    </cfRule>
    <cfRule type="containsText" dxfId="3447" priority="3268" operator="containsText" text="Alba">
      <formula>NOT(ISERROR(SEARCH("Alba",B32)))</formula>
    </cfRule>
    <cfRule type="containsText" dxfId="3446" priority="3269" operator="containsText" text="Ind">
      <formula>NOT(ISERROR(SEARCH("Ind",B32)))</formula>
    </cfRule>
    <cfRule type="containsText" dxfId="3445" priority="3270" operator="containsText" text="Lib Dem">
      <formula>NOT(ISERROR(SEARCH("Lib Dem",B32)))</formula>
    </cfRule>
    <cfRule type="containsText" dxfId="3444" priority="3271" operator="containsText" text="Green">
      <formula>NOT(ISERROR(SEARCH("Green",B32)))</formula>
    </cfRule>
    <cfRule type="containsText" dxfId="3443" priority="3272" operator="containsText" text="Conservative">
      <formula>NOT(ISERROR(SEARCH("Conservative",B32)))</formula>
    </cfRule>
    <cfRule type="containsText" dxfId="3442" priority="3273" operator="containsText" text="SNP">
      <formula>NOT(ISERROR(SEARCH("SNP",B32)))</formula>
    </cfRule>
    <cfRule type="containsText" dxfId="3441" priority="3274" operator="containsText" text="Labour">
      <formula>NOT(ISERROR(SEARCH("Labour",B32)))</formula>
    </cfRule>
  </conditionalFormatting>
  <conditionalFormatting sqref="B33">
    <cfRule type="containsText" dxfId="3440" priority="3259" operator="containsText" text="Family">
      <formula>NOT(ISERROR(SEARCH("Family",B33)))</formula>
    </cfRule>
    <cfRule type="containsText" dxfId="3439" priority="3260" operator="containsText" text="Alba">
      <formula>NOT(ISERROR(SEARCH("Alba",B33)))</formula>
    </cfRule>
    <cfRule type="containsText" dxfId="3438" priority="3261" operator="containsText" text="Ind">
      <formula>NOT(ISERROR(SEARCH("Ind",B33)))</formula>
    </cfRule>
    <cfRule type="containsText" dxfId="3437" priority="3262" operator="containsText" text="Lib Dem">
      <formula>NOT(ISERROR(SEARCH("Lib Dem",B33)))</formula>
    </cfRule>
    <cfRule type="containsText" dxfId="3436" priority="3263" operator="containsText" text="Green">
      <formula>NOT(ISERROR(SEARCH("Green",B33)))</formula>
    </cfRule>
    <cfRule type="containsText" dxfId="3435" priority="3264" operator="containsText" text="Conservative">
      <formula>NOT(ISERROR(SEARCH("Conservative",B33)))</formula>
    </cfRule>
    <cfRule type="containsText" dxfId="3434" priority="3265" operator="containsText" text="SNP">
      <formula>NOT(ISERROR(SEARCH("SNP",B33)))</formula>
    </cfRule>
    <cfRule type="containsText" dxfId="3433" priority="3266" operator="containsText" text="Labour">
      <formula>NOT(ISERROR(SEARCH("Labour",B33)))</formula>
    </cfRule>
  </conditionalFormatting>
  <conditionalFormatting sqref="B34">
    <cfRule type="containsText" dxfId="3432" priority="3251" operator="containsText" text="Family">
      <formula>NOT(ISERROR(SEARCH("Family",B34)))</formula>
    </cfRule>
    <cfRule type="containsText" dxfId="3431" priority="3252" operator="containsText" text="Alba">
      <formula>NOT(ISERROR(SEARCH("Alba",B34)))</formula>
    </cfRule>
    <cfRule type="containsText" dxfId="3430" priority="3253" operator="containsText" text="Ind">
      <formula>NOT(ISERROR(SEARCH("Ind",B34)))</formula>
    </cfRule>
    <cfRule type="containsText" dxfId="3429" priority="3254" operator="containsText" text="Lib Dem">
      <formula>NOT(ISERROR(SEARCH("Lib Dem",B34)))</formula>
    </cfRule>
    <cfRule type="containsText" dxfId="3428" priority="3255" operator="containsText" text="Green">
      <formula>NOT(ISERROR(SEARCH("Green",B34)))</formula>
    </cfRule>
    <cfRule type="containsText" dxfId="3427" priority="3256" operator="containsText" text="Conservative">
      <formula>NOT(ISERROR(SEARCH("Conservative",B34)))</formula>
    </cfRule>
    <cfRule type="containsText" dxfId="3426" priority="3257" operator="containsText" text="SNP">
      <formula>NOT(ISERROR(SEARCH("SNP",B34)))</formula>
    </cfRule>
    <cfRule type="containsText" dxfId="3425" priority="3258" operator="containsText" text="Labour">
      <formula>NOT(ISERROR(SEARCH("Labour",B34)))</formula>
    </cfRule>
  </conditionalFormatting>
  <conditionalFormatting sqref="B35">
    <cfRule type="containsText" dxfId="3424" priority="3243" operator="containsText" text="Family">
      <formula>NOT(ISERROR(SEARCH("Family",B35)))</formula>
    </cfRule>
    <cfRule type="containsText" dxfId="3423" priority="3244" operator="containsText" text="Alba">
      <formula>NOT(ISERROR(SEARCH("Alba",B35)))</formula>
    </cfRule>
    <cfRule type="containsText" dxfId="3422" priority="3245" operator="containsText" text="Ind">
      <formula>NOT(ISERROR(SEARCH("Ind",B35)))</formula>
    </cfRule>
    <cfRule type="containsText" dxfId="3421" priority="3246" operator="containsText" text="Lib Dem">
      <formula>NOT(ISERROR(SEARCH("Lib Dem",B35)))</formula>
    </cfRule>
    <cfRule type="containsText" dxfId="3420" priority="3247" operator="containsText" text="Green">
      <formula>NOT(ISERROR(SEARCH("Green",B35)))</formula>
    </cfRule>
    <cfRule type="containsText" dxfId="3419" priority="3248" operator="containsText" text="Conservative">
      <formula>NOT(ISERROR(SEARCH("Conservative",B35)))</formula>
    </cfRule>
    <cfRule type="containsText" dxfId="3418" priority="3249" operator="containsText" text="SNP">
      <formula>NOT(ISERROR(SEARCH("SNP",B35)))</formula>
    </cfRule>
    <cfRule type="containsText" dxfId="3417" priority="3250" operator="containsText" text="Labour">
      <formula>NOT(ISERROR(SEARCH("Labour",B35)))</formula>
    </cfRule>
  </conditionalFormatting>
  <conditionalFormatting sqref="B36">
    <cfRule type="containsText" dxfId="3416" priority="3235" operator="containsText" text="Family">
      <formula>NOT(ISERROR(SEARCH("Family",B36)))</formula>
    </cfRule>
    <cfRule type="containsText" dxfId="3415" priority="3236" operator="containsText" text="Alba">
      <formula>NOT(ISERROR(SEARCH("Alba",B36)))</formula>
    </cfRule>
    <cfRule type="containsText" dxfId="3414" priority="3237" operator="containsText" text="Ind">
      <formula>NOT(ISERROR(SEARCH("Ind",B36)))</formula>
    </cfRule>
    <cfRule type="containsText" dxfId="3413" priority="3238" operator="containsText" text="Lib Dem">
      <formula>NOT(ISERROR(SEARCH("Lib Dem",B36)))</formula>
    </cfRule>
    <cfRule type="containsText" dxfId="3412" priority="3239" operator="containsText" text="Green">
      <formula>NOT(ISERROR(SEARCH("Green",B36)))</formula>
    </cfRule>
    <cfRule type="containsText" dxfId="3411" priority="3240" operator="containsText" text="Conservative">
      <formula>NOT(ISERROR(SEARCH("Conservative",B36)))</formula>
    </cfRule>
    <cfRule type="containsText" dxfId="3410" priority="3241" operator="containsText" text="SNP">
      <formula>NOT(ISERROR(SEARCH("SNP",B36)))</formula>
    </cfRule>
    <cfRule type="containsText" dxfId="3409" priority="3242" operator="containsText" text="Labour">
      <formula>NOT(ISERROR(SEARCH("Labour",B36)))</formula>
    </cfRule>
  </conditionalFormatting>
  <conditionalFormatting sqref="B37">
    <cfRule type="containsText" dxfId="3408" priority="3227" operator="containsText" text="Family">
      <formula>NOT(ISERROR(SEARCH("Family",B37)))</formula>
    </cfRule>
    <cfRule type="containsText" dxfId="3407" priority="3228" operator="containsText" text="Alba">
      <formula>NOT(ISERROR(SEARCH("Alba",B37)))</formula>
    </cfRule>
    <cfRule type="containsText" dxfId="3406" priority="3229" operator="containsText" text="Ind">
      <formula>NOT(ISERROR(SEARCH("Ind",B37)))</formula>
    </cfRule>
    <cfRule type="containsText" dxfId="3405" priority="3230" operator="containsText" text="Lib Dem">
      <formula>NOT(ISERROR(SEARCH("Lib Dem",B37)))</formula>
    </cfRule>
    <cfRule type="containsText" dxfId="3404" priority="3231" operator="containsText" text="Green">
      <formula>NOT(ISERROR(SEARCH("Green",B37)))</formula>
    </cfRule>
    <cfRule type="containsText" dxfId="3403" priority="3232" operator="containsText" text="Conservative">
      <formula>NOT(ISERROR(SEARCH("Conservative",B37)))</formula>
    </cfRule>
    <cfRule type="containsText" dxfId="3402" priority="3233" operator="containsText" text="SNP">
      <formula>NOT(ISERROR(SEARCH("SNP",B37)))</formula>
    </cfRule>
    <cfRule type="containsText" dxfId="3401" priority="3234" operator="containsText" text="Labour">
      <formula>NOT(ISERROR(SEARCH("Labour",B37)))</formula>
    </cfRule>
  </conditionalFormatting>
  <conditionalFormatting sqref="B38">
    <cfRule type="containsText" dxfId="3400" priority="3219" operator="containsText" text="Family">
      <formula>NOT(ISERROR(SEARCH("Family",B38)))</formula>
    </cfRule>
    <cfRule type="containsText" dxfId="3399" priority="3220" operator="containsText" text="Alba">
      <formula>NOT(ISERROR(SEARCH("Alba",B38)))</formula>
    </cfRule>
    <cfRule type="containsText" dxfId="3398" priority="3221" operator="containsText" text="Ind">
      <formula>NOT(ISERROR(SEARCH("Ind",B38)))</formula>
    </cfRule>
    <cfRule type="containsText" dxfId="3397" priority="3222" operator="containsText" text="Lib Dem">
      <formula>NOT(ISERROR(SEARCH("Lib Dem",B38)))</formula>
    </cfRule>
    <cfRule type="containsText" dxfId="3396" priority="3223" operator="containsText" text="Green">
      <formula>NOT(ISERROR(SEARCH("Green",B38)))</formula>
    </cfRule>
    <cfRule type="containsText" dxfId="3395" priority="3224" operator="containsText" text="Conservative">
      <formula>NOT(ISERROR(SEARCH("Conservative",B38)))</formula>
    </cfRule>
    <cfRule type="containsText" dxfId="3394" priority="3225" operator="containsText" text="SNP">
      <formula>NOT(ISERROR(SEARCH("SNP",B38)))</formula>
    </cfRule>
    <cfRule type="containsText" dxfId="3393" priority="3226" operator="containsText" text="Labour">
      <formula>NOT(ISERROR(SEARCH("Labour",B38)))</formula>
    </cfRule>
  </conditionalFormatting>
  <conditionalFormatting sqref="R31:X31">
    <cfRule type="containsText" dxfId="3392" priority="3211" operator="containsText" text="Family">
      <formula>NOT(ISERROR(SEARCH("Family",R31)))</formula>
    </cfRule>
    <cfRule type="containsText" dxfId="3391" priority="3212" operator="containsText" text="Alba">
      <formula>NOT(ISERROR(SEARCH("Alba",R31)))</formula>
    </cfRule>
    <cfRule type="containsText" dxfId="3390" priority="3213" operator="containsText" text="Ind">
      <formula>NOT(ISERROR(SEARCH("Ind",R31)))</formula>
    </cfRule>
    <cfRule type="containsText" dxfId="3389" priority="3214" operator="containsText" text="Lib Dem">
      <formula>NOT(ISERROR(SEARCH("Lib Dem",R31)))</formula>
    </cfRule>
    <cfRule type="containsText" dxfId="3388" priority="3215" operator="containsText" text="Green">
      <formula>NOT(ISERROR(SEARCH("Green",R31)))</formula>
    </cfRule>
    <cfRule type="containsText" dxfId="3387" priority="3216" operator="containsText" text="Conservative">
      <formula>NOT(ISERROR(SEARCH("Conservative",R31)))</formula>
    </cfRule>
    <cfRule type="containsText" dxfId="3386" priority="3217" operator="containsText" text="SNP">
      <formula>NOT(ISERROR(SEARCH("SNP",R31)))</formula>
    </cfRule>
    <cfRule type="containsText" dxfId="3385" priority="3218" operator="containsText" text="Labour">
      <formula>NOT(ISERROR(SEARCH("Labour",R31)))</formula>
    </cfRule>
  </conditionalFormatting>
  <conditionalFormatting sqref="Q32">
    <cfRule type="containsText" dxfId="3384" priority="3203" operator="containsText" text="Family">
      <formula>NOT(ISERROR(SEARCH("Family",Q32)))</formula>
    </cfRule>
    <cfRule type="containsText" dxfId="3383" priority="3204" operator="containsText" text="Alba">
      <formula>NOT(ISERROR(SEARCH("Alba",Q32)))</formula>
    </cfRule>
    <cfRule type="containsText" dxfId="3382" priority="3205" operator="containsText" text="Ind">
      <formula>NOT(ISERROR(SEARCH("Ind",Q32)))</formula>
    </cfRule>
    <cfRule type="containsText" dxfId="3381" priority="3206" operator="containsText" text="Lib Dem">
      <formula>NOT(ISERROR(SEARCH("Lib Dem",Q32)))</formula>
    </cfRule>
    <cfRule type="containsText" dxfId="3380" priority="3207" operator="containsText" text="Green">
      <formula>NOT(ISERROR(SEARCH("Green",Q32)))</formula>
    </cfRule>
    <cfRule type="containsText" dxfId="3379" priority="3208" operator="containsText" text="Conservative">
      <formula>NOT(ISERROR(SEARCH("Conservative",Q32)))</formula>
    </cfRule>
    <cfRule type="containsText" dxfId="3378" priority="3209" operator="containsText" text="SNP">
      <formula>NOT(ISERROR(SEARCH("SNP",Q32)))</formula>
    </cfRule>
    <cfRule type="containsText" dxfId="3377" priority="3210" operator="containsText" text="Labour">
      <formula>NOT(ISERROR(SEARCH("Labour",Q32)))</formula>
    </cfRule>
  </conditionalFormatting>
  <conditionalFormatting sqref="Q33">
    <cfRule type="containsText" dxfId="3376" priority="3195" operator="containsText" text="Family">
      <formula>NOT(ISERROR(SEARCH("Family",Q33)))</formula>
    </cfRule>
    <cfRule type="containsText" dxfId="3375" priority="3196" operator="containsText" text="Alba">
      <formula>NOT(ISERROR(SEARCH("Alba",Q33)))</formula>
    </cfRule>
    <cfRule type="containsText" dxfId="3374" priority="3197" operator="containsText" text="Ind">
      <formula>NOT(ISERROR(SEARCH("Ind",Q33)))</formula>
    </cfRule>
    <cfRule type="containsText" dxfId="3373" priority="3198" operator="containsText" text="Lib Dem">
      <formula>NOT(ISERROR(SEARCH("Lib Dem",Q33)))</formula>
    </cfRule>
    <cfRule type="containsText" dxfId="3372" priority="3199" operator="containsText" text="Green">
      <formula>NOT(ISERROR(SEARCH("Green",Q33)))</formula>
    </cfRule>
    <cfRule type="containsText" dxfId="3371" priority="3200" operator="containsText" text="Conservative">
      <formula>NOT(ISERROR(SEARCH("Conservative",Q33)))</formula>
    </cfRule>
    <cfRule type="containsText" dxfId="3370" priority="3201" operator="containsText" text="SNP">
      <formula>NOT(ISERROR(SEARCH("SNP",Q33)))</formula>
    </cfRule>
    <cfRule type="containsText" dxfId="3369" priority="3202" operator="containsText" text="Labour">
      <formula>NOT(ISERROR(SEARCH("Labour",Q33)))</formula>
    </cfRule>
  </conditionalFormatting>
  <conditionalFormatting sqref="Q34">
    <cfRule type="containsText" dxfId="3368" priority="3187" operator="containsText" text="Family">
      <formula>NOT(ISERROR(SEARCH("Family",Q34)))</formula>
    </cfRule>
    <cfRule type="containsText" dxfId="3367" priority="3188" operator="containsText" text="Alba">
      <formula>NOT(ISERROR(SEARCH("Alba",Q34)))</formula>
    </cfRule>
    <cfRule type="containsText" dxfId="3366" priority="3189" operator="containsText" text="Ind">
      <formula>NOT(ISERROR(SEARCH("Ind",Q34)))</formula>
    </cfRule>
    <cfRule type="containsText" dxfId="3365" priority="3190" operator="containsText" text="Lib Dem">
      <formula>NOT(ISERROR(SEARCH("Lib Dem",Q34)))</formula>
    </cfRule>
    <cfRule type="containsText" dxfId="3364" priority="3191" operator="containsText" text="Green">
      <formula>NOT(ISERROR(SEARCH("Green",Q34)))</formula>
    </cfRule>
    <cfRule type="containsText" dxfId="3363" priority="3192" operator="containsText" text="Conservative">
      <formula>NOT(ISERROR(SEARCH("Conservative",Q34)))</formula>
    </cfRule>
    <cfRule type="containsText" dxfId="3362" priority="3193" operator="containsText" text="SNP">
      <formula>NOT(ISERROR(SEARCH("SNP",Q34)))</formula>
    </cfRule>
    <cfRule type="containsText" dxfId="3361" priority="3194" operator="containsText" text="Labour">
      <formula>NOT(ISERROR(SEARCH("Labour",Q34)))</formula>
    </cfRule>
  </conditionalFormatting>
  <conditionalFormatting sqref="Q35">
    <cfRule type="containsText" dxfId="3360" priority="3179" operator="containsText" text="Family">
      <formula>NOT(ISERROR(SEARCH("Family",Q35)))</formula>
    </cfRule>
    <cfRule type="containsText" dxfId="3359" priority="3180" operator="containsText" text="Alba">
      <formula>NOT(ISERROR(SEARCH("Alba",Q35)))</formula>
    </cfRule>
    <cfRule type="containsText" dxfId="3358" priority="3181" operator="containsText" text="Ind">
      <formula>NOT(ISERROR(SEARCH("Ind",Q35)))</formula>
    </cfRule>
    <cfRule type="containsText" dxfId="3357" priority="3182" operator="containsText" text="Lib Dem">
      <formula>NOT(ISERROR(SEARCH("Lib Dem",Q35)))</formula>
    </cfRule>
    <cfRule type="containsText" dxfId="3356" priority="3183" operator="containsText" text="Green">
      <formula>NOT(ISERROR(SEARCH("Green",Q35)))</formula>
    </cfRule>
    <cfRule type="containsText" dxfId="3355" priority="3184" operator="containsText" text="Conservative">
      <formula>NOT(ISERROR(SEARCH("Conservative",Q35)))</formula>
    </cfRule>
    <cfRule type="containsText" dxfId="3354" priority="3185" operator="containsText" text="SNP">
      <formula>NOT(ISERROR(SEARCH("SNP",Q35)))</formula>
    </cfRule>
    <cfRule type="containsText" dxfId="3353" priority="3186" operator="containsText" text="Labour">
      <formula>NOT(ISERROR(SEARCH("Labour",Q35)))</formula>
    </cfRule>
  </conditionalFormatting>
  <conditionalFormatting sqref="Q36">
    <cfRule type="containsText" dxfId="3352" priority="3171" operator="containsText" text="Family">
      <formula>NOT(ISERROR(SEARCH("Family",Q36)))</formula>
    </cfRule>
    <cfRule type="containsText" dxfId="3351" priority="3172" operator="containsText" text="Alba">
      <formula>NOT(ISERROR(SEARCH("Alba",Q36)))</formula>
    </cfRule>
    <cfRule type="containsText" dxfId="3350" priority="3173" operator="containsText" text="Ind">
      <formula>NOT(ISERROR(SEARCH("Ind",Q36)))</formula>
    </cfRule>
    <cfRule type="containsText" dxfId="3349" priority="3174" operator="containsText" text="Lib Dem">
      <formula>NOT(ISERROR(SEARCH("Lib Dem",Q36)))</formula>
    </cfRule>
    <cfRule type="containsText" dxfId="3348" priority="3175" operator="containsText" text="Green">
      <formula>NOT(ISERROR(SEARCH("Green",Q36)))</formula>
    </cfRule>
    <cfRule type="containsText" dxfId="3347" priority="3176" operator="containsText" text="Conservative">
      <formula>NOT(ISERROR(SEARCH("Conservative",Q36)))</formula>
    </cfRule>
    <cfRule type="containsText" dxfId="3346" priority="3177" operator="containsText" text="SNP">
      <formula>NOT(ISERROR(SEARCH("SNP",Q36)))</formula>
    </cfRule>
    <cfRule type="containsText" dxfId="3345" priority="3178" operator="containsText" text="Labour">
      <formula>NOT(ISERROR(SEARCH("Labour",Q36)))</formula>
    </cfRule>
  </conditionalFormatting>
  <conditionalFormatting sqref="Q37">
    <cfRule type="containsText" dxfId="3344" priority="3163" operator="containsText" text="Family">
      <formula>NOT(ISERROR(SEARCH("Family",Q37)))</formula>
    </cfRule>
    <cfRule type="containsText" dxfId="3343" priority="3164" operator="containsText" text="Alba">
      <formula>NOT(ISERROR(SEARCH("Alba",Q37)))</formula>
    </cfRule>
    <cfRule type="containsText" dxfId="3342" priority="3165" operator="containsText" text="Ind">
      <formula>NOT(ISERROR(SEARCH("Ind",Q37)))</formula>
    </cfRule>
    <cfRule type="containsText" dxfId="3341" priority="3166" operator="containsText" text="Lib Dem">
      <formula>NOT(ISERROR(SEARCH("Lib Dem",Q37)))</formula>
    </cfRule>
    <cfRule type="containsText" dxfId="3340" priority="3167" operator="containsText" text="Green">
      <formula>NOT(ISERROR(SEARCH("Green",Q37)))</formula>
    </cfRule>
    <cfRule type="containsText" dxfId="3339" priority="3168" operator="containsText" text="Conservative">
      <formula>NOT(ISERROR(SEARCH("Conservative",Q37)))</formula>
    </cfRule>
    <cfRule type="containsText" dxfId="3338" priority="3169" operator="containsText" text="SNP">
      <formula>NOT(ISERROR(SEARCH("SNP",Q37)))</formula>
    </cfRule>
    <cfRule type="containsText" dxfId="3337" priority="3170" operator="containsText" text="Labour">
      <formula>NOT(ISERROR(SEARCH("Labour",Q37)))</formula>
    </cfRule>
  </conditionalFormatting>
  <conditionalFormatting sqref="Q38">
    <cfRule type="containsText" dxfId="3336" priority="3155" operator="containsText" text="Family">
      <formula>NOT(ISERROR(SEARCH("Family",Q38)))</formula>
    </cfRule>
    <cfRule type="containsText" dxfId="3335" priority="3156" operator="containsText" text="Alba">
      <formula>NOT(ISERROR(SEARCH("Alba",Q38)))</formula>
    </cfRule>
    <cfRule type="containsText" dxfId="3334" priority="3157" operator="containsText" text="Ind">
      <formula>NOT(ISERROR(SEARCH("Ind",Q38)))</formula>
    </cfRule>
    <cfRule type="containsText" dxfId="3333" priority="3158" operator="containsText" text="Lib Dem">
      <formula>NOT(ISERROR(SEARCH("Lib Dem",Q38)))</formula>
    </cfRule>
    <cfRule type="containsText" dxfId="3332" priority="3159" operator="containsText" text="Green">
      <formula>NOT(ISERROR(SEARCH("Green",Q38)))</formula>
    </cfRule>
    <cfRule type="containsText" dxfId="3331" priority="3160" operator="containsText" text="Conservative">
      <formula>NOT(ISERROR(SEARCH("Conservative",Q38)))</formula>
    </cfRule>
    <cfRule type="containsText" dxfId="3330" priority="3161" operator="containsText" text="SNP">
      <formula>NOT(ISERROR(SEARCH("SNP",Q38)))</formula>
    </cfRule>
    <cfRule type="containsText" dxfId="3329" priority="3162" operator="containsText" text="Labour">
      <formula>NOT(ISERROR(SEARCH("Labour",Q38)))</formula>
    </cfRule>
  </conditionalFormatting>
  <conditionalFormatting sqref="C45:N45">
    <cfRule type="top10" dxfId="3328" priority="3153" bottom="1" rank="1"/>
    <cfRule type="top10" dxfId="3327" priority="3154" rank="1"/>
  </conditionalFormatting>
  <conditionalFormatting sqref="C46:N46">
    <cfRule type="top10" dxfId="3326" priority="3151" bottom="1" rank="1"/>
    <cfRule type="top10" dxfId="3325" priority="3152" rank="1"/>
  </conditionalFormatting>
  <conditionalFormatting sqref="C47:N47">
    <cfRule type="top10" dxfId="3324" priority="3149" bottom="1" rank="1"/>
    <cfRule type="top10" dxfId="3323" priority="3150" rank="1"/>
  </conditionalFormatting>
  <conditionalFormatting sqref="C48:N48">
    <cfRule type="top10" dxfId="3322" priority="3147" bottom="1" rank="1"/>
    <cfRule type="top10" dxfId="3321" priority="3148" rank="1"/>
  </conditionalFormatting>
  <conditionalFormatting sqref="C49:N49">
    <cfRule type="top10" dxfId="3320" priority="3145" bottom="1" rank="1"/>
    <cfRule type="top10" dxfId="3319" priority="3146" rank="1"/>
  </conditionalFormatting>
  <conditionalFormatting sqref="C50:N50">
    <cfRule type="top10" dxfId="3318" priority="3143" bottom="1" rank="1"/>
    <cfRule type="top10" dxfId="3317" priority="3144" rank="1"/>
  </conditionalFormatting>
  <conditionalFormatting sqref="C51:N51">
    <cfRule type="top10" dxfId="3316" priority="3141" bottom="1" rank="1"/>
    <cfRule type="top10" dxfId="3315" priority="3142" rank="1"/>
  </conditionalFormatting>
  <conditionalFormatting sqref="C52:N52">
    <cfRule type="top10" dxfId="3314" priority="3139" bottom="1" rank="1"/>
    <cfRule type="top10" dxfId="3313" priority="3140" rank="1"/>
  </conditionalFormatting>
  <conditionalFormatting sqref="C44:N44">
    <cfRule type="containsText" dxfId="3312" priority="3109" operator="containsText" text="Family">
      <formula>NOT(ISERROR(SEARCH("Family",C44)))</formula>
    </cfRule>
    <cfRule type="containsText" dxfId="3311" priority="3124" operator="containsText" text="Alba">
      <formula>NOT(ISERROR(SEARCH("Alba",C44)))</formula>
    </cfRule>
    <cfRule type="containsText" dxfId="3310" priority="3125" operator="containsText" text="Ind">
      <formula>NOT(ISERROR(SEARCH("Ind",C44)))</formula>
    </cfRule>
    <cfRule type="containsText" dxfId="3309" priority="3126" operator="containsText" text="Lib Dem">
      <formula>NOT(ISERROR(SEARCH("Lib Dem",C44)))</formula>
    </cfRule>
    <cfRule type="containsText" dxfId="3308" priority="3127" operator="containsText" text="Green">
      <formula>NOT(ISERROR(SEARCH("Green",C44)))</formula>
    </cfRule>
    <cfRule type="containsText" dxfId="3307" priority="3128" operator="containsText" text="Conservative">
      <formula>NOT(ISERROR(SEARCH("Conservative",C44)))</formula>
    </cfRule>
    <cfRule type="containsText" dxfId="3306" priority="3129" operator="containsText" text="SNP">
      <formula>NOT(ISERROR(SEARCH("SNP",C44)))</formula>
    </cfRule>
    <cfRule type="containsText" dxfId="3305" priority="3130" operator="containsText" text="Labour">
      <formula>NOT(ISERROR(SEARCH("Labour",C44)))</formula>
    </cfRule>
  </conditionalFormatting>
  <conditionalFormatting sqref="Q52">
    <cfRule type="containsText" dxfId="3304" priority="3110" operator="containsText" text="Alba">
      <formula>NOT(ISERROR(SEARCH("Alba",Q52)))</formula>
    </cfRule>
    <cfRule type="containsText" dxfId="3303" priority="3111" operator="containsText" text="Ind">
      <formula>NOT(ISERROR(SEARCH("Ind",Q52)))</formula>
    </cfRule>
    <cfRule type="containsText" dxfId="3302" priority="3112" operator="containsText" text="Lib Dem">
      <formula>NOT(ISERROR(SEARCH("Lib Dem",Q52)))</formula>
    </cfRule>
    <cfRule type="containsText" dxfId="3301" priority="3113" operator="containsText" text="Green">
      <formula>NOT(ISERROR(SEARCH("Green",Q52)))</formula>
    </cfRule>
    <cfRule type="containsText" dxfId="3300" priority="3114" operator="containsText" text="Conservative">
      <formula>NOT(ISERROR(SEARCH("Conservative",Q52)))</formula>
    </cfRule>
    <cfRule type="containsText" dxfId="3299" priority="3115" operator="containsText" text="SNP">
      <formula>NOT(ISERROR(SEARCH("SNP",Q52)))</formula>
    </cfRule>
    <cfRule type="containsText" dxfId="3298" priority="3116" operator="containsText" text="Labour">
      <formula>NOT(ISERROR(SEARCH("Labour",Q52)))</formula>
    </cfRule>
  </conditionalFormatting>
  <conditionalFormatting sqref="B45">
    <cfRule type="containsText" dxfId="3297" priority="3101" operator="containsText" text="Family">
      <formula>NOT(ISERROR(SEARCH("Family",B45)))</formula>
    </cfRule>
    <cfRule type="containsText" dxfId="3296" priority="3102" operator="containsText" text="Alba">
      <formula>NOT(ISERROR(SEARCH("Alba",B45)))</formula>
    </cfRule>
    <cfRule type="containsText" dxfId="3295" priority="3103" operator="containsText" text="Ind">
      <formula>NOT(ISERROR(SEARCH("Ind",B45)))</formula>
    </cfRule>
    <cfRule type="containsText" dxfId="3294" priority="3104" operator="containsText" text="Lib Dem">
      <formula>NOT(ISERROR(SEARCH("Lib Dem",B45)))</formula>
    </cfRule>
    <cfRule type="containsText" dxfId="3293" priority="3105" operator="containsText" text="Green">
      <formula>NOT(ISERROR(SEARCH("Green",B45)))</formula>
    </cfRule>
    <cfRule type="containsText" dxfId="3292" priority="3106" operator="containsText" text="Conservative">
      <formula>NOT(ISERROR(SEARCH("Conservative",B45)))</formula>
    </cfRule>
    <cfRule type="containsText" dxfId="3291" priority="3107" operator="containsText" text="SNP">
      <formula>NOT(ISERROR(SEARCH("SNP",B45)))</formula>
    </cfRule>
    <cfRule type="containsText" dxfId="3290" priority="3108" operator="containsText" text="Labour">
      <formula>NOT(ISERROR(SEARCH("Labour",B45)))</formula>
    </cfRule>
  </conditionalFormatting>
  <conditionalFormatting sqref="B46">
    <cfRule type="containsText" dxfId="3289" priority="3093" operator="containsText" text="Family">
      <formula>NOT(ISERROR(SEARCH("Family",B46)))</formula>
    </cfRule>
    <cfRule type="containsText" dxfId="3288" priority="3094" operator="containsText" text="Alba">
      <formula>NOT(ISERROR(SEARCH("Alba",B46)))</formula>
    </cfRule>
    <cfRule type="containsText" dxfId="3287" priority="3095" operator="containsText" text="Ind">
      <formula>NOT(ISERROR(SEARCH("Ind",B46)))</formula>
    </cfRule>
    <cfRule type="containsText" dxfId="3286" priority="3096" operator="containsText" text="Lib Dem">
      <formula>NOT(ISERROR(SEARCH("Lib Dem",B46)))</formula>
    </cfRule>
    <cfRule type="containsText" dxfId="3285" priority="3097" operator="containsText" text="Green">
      <formula>NOT(ISERROR(SEARCH("Green",B46)))</formula>
    </cfRule>
    <cfRule type="containsText" dxfId="3284" priority="3098" operator="containsText" text="Conservative">
      <formula>NOT(ISERROR(SEARCH("Conservative",B46)))</formula>
    </cfRule>
    <cfRule type="containsText" dxfId="3283" priority="3099" operator="containsText" text="SNP">
      <formula>NOT(ISERROR(SEARCH("SNP",B46)))</formula>
    </cfRule>
    <cfRule type="containsText" dxfId="3282" priority="3100" operator="containsText" text="Labour">
      <formula>NOT(ISERROR(SEARCH("Labour",B46)))</formula>
    </cfRule>
  </conditionalFormatting>
  <conditionalFormatting sqref="B47">
    <cfRule type="containsText" dxfId="3281" priority="3085" operator="containsText" text="Family">
      <formula>NOT(ISERROR(SEARCH("Family",B47)))</formula>
    </cfRule>
    <cfRule type="containsText" dxfId="3280" priority="3086" operator="containsText" text="Alba">
      <formula>NOT(ISERROR(SEARCH("Alba",B47)))</formula>
    </cfRule>
    <cfRule type="containsText" dxfId="3279" priority="3087" operator="containsText" text="Ind">
      <formula>NOT(ISERROR(SEARCH("Ind",B47)))</formula>
    </cfRule>
    <cfRule type="containsText" dxfId="3278" priority="3088" operator="containsText" text="Lib Dem">
      <formula>NOT(ISERROR(SEARCH("Lib Dem",B47)))</formula>
    </cfRule>
    <cfRule type="containsText" dxfId="3277" priority="3089" operator="containsText" text="Green">
      <formula>NOT(ISERROR(SEARCH("Green",B47)))</formula>
    </cfRule>
    <cfRule type="containsText" dxfId="3276" priority="3090" operator="containsText" text="Conservative">
      <formula>NOT(ISERROR(SEARCH("Conservative",B47)))</formula>
    </cfRule>
    <cfRule type="containsText" dxfId="3275" priority="3091" operator="containsText" text="SNP">
      <formula>NOT(ISERROR(SEARCH("SNP",B47)))</formula>
    </cfRule>
    <cfRule type="containsText" dxfId="3274" priority="3092" operator="containsText" text="Labour">
      <formula>NOT(ISERROR(SEARCH("Labour",B47)))</formula>
    </cfRule>
  </conditionalFormatting>
  <conditionalFormatting sqref="B48">
    <cfRule type="containsText" dxfId="3273" priority="3077" operator="containsText" text="Family">
      <formula>NOT(ISERROR(SEARCH("Family",B48)))</formula>
    </cfRule>
    <cfRule type="containsText" dxfId="3272" priority="3078" operator="containsText" text="Alba">
      <formula>NOT(ISERROR(SEARCH("Alba",B48)))</formula>
    </cfRule>
    <cfRule type="containsText" dxfId="3271" priority="3079" operator="containsText" text="Ind">
      <formula>NOT(ISERROR(SEARCH("Ind",B48)))</formula>
    </cfRule>
    <cfRule type="containsText" dxfId="3270" priority="3080" operator="containsText" text="Lib Dem">
      <formula>NOT(ISERROR(SEARCH("Lib Dem",B48)))</formula>
    </cfRule>
    <cfRule type="containsText" dxfId="3269" priority="3081" operator="containsText" text="Green">
      <formula>NOT(ISERROR(SEARCH("Green",B48)))</formula>
    </cfRule>
    <cfRule type="containsText" dxfId="3268" priority="3082" operator="containsText" text="Conservative">
      <formula>NOT(ISERROR(SEARCH("Conservative",B48)))</formula>
    </cfRule>
    <cfRule type="containsText" dxfId="3267" priority="3083" operator="containsText" text="SNP">
      <formula>NOT(ISERROR(SEARCH("SNP",B48)))</formula>
    </cfRule>
    <cfRule type="containsText" dxfId="3266" priority="3084" operator="containsText" text="Labour">
      <formula>NOT(ISERROR(SEARCH("Labour",B48)))</formula>
    </cfRule>
  </conditionalFormatting>
  <conditionalFormatting sqref="B49">
    <cfRule type="containsText" dxfId="3265" priority="3069" operator="containsText" text="Family">
      <formula>NOT(ISERROR(SEARCH("Family",B49)))</formula>
    </cfRule>
    <cfRule type="containsText" dxfId="3264" priority="3070" operator="containsText" text="Alba">
      <formula>NOT(ISERROR(SEARCH("Alba",B49)))</formula>
    </cfRule>
    <cfRule type="containsText" dxfId="3263" priority="3071" operator="containsText" text="Ind">
      <formula>NOT(ISERROR(SEARCH("Ind",B49)))</formula>
    </cfRule>
    <cfRule type="containsText" dxfId="3262" priority="3072" operator="containsText" text="Lib Dem">
      <formula>NOT(ISERROR(SEARCH("Lib Dem",B49)))</formula>
    </cfRule>
    <cfRule type="containsText" dxfId="3261" priority="3073" operator="containsText" text="Green">
      <formula>NOT(ISERROR(SEARCH("Green",B49)))</formula>
    </cfRule>
    <cfRule type="containsText" dxfId="3260" priority="3074" operator="containsText" text="Conservative">
      <formula>NOT(ISERROR(SEARCH("Conservative",B49)))</formula>
    </cfRule>
    <cfRule type="containsText" dxfId="3259" priority="3075" operator="containsText" text="SNP">
      <formula>NOT(ISERROR(SEARCH("SNP",B49)))</formula>
    </cfRule>
    <cfRule type="containsText" dxfId="3258" priority="3076" operator="containsText" text="Labour">
      <formula>NOT(ISERROR(SEARCH("Labour",B49)))</formula>
    </cfRule>
  </conditionalFormatting>
  <conditionalFormatting sqref="B50">
    <cfRule type="containsText" dxfId="3257" priority="3061" operator="containsText" text="Family">
      <formula>NOT(ISERROR(SEARCH("Family",B50)))</formula>
    </cfRule>
    <cfRule type="containsText" dxfId="3256" priority="3062" operator="containsText" text="Alba">
      <formula>NOT(ISERROR(SEARCH("Alba",B50)))</formula>
    </cfRule>
    <cfRule type="containsText" dxfId="3255" priority="3063" operator="containsText" text="Ind">
      <formula>NOT(ISERROR(SEARCH("Ind",B50)))</formula>
    </cfRule>
    <cfRule type="containsText" dxfId="3254" priority="3064" operator="containsText" text="Lib Dem">
      <formula>NOT(ISERROR(SEARCH("Lib Dem",B50)))</formula>
    </cfRule>
    <cfRule type="containsText" dxfId="3253" priority="3065" operator="containsText" text="Green">
      <formula>NOT(ISERROR(SEARCH("Green",B50)))</formula>
    </cfRule>
    <cfRule type="containsText" dxfId="3252" priority="3066" operator="containsText" text="Conservative">
      <formula>NOT(ISERROR(SEARCH("Conservative",B50)))</formula>
    </cfRule>
    <cfRule type="containsText" dxfId="3251" priority="3067" operator="containsText" text="SNP">
      <formula>NOT(ISERROR(SEARCH("SNP",B50)))</formula>
    </cfRule>
    <cfRule type="containsText" dxfId="3250" priority="3068" operator="containsText" text="Labour">
      <formula>NOT(ISERROR(SEARCH("Labour",B50)))</formula>
    </cfRule>
  </conditionalFormatting>
  <conditionalFormatting sqref="B51:B52">
    <cfRule type="containsText" dxfId="3249" priority="3053" operator="containsText" text="Family">
      <formula>NOT(ISERROR(SEARCH("Family",B51)))</formula>
    </cfRule>
    <cfRule type="containsText" dxfId="3248" priority="3054" operator="containsText" text="Alba">
      <formula>NOT(ISERROR(SEARCH("Alba",B51)))</formula>
    </cfRule>
    <cfRule type="containsText" dxfId="3247" priority="3055" operator="containsText" text="Ind">
      <formula>NOT(ISERROR(SEARCH("Ind",B51)))</formula>
    </cfRule>
    <cfRule type="containsText" dxfId="3246" priority="3056" operator="containsText" text="Lib Dem">
      <formula>NOT(ISERROR(SEARCH("Lib Dem",B51)))</formula>
    </cfRule>
    <cfRule type="containsText" dxfId="3245" priority="3057" operator="containsText" text="Green">
      <formula>NOT(ISERROR(SEARCH("Green",B51)))</formula>
    </cfRule>
    <cfRule type="containsText" dxfId="3244" priority="3058" operator="containsText" text="Conservative">
      <formula>NOT(ISERROR(SEARCH("Conservative",B51)))</formula>
    </cfRule>
    <cfRule type="containsText" dxfId="3243" priority="3059" operator="containsText" text="SNP">
      <formula>NOT(ISERROR(SEARCH("SNP",B51)))</formula>
    </cfRule>
    <cfRule type="containsText" dxfId="3242" priority="3060" operator="containsText" text="Labour">
      <formula>NOT(ISERROR(SEARCH("Labour",B51)))</formula>
    </cfRule>
  </conditionalFormatting>
  <conditionalFormatting sqref="R44:X44">
    <cfRule type="containsText" dxfId="3241" priority="3045" operator="containsText" text="Family">
      <formula>NOT(ISERROR(SEARCH("Family",R44)))</formula>
    </cfRule>
    <cfRule type="containsText" dxfId="3240" priority="3046" operator="containsText" text="Alba">
      <formula>NOT(ISERROR(SEARCH("Alba",R44)))</formula>
    </cfRule>
    <cfRule type="containsText" dxfId="3239" priority="3047" operator="containsText" text="Ind">
      <formula>NOT(ISERROR(SEARCH("Ind",R44)))</formula>
    </cfRule>
    <cfRule type="containsText" dxfId="3238" priority="3048" operator="containsText" text="Lib Dem">
      <formula>NOT(ISERROR(SEARCH("Lib Dem",R44)))</formula>
    </cfRule>
    <cfRule type="containsText" dxfId="3237" priority="3049" operator="containsText" text="Green">
      <formula>NOT(ISERROR(SEARCH("Green",R44)))</formula>
    </cfRule>
    <cfRule type="containsText" dxfId="3236" priority="3050" operator="containsText" text="Conservative">
      <formula>NOT(ISERROR(SEARCH("Conservative",R44)))</formula>
    </cfRule>
    <cfRule type="containsText" dxfId="3235" priority="3051" operator="containsText" text="SNP">
      <formula>NOT(ISERROR(SEARCH("SNP",R44)))</formula>
    </cfRule>
    <cfRule type="containsText" dxfId="3234" priority="3052" operator="containsText" text="Labour">
      <formula>NOT(ISERROR(SEARCH("Labour",R44)))</formula>
    </cfRule>
  </conditionalFormatting>
  <conditionalFormatting sqref="Q45">
    <cfRule type="containsText" dxfId="3233" priority="3037" operator="containsText" text="Family">
      <formula>NOT(ISERROR(SEARCH("Family",Q45)))</formula>
    </cfRule>
    <cfRule type="containsText" dxfId="3232" priority="3038" operator="containsText" text="Alba">
      <formula>NOT(ISERROR(SEARCH("Alba",Q45)))</formula>
    </cfRule>
    <cfRule type="containsText" dxfId="3231" priority="3039" operator="containsText" text="Ind">
      <formula>NOT(ISERROR(SEARCH("Ind",Q45)))</formula>
    </cfRule>
    <cfRule type="containsText" dxfId="3230" priority="3040" operator="containsText" text="Lib Dem">
      <formula>NOT(ISERROR(SEARCH("Lib Dem",Q45)))</formula>
    </cfRule>
    <cfRule type="containsText" dxfId="3229" priority="3041" operator="containsText" text="Green">
      <formula>NOT(ISERROR(SEARCH("Green",Q45)))</formula>
    </cfRule>
    <cfRule type="containsText" dxfId="3228" priority="3042" operator="containsText" text="Conservative">
      <formula>NOT(ISERROR(SEARCH("Conservative",Q45)))</formula>
    </cfRule>
    <cfRule type="containsText" dxfId="3227" priority="3043" operator="containsText" text="SNP">
      <formula>NOT(ISERROR(SEARCH("SNP",Q45)))</formula>
    </cfRule>
    <cfRule type="containsText" dxfId="3226" priority="3044" operator="containsText" text="Labour">
      <formula>NOT(ISERROR(SEARCH("Labour",Q45)))</formula>
    </cfRule>
  </conditionalFormatting>
  <conditionalFormatting sqref="Q46">
    <cfRule type="containsText" dxfId="3225" priority="3029" operator="containsText" text="Family">
      <formula>NOT(ISERROR(SEARCH("Family",Q46)))</formula>
    </cfRule>
    <cfRule type="containsText" dxfId="3224" priority="3030" operator="containsText" text="Alba">
      <formula>NOT(ISERROR(SEARCH("Alba",Q46)))</formula>
    </cfRule>
    <cfRule type="containsText" dxfId="3223" priority="3031" operator="containsText" text="Ind">
      <formula>NOT(ISERROR(SEARCH("Ind",Q46)))</formula>
    </cfRule>
    <cfRule type="containsText" dxfId="3222" priority="3032" operator="containsText" text="Lib Dem">
      <formula>NOT(ISERROR(SEARCH("Lib Dem",Q46)))</formula>
    </cfRule>
    <cfRule type="containsText" dxfId="3221" priority="3033" operator="containsText" text="Green">
      <formula>NOT(ISERROR(SEARCH("Green",Q46)))</formula>
    </cfRule>
    <cfRule type="containsText" dxfId="3220" priority="3034" operator="containsText" text="Conservative">
      <formula>NOT(ISERROR(SEARCH("Conservative",Q46)))</formula>
    </cfRule>
    <cfRule type="containsText" dxfId="3219" priority="3035" operator="containsText" text="SNP">
      <formula>NOT(ISERROR(SEARCH("SNP",Q46)))</formula>
    </cfRule>
    <cfRule type="containsText" dxfId="3218" priority="3036" operator="containsText" text="Labour">
      <formula>NOT(ISERROR(SEARCH("Labour",Q46)))</formula>
    </cfRule>
  </conditionalFormatting>
  <conditionalFormatting sqref="Q47">
    <cfRule type="containsText" dxfId="3217" priority="3021" operator="containsText" text="Family">
      <formula>NOT(ISERROR(SEARCH("Family",Q47)))</formula>
    </cfRule>
    <cfRule type="containsText" dxfId="3216" priority="3022" operator="containsText" text="Alba">
      <formula>NOT(ISERROR(SEARCH("Alba",Q47)))</formula>
    </cfRule>
    <cfRule type="containsText" dxfId="3215" priority="3023" operator="containsText" text="Ind">
      <formula>NOT(ISERROR(SEARCH("Ind",Q47)))</formula>
    </cfRule>
    <cfRule type="containsText" dxfId="3214" priority="3024" operator="containsText" text="Lib Dem">
      <formula>NOT(ISERROR(SEARCH("Lib Dem",Q47)))</formula>
    </cfRule>
    <cfRule type="containsText" dxfId="3213" priority="3025" operator="containsText" text="Green">
      <formula>NOT(ISERROR(SEARCH("Green",Q47)))</formula>
    </cfRule>
    <cfRule type="containsText" dxfId="3212" priority="3026" operator="containsText" text="Conservative">
      <formula>NOT(ISERROR(SEARCH("Conservative",Q47)))</formula>
    </cfRule>
    <cfRule type="containsText" dxfId="3211" priority="3027" operator="containsText" text="SNP">
      <formula>NOT(ISERROR(SEARCH("SNP",Q47)))</formula>
    </cfRule>
    <cfRule type="containsText" dxfId="3210" priority="3028" operator="containsText" text="Labour">
      <formula>NOT(ISERROR(SEARCH("Labour",Q47)))</formula>
    </cfRule>
  </conditionalFormatting>
  <conditionalFormatting sqref="Q48">
    <cfRule type="containsText" dxfId="3209" priority="3013" operator="containsText" text="Family">
      <formula>NOT(ISERROR(SEARCH("Family",Q48)))</formula>
    </cfRule>
    <cfRule type="containsText" dxfId="3208" priority="3014" operator="containsText" text="Alba">
      <formula>NOT(ISERROR(SEARCH("Alba",Q48)))</formula>
    </cfRule>
    <cfRule type="containsText" dxfId="3207" priority="3015" operator="containsText" text="Ind">
      <formula>NOT(ISERROR(SEARCH("Ind",Q48)))</formula>
    </cfRule>
    <cfRule type="containsText" dxfId="3206" priority="3016" operator="containsText" text="Lib Dem">
      <formula>NOT(ISERROR(SEARCH("Lib Dem",Q48)))</formula>
    </cfRule>
    <cfRule type="containsText" dxfId="3205" priority="3017" operator="containsText" text="Green">
      <formula>NOT(ISERROR(SEARCH("Green",Q48)))</formula>
    </cfRule>
    <cfRule type="containsText" dxfId="3204" priority="3018" operator="containsText" text="Conservative">
      <formula>NOT(ISERROR(SEARCH("Conservative",Q48)))</formula>
    </cfRule>
    <cfRule type="containsText" dxfId="3203" priority="3019" operator="containsText" text="SNP">
      <formula>NOT(ISERROR(SEARCH("SNP",Q48)))</formula>
    </cfRule>
    <cfRule type="containsText" dxfId="3202" priority="3020" operator="containsText" text="Labour">
      <formula>NOT(ISERROR(SEARCH("Labour",Q48)))</formula>
    </cfRule>
  </conditionalFormatting>
  <conditionalFormatting sqref="Q49">
    <cfRule type="containsText" dxfId="3201" priority="3005" operator="containsText" text="Family">
      <formula>NOT(ISERROR(SEARCH("Family",Q49)))</formula>
    </cfRule>
    <cfRule type="containsText" dxfId="3200" priority="3006" operator="containsText" text="Alba">
      <formula>NOT(ISERROR(SEARCH("Alba",Q49)))</formula>
    </cfRule>
    <cfRule type="containsText" dxfId="3199" priority="3007" operator="containsText" text="Ind">
      <formula>NOT(ISERROR(SEARCH("Ind",Q49)))</formula>
    </cfRule>
    <cfRule type="containsText" dxfId="3198" priority="3008" operator="containsText" text="Lib Dem">
      <formula>NOT(ISERROR(SEARCH("Lib Dem",Q49)))</formula>
    </cfRule>
    <cfRule type="containsText" dxfId="3197" priority="3009" operator="containsText" text="Green">
      <formula>NOT(ISERROR(SEARCH("Green",Q49)))</formula>
    </cfRule>
    <cfRule type="containsText" dxfId="3196" priority="3010" operator="containsText" text="Conservative">
      <formula>NOT(ISERROR(SEARCH("Conservative",Q49)))</formula>
    </cfRule>
    <cfRule type="containsText" dxfId="3195" priority="3011" operator="containsText" text="SNP">
      <formula>NOT(ISERROR(SEARCH("SNP",Q49)))</formula>
    </cfRule>
    <cfRule type="containsText" dxfId="3194" priority="3012" operator="containsText" text="Labour">
      <formula>NOT(ISERROR(SEARCH("Labour",Q49)))</formula>
    </cfRule>
  </conditionalFormatting>
  <conditionalFormatting sqref="Q50">
    <cfRule type="containsText" dxfId="3193" priority="2997" operator="containsText" text="Family">
      <formula>NOT(ISERROR(SEARCH("Family",Q50)))</formula>
    </cfRule>
    <cfRule type="containsText" dxfId="3192" priority="2998" operator="containsText" text="Alba">
      <formula>NOT(ISERROR(SEARCH("Alba",Q50)))</formula>
    </cfRule>
    <cfRule type="containsText" dxfId="3191" priority="2999" operator="containsText" text="Ind">
      <formula>NOT(ISERROR(SEARCH("Ind",Q50)))</formula>
    </cfRule>
    <cfRule type="containsText" dxfId="3190" priority="3000" operator="containsText" text="Lib Dem">
      <formula>NOT(ISERROR(SEARCH("Lib Dem",Q50)))</formula>
    </cfRule>
    <cfRule type="containsText" dxfId="3189" priority="3001" operator="containsText" text="Green">
      <formula>NOT(ISERROR(SEARCH("Green",Q50)))</formula>
    </cfRule>
    <cfRule type="containsText" dxfId="3188" priority="3002" operator="containsText" text="Conservative">
      <formula>NOT(ISERROR(SEARCH("Conservative",Q50)))</formula>
    </cfRule>
    <cfRule type="containsText" dxfId="3187" priority="3003" operator="containsText" text="SNP">
      <formula>NOT(ISERROR(SEARCH("SNP",Q50)))</formula>
    </cfRule>
    <cfRule type="containsText" dxfId="3186" priority="3004" operator="containsText" text="Labour">
      <formula>NOT(ISERROR(SEARCH("Labour",Q50)))</formula>
    </cfRule>
  </conditionalFormatting>
  <conditionalFormatting sqref="Q51">
    <cfRule type="containsText" dxfId="3185" priority="2989" operator="containsText" text="Family">
      <formula>NOT(ISERROR(SEARCH("Family",Q51)))</formula>
    </cfRule>
    <cfRule type="containsText" dxfId="3184" priority="2990" operator="containsText" text="Alba">
      <formula>NOT(ISERROR(SEARCH("Alba",Q51)))</formula>
    </cfRule>
    <cfRule type="containsText" dxfId="3183" priority="2991" operator="containsText" text="Ind">
      <formula>NOT(ISERROR(SEARCH("Ind",Q51)))</formula>
    </cfRule>
    <cfRule type="containsText" dxfId="3182" priority="2992" operator="containsText" text="Lib Dem">
      <formula>NOT(ISERROR(SEARCH("Lib Dem",Q51)))</formula>
    </cfRule>
    <cfRule type="containsText" dxfId="3181" priority="2993" operator="containsText" text="Green">
      <formula>NOT(ISERROR(SEARCH("Green",Q51)))</formula>
    </cfRule>
    <cfRule type="containsText" dxfId="3180" priority="2994" operator="containsText" text="Conservative">
      <formula>NOT(ISERROR(SEARCH("Conservative",Q51)))</formula>
    </cfRule>
    <cfRule type="containsText" dxfId="3179" priority="2995" operator="containsText" text="SNP">
      <formula>NOT(ISERROR(SEARCH("SNP",Q51)))</formula>
    </cfRule>
    <cfRule type="containsText" dxfId="3178" priority="2996" operator="containsText" text="Labour">
      <formula>NOT(ISERROR(SEARCH("Labour",Q51)))</formula>
    </cfRule>
  </conditionalFormatting>
  <conditionalFormatting sqref="C59:N59">
    <cfRule type="top10" dxfId="3177" priority="2987" bottom="1" rank="1"/>
    <cfRule type="top10" dxfId="3176" priority="2988" rank="1"/>
  </conditionalFormatting>
  <conditionalFormatting sqref="C60:N60">
    <cfRule type="top10" dxfId="3175" priority="2985" bottom="1" rank="1"/>
    <cfRule type="top10" dxfId="3174" priority="2986" rank="1"/>
  </conditionalFormatting>
  <conditionalFormatting sqref="C61:N61">
    <cfRule type="top10" dxfId="3173" priority="2983" bottom="1" rank="1"/>
    <cfRule type="top10" dxfId="3172" priority="2984" rank="1"/>
  </conditionalFormatting>
  <conditionalFormatting sqref="C62:N62">
    <cfRule type="top10" dxfId="3171" priority="2981" bottom="1" rank="1"/>
    <cfRule type="top10" dxfId="3170" priority="2982" rank="1"/>
  </conditionalFormatting>
  <conditionalFormatting sqref="C63:N63">
    <cfRule type="top10" dxfId="3169" priority="2979" bottom="1" rank="1"/>
    <cfRule type="top10" dxfId="3168" priority="2980" rank="1"/>
  </conditionalFormatting>
  <conditionalFormatting sqref="C64:N64">
    <cfRule type="top10" dxfId="3167" priority="2977" bottom="1" rank="1"/>
    <cfRule type="top10" dxfId="3166" priority="2978" rank="1"/>
  </conditionalFormatting>
  <conditionalFormatting sqref="C65:N65">
    <cfRule type="top10" dxfId="3165" priority="2975" bottom="1" rank="1"/>
    <cfRule type="top10" dxfId="3164" priority="2976" rank="1"/>
  </conditionalFormatting>
  <conditionalFormatting sqref="C66:N66">
    <cfRule type="top10" dxfId="3163" priority="2973" bottom="1" rank="1"/>
    <cfRule type="top10" dxfId="3162" priority="2974" rank="1"/>
  </conditionalFormatting>
  <conditionalFormatting sqref="C58:N58">
    <cfRule type="containsText" dxfId="3161" priority="2943" operator="containsText" text="Family">
      <formula>NOT(ISERROR(SEARCH("Family",C58)))</formula>
    </cfRule>
    <cfRule type="containsText" dxfId="3160" priority="2958" operator="containsText" text="Alba">
      <formula>NOT(ISERROR(SEARCH("Alba",C58)))</formula>
    </cfRule>
    <cfRule type="containsText" dxfId="3159" priority="2959" operator="containsText" text="Ind">
      <formula>NOT(ISERROR(SEARCH("Ind",C58)))</formula>
    </cfRule>
    <cfRule type="containsText" dxfId="3158" priority="2960" operator="containsText" text="Lib Dem">
      <formula>NOT(ISERROR(SEARCH("Lib Dem",C58)))</formula>
    </cfRule>
    <cfRule type="containsText" dxfId="3157" priority="2961" operator="containsText" text="Green">
      <formula>NOT(ISERROR(SEARCH("Green",C58)))</formula>
    </cfRule>
    <cfRule type="containsText" dxfId="3156" priority="2962" operator="containsText" text="Conservative">
      <formula>NOT(ISERROR(SEARCH("Conservative",C58)))</formula>
    </cfRule>
    <cfRule type="containsText" dxfId="3155" priority="2963" operator="containsText" text="SNP">
      <formula>NOT(ISERROR(SEARCH("SNP",C58)))</formula>
    </cfRule>
    <cfRule type="containsText" dxfId="3154" priority="2964" operator="containsText" text="Labour">
      <formula>NOT(ISERROR(SEARCH("Labour",C58)))</formula>
    </cfRule>
  </conditionalFormatting>
  <conditionalFormatting sqref="Q66">
    <cfRule type="containsText" dxfId="3153" priority="2944" operator="containsText" text="Alba">
      <formula>NOT(ISERROR(SEARCH("Alba",Q66)))</formula>
    </cfRule>
    <cfRule type="containsText" dxfId="3152" priority="2945" operator="containsText" text="Ind">
      <formula>NOT(ISERROR(SEARCH("Ind",Q66)))</formula>
    </cfRule>
    <cfRule type="containsText" dxfId="3151" priority="2946" operator="containsText" text="Lib Dem">
      <formula>NOT(ISERROR(SEARCH("Lib Dem",Q66)))</formula>
    </cfRule>
    <cfRule type="containsText" dxfId="3150" priority="2947" operator="containsText" text="Green">
      <formula>NOT(ISERROR(SEARCH("Green",Q66)))</formula>
    </cfRule>
    <cfRule type="containsText" dxfId="3149" priority="2948" operator="containsText" text="Conservative">
      <formula>NOT(ISERROR(SEARCH("Conservative",Q66)))</formula>
    </cfRule>
    <cfRule type="containsText" dxfId="3148" priority="2949" operator="containsText" text="SNP">
      <formula>NOT(ISERROR(SEARCH("SNP",Q66)))</formula>
    </cfRule>
    <cfRule type="containsText" dxfId="3147" priority="2950" operator="containsText" text="Labour">
      <formula>NOT(ISERROR(SEARCH("Labour",Q66)))</formula>
    </cfRule>
  </conditionalFormatting>
  <conditionalFormatting sqref="B59">
    <cfRule type="containsText" dxfId="3146" priority="2935" operator="containsText" text="Family">
      <formula>NOT(ISERROR(SEARCH("Family",B59)))</formula>
    </cfRule>
    <cfRule type="containsText" dxfId="3145" priority="2936" operator="containsText" text="Alba">
      <formula>NOT(ISERROR(SEARCH("Alba",B59)))</formula>
    </cfRule>
    <cfRule type="containsText" dxfId="3144" priority="2937" operator="containsText" text="Ind">
      <formula>NOT(ISERROR(SEARCH("Ind",B59)))</formula>
    </cfRule>
    <cfRule type="containsText" dxfId="3143" priority="2938" operator="containsText" text="Lib Dem">
      <formula>NOT(ISERROR(SEARCH("Lib Dem",B59)))</formula>
    </cfRule>
    <cfRule type="containsText" dxfId="3142" priority="2939" operator="containsText" text="Green">
      <formula>NOT(ISERROR(SEARCH("Green",B59)))</formula>
    </cfRule>
    <cfRule type="containsText" dxfId="3141" priority="2940" operator="containsText" text="Conservative">
      <formula>NOT(ISERROR(SEARCH("Conservative",B59)))</formula>
    </cfRule>
    <cfRule type="containsText" dxfId="3140" priority="2941" operator="containsText" text="SNP">
      <formula>NOT(ISERROR(SEARCH("SNP",B59)))</formula>
    </cfRule>
    <cfRule type="containsText" dxfId="3139" priority="2942" operator="containsText" text="Labour">
      <formula>NOT(ISERROR(SEARCH("Labour",B59)))</formula>
    </cfRule>
  </conditionalFormatting>
  <conditionalFormatting sqref="B60">
    <cfRule type="containsText" dxfId="3138" priority="2927" operator="containsText" text="Family">
      <formula>NOT(ISERROR(SEARCH("Family",B60)))</formula>
    </cfRule>
    <cfRule type="containsText" dxfId="3137" priority="2928" operator="containsText" text="Alba">
      <formula>NOT(ISERROR(SEARCH("Alba",B60)))</formula>
    </cfRule>
    <cfRule type="containsText" dxfId="3136" priority="2929" operator="containsText" text="Ind">
      <formula>NOT(ISERROR(SEARCH("Ind",B60)))</formula>
    </cfRule>
    <cfRule type="containsText" dxfId="3135" priority="2930" operator="containsText" text="Lib Dem">
      <formula>NOT(ISERROR(SEARCH("Lib Dem",B60)))</formula>
    </cfRule>
    <cfRule type="containsText" dxfId="3134" priority="2931" operator="containsText" text="Green">
      <formula>NOT(ISERROR(SEARCH("Green",B60)))</formula>
    </cfRule>
    <cfRule type="containsText" dxfId="3133" priority="2932" operator="containsText" text="Conservative">
      <formula>NOT(ISERROR(SEARCH("Conservative",B60)))</formula>
    </cfRule>
    <cfRule type="containsText" dxfId="3132" priority="2933" operator="containsText" text="SNP">
      <formula>NOT(ISERROR(SEARCH("SNP",B60)))</formula>
    </cfRule>
    <cfRule type="containsText" dxfId="3131" priority="2934" operator="containsText" text="Labour">
      <formula>NOT(ISERROR(SEARCH("Labour",B60)))</formula>
    </cfRule>
  </conditionalFormatting>
  <conditionalFormatting sqref="B61">
    <cfRule type="containsText" dxfId="3130" priority="2919" operator="containsText" text="Family">
      <formula>NOT(ISERROR(SEARCH("Family",B61)))</formula>
    </cfRule>
    <cfRule type="containsText" dxfId="3129" priority="2920" operator="containsText" text="Alba">
      <formula>NOT(ISERROR(SEARCH("Alba",B61)))</formula>
    </cfRule>
    <cfRule type="containsText" dxfId="3128" priority="2921" operator="containsText" text="Ind">
      <formula>NOT(ISERROR(SEARCH("Ind",B61)))</formula>
    </cfRule>
    <cfRule type="containsText" dxfId="3127" priority="2922" operator="containsText" text="Lib Dem">
      <formula>NOT(ISERROR(SEARCH("Lib Dem",B61)))</formula>
    </cfRule>
    <cfRule type="containsText" dxfId="3126" priority="2923" operator="containsText" text="Green">
      <formula>NOT(ISERROR(SEARCH("Green",B61)))</formula>
    </cfRule>
    <cfRule type="containsText" dxfId="3125" priority="2924" operator="containsText" text="Conservative">
      <formula>NOT(ISERROR(SEARCH("Conservative",B61)))</formula>
    </cfRule>
    <cfRule type="containsText" dxfId="3124" priority="2925" operator="containsText" text="SNP">
      <formula>NOT(ISERROR(SEARCH("SNP",B61)))</formula>
    </cfRule>
    <cfRule type="containsText" dxfId="3123" priority="2926" operator="containsText" text="Labour">
      <formula>NOT(ISERROR(SEARCH("Labour",B61)))</formula>
    </cfRule>
  </conditionalFormatting>
  <conditionalFormatting sqref="B62">
    <cfRule type="containsText" dxfId="3122" priority="2911" operator="containsText" text="Family">
      <formula>NOT(ISERROR(SEARCH("Family",B62)))</formula>
    </cfRule>
    <cfRule type="containsText" dxfId="3121" priority="2912" operator="containsText" text="Alba">
      <formula>NOT(ISERROR(SEARCH("Alba",B62)))</formula>
    </cfRule>
    <cfRule type="containsText" dxfId="3120" priority="2913" operator="containsText" text="Ind">
      <formula>NOT(ISERROR(SEARCH("Ind",B62)))</formula>
    </cfRule>
    <cfRule type="containsText" dxfId="3119" priority="2914" operator="containsText" text="Lib Dem">
      <formula>NOT(ISERROR(SEARCH("Lib Dem",B62)))</formula>
    </cfRule>
    <cfRule type="containsText" dxfId="3118" priority="2915" operator="containsText" text="Green">
      <formula>NOT(ISERROR(SEARCH("Green",B62)))</formula>
    </cfRule>
    <cfRule type="containsText" dxfId="3117" priority="2916" operator="containsText" text="Conservative">
      <formula>NOT(ISERROR(SEARCH("Conservative",B62)))</formula>
    </cfRule>
    <cfRule type="containsText" dxfId="3116" priority="2917" operator="containsText" text="SNP">
      <formula>NOT(ISERROR(SEARCH("SNP",B62)))</formula>
    </cfRule>
    <cfRule type="containsText" dxfId="3115" priority="2918" operator="containsText" text="Labour">
      <formula>NOT(ISERROR(SEARCH("Labour",B62)))</formula>
    </cfRule>
  </conditionalFormatting>
  <conditionalFormatting sqref="B63">
    <cfRule type="containsText" dxfId="3114" priority="2903" operator="containsText" text="Family">
      <formula>NOT(ISERROR(SEARCH("Family",B63)))</formula>
    </cfRule>
    <cfRule type="containsText" dxfId="3113" priority="2904" operator="containsText" text="Alba">
      <formula>NOT(ISERROR(SEARCH("Alba",B63)))</formula>
    </cfRule>
    <cfRule type="containsText" dxfId="3112" priority="2905" operator="containsText" text="Ind">
      <formula>NOT(ISERROR(SEARCH("Ind",B63)))</formula>
    </cfRule>
    <cfRule type="containsText" dxfId="3111" priority="2906" operator="containsText" text="Lib Dem">
      <formula>NOT(ISERROR(SEARCH("Lib Dem",B63)))</formula>
    </cfRule>
    <cfRule type="containsText" dxfId="3110" priority="2907" operator="containsText" text="Green">
      <formula>NOT(ISERROR(SEARCH("Green",B63)))</formula>
    </cfRule>
    <cfRule type="containsText" dxfId="3109" priority="2908" operator="containsText" text="Conservative">
      <formula>NOT(ISERROR(SEARCH("Conservative",B63)))</formula>
    </cfRule>
    <cfRule type="containsText" dxfId="3108" priority="2909" operator="containsText" text="SNP">
      <formula>NOT(ISERROR(SEARCH("SNP",B63)))</formula>
    </cfRule>
    <cfRule type="containsText" dxfId="3107" priority="2910" operator="containsText" text="Labour">
      <formula>NOT(ISERROR(SEARCH("Labour",B63)))</formula>
    </cfRule>
  </conditionalFormatting>
  <conditionalFormatting sqref="B64">
    <cfRule type="containsText" dxfId="3106" priority="2895" operator="containsText" text="Family">
      <formula>NOT(ISERROR(SEARCH("Family",B64)))</formula>
    </cfRule>
    <cfRule type="containsText" dxfId="3105" priority="2896" operator="containsText" text="Alba">
      <formula>NOT(ISERROR(SEARCH("Alba",B64)))</formula>
    </cfRule>
    <cfRule type="containsText" dxfId="3104" priority="2897" operator="containsText" text="Ind">
      <formula>NOT(ISERROR(SEARCH("Ind",B64)))</formula>
    </cfRule>
    <cfRule type="containsText" dxfId="3103" priority="2898" operator="containsText" text="Lib Dem">
      <formula>NOT(ISERROR(SEARCH("Lib Dem",B64)))</formula>
    </cfRule>
    <cfRule type="containsText" dxfId="3102" priority="2899" operator="containsText" text="Green">
      <formula>NOT(ISERROR(SEARCH("Green",B64)))</formula>
    </cfRule>
    <cfRule type="containsText" dxfId="3101" priority="2900" operator="containsText" text="Conservative">
      <formula>NOT(ISERROR(SEARCH("Conservative",B64)))</formula>
    </cfRule>
    <cfRule type="containsText" dxfId="3100" priority="2901" operator="containsText" text="SNP">
      <formula>NOT(ISERROR(SEARCH("SNP",B64)))</formula>
    </cfRule>
    <cfRule type="containsText" dxfId="3099" priority="2902" operator="containsText" text="Labour">
      <formula>NOT(ISERROR(SEARCH("Labour",B64)))</formula>
    </cfRule>
  </conditionalFormatting>
  <conditionalFormatting sqref="B65:B66">
    <cfRule type="containsText" dxfId="3098" priority="2887" operator="containsText" text="Family">
      <formula>NOT(ISERROR(SEARCH("Family",B65)))</formula>
    </cfRule>
    <cfRule type="containsText" dxfId="3097" priority="2888" operator="containsText" text="Alba">
      <formula>NOT(ISERROR(SEARCH("Alba",B65)))</formula>
    </cfRule>
    <cfRule type="containsText" dxfId="3096" priority="2889" operator="containsText" text="Ind">
      <formula>NOT(ISERROR(SEARCH("Ind",B65)))</formula>
    </cfRule>
    <cfRule type="containsText" dxfId="3095" priority="2890" operator="containsText" text="Lib Dem">
      <formula>NOT(ISERROR(SEARCH("Lib Dem",B65)))</formula>
    </cfRule>
    <cfRule type="containsText" dxfId="3094" priority="2891" operator="containsText" text="Green">
      <formula>NOT(ISERROR(SEARCH("Green",B65)))</formula>
    </cfRule>
    <cfRule type="containsText" dxfId="3093" priority="2892" operator="containsText" text="Conservative">
      <formula>NOT(ISERROR(SEARCH("Conservative",B65)))</formula>
    </cfRule>
    <cfRule type="containsText" dxfId="3092" priority="2893" operator="containsText" text="SNP">
      <formula>NOT(ISERROR(SEARCH("SNP",B65)))</formula>
    </cfRule>
    <cfRule type="containsText" dxfId="3091" priority="2894" operator="containsText" text="Labour">
      <formula>NOT(ISERROR(SEARCH("Labour",B65)))</formula>
    </cfRule>
  </conditionalFormatting>
  <conditionalFormatting sqref="R58:X58">
    <cfRule type="containsText" dxfId="3090" priority="2879" operator="containsText" text="Family">
      <formula>NOT(ISERROR(SEARCH("Family",R58)))</formula>
    </cfRule>
    <cfRule type="containsText" dxfId="3089" priority="2880" operator="containsText" text="Alba">
      <formula>NOT(ISERROR(SEARCH("Alba",R58)))</formula>
    </cfRule>
    <cfRule type="containsText" dxfId="3088" priority="2881" operator="containsText" text="Ind">
      <formula>NOT(ISERROR(SEARCH("Ind",R58)))</formula>
    </cfRule>
    <cfRule type="containsText" dxfId="3087" priority="2882" operator="containsText" text="Lib Dem">
      <formula>NOT(ISERROR(SEARCH("Lib Dem",R58)))</formula>
    </cfRule>
    <cfRule type="containsText" dxfId="3086" priority="2883" operator="containsText" text="Green">
      <formula>NOT(ISERROR(SEARCH("Green",R58)))</formula>
    </cfRule>
    <cfRule type="containsText" dxfId="3085" priority="2884" operator="containsText" text="Conservative">
      <formula>NOT(ISERROR(SEARCH("Conservative",R58)))</formula>
    </cfRule>
    <cfRule type="containsText" dxfId="3084" priority="2885" operator="containsText" text="SNP">
      <formula>NOT(ISERROR(SEARCH("SNP",R58)))</formula>
    </cfRule>
    <cfRule type="containsText" dxfId="3083" priority="2886" operator="containsText" text="Labour">
      <formula>NOT(ISERROR(SEARCH("Labour",R58)))</formula>
    </cfRule>
  </conditionalFormatting>
  <conditionalFormatting sqref="Q59">
    <cfRule type="containsText" dxfId="3082" priority="2871" operator="containsText" text="Family">
      <formula>NOT(ISERROR(SEARCH("Family",Q59)))</formula>
    </cfRule>
    <cfRule type="containsText" dxfId="3081" priority="2872" operator="containsText" text="Alba">
      <formula>NOT(ISERROR(SEARCH("Alba",Q59)))</formula>
    </cfRule>
    <cfRule type="containsText" dxfId="3080" priority="2873" operator="containsText" text="Ind">
      <formula>NOT(ISERROR(SEARCH("Ind",Q59)))</formula>
    </cfRule>
    <cfRule type="containsText" dxfId="3079" priority="2874" operator="containsText" text="Lib Dem">
      <formula>NOT(ISERROR(SEARCH("Lib Dem",Q59)))</formula>
    </cfRule>
    <cfRule type="containsText" dxfId="3078" priority="2875" operator="containsText" text="Green">
      <formula>NOT(ISERROR(SEARCH("Green",Q59)))</formula>
    </cfRule>
    <cfRule type="containsText" dxfId="3077" priority="2876" operator="containsText" text="Conservative">
      <formula>NOT(ISERROR(SEARCH("Conservative",Q59)))</formula>
    </cfRule>
    <cfRule type="containsText" dxfId="3076" priority="2877" operator="containsText" text="SNP">
      <formula>NOT(ISERROR(SEARCH("SNP",Q59)))</formula>
    </cfRule>
    <cfRule type="containsText" dxfId="3075" priority="2878" operator="containsText" text="Labour">
      <formula>NOT(ISERROR(SEARCH("Labour",Q59)))</formula>
    </cfRule>
  </conditionalFormatting>
  <conditionalFormatting sqref="Q60">
    <cfRule type="containsText" dxfId="3074" priority="2863" operator="containsText" text="Family">
      <formula>NOT(ISERROR(SEARCH("Family",Q60)))</formula>
    </cfRule>
    <cfRule type="containsText" dxfId="3073" priority="2864" operator="containsText" text="Alba">
      <formula>NOT(ISERROR(SEARCH("Alba",Q60)))</formula>
    </cfRule>
    <cfRule type="containsText" dxfId="3072" priority="2865" operator="containsText" text="Ind">
      <formula>NOT(ISERROR(SEARCH("Ind",Q60)))</formula>
    </cfRule>
    <cfRule type="containsText" dxfId="3071" priority="2866" operator="containsText" text="Lib Dem">
      <formula>NOT(ISERROR(SEARCH("Lib Dem",Q60)))</formula>
    </cfRule>
    <cfRule type="containsText" dxfId="3070" priority="2867" operator="containsText" text="Green">
      <formula>NOT(ISERROR(SEARCH("Green",Q60)))</formula>
    </cfRule>
    <cfRule type="containsText" dxfId="3069" priority="2868" operator="containsText" text="Conservative">
      <formula>NOT(ISERROR(SEARCH("Conservative",Q60)))</formula>
    </cfRule>
    <cfRule type="containsText" dxfId="3068" priority="2869" operator="containsText" text="SNP">
      <formula>NOT(ISERROR(SEARCH("SNP",Q60)))</formula>
    </cfRule>
    <cfRule type="containsText" dxfId="3067" priority="2870" operator="containsText" text="Labour">
      <formula>NOT(ISERROR(SEARCH("Labour",Q60)))</formula>
    </cfRule>
  </conditionalFormatting>
  <conditionalFormatting sqref="Q61">
    <cfRule type="containsText" dxfId="3066" priority="2855" operator="containsText" text="Family">
      <formula>NOT(ISERROR(SEARCH("Family",Q61)))</formula>
    </cfRule>
    <cfRule type="containsText" dxfId="3065" priority="2856" operator="containsText" text="Alba">
      <formula>NOT(ISERROR(SEARCH("Alba",Q61)))</formula>
    </cfRule>
    <cfRule type="containsText" dxfId="3064" priority="2857" operator="containsText" text="Ind">
      <formula>NOT(ISERROR(SEARCH("Ind",Q61)))</formula>
    </cfRule>
    <cfRule type="containsText" dxfId="3063" priority="2858" operator="containsText" text="Lib Dem">
      <formula>NOT(ISERROR(SEARCH("Lib Dem",Q61)))</formula>
    </cfRule>
    <cfRule type="containsText" dxfId="3062" priority="2859" operator="containsText" text="Green">
      <formula>NOT(ISERROR(SEARCH("Green",Q61)))</formula>
    </cfRule>
    <cfRule type="containsText" dxfId="3061" priority="2860" operator="containsText" text="Conservative">
      <formula>NOT(ISERROR(SEARCH("Conservative",Q61)))</formula>
    </cfRule>
    <cfRule type="containsText" dxfId="3060" priority="2861" operator="containsText" text="SNP">
      <formula>NOT(ISERROR(SEARCH("SNP",Q61)))</formula>
    </cfRule>
    <cfRule type="containsText" dxfId="3059" priority="2862" operator="containsText" text="Labour">
      <formula>NOT(ISERROR(SEARCH("Labour",Q61)))</formula>
    </cfRule>
  </conditionalFormatting>
  <conditionalFormatting sqref="Q62">
    <cfRule type="containsText" dxfId="3058" priority="2847" operator="containsText" text="Family">
      <formula>NOT(ISERROR(SEARCH("Family",Q62)))</formula>
    </cfRule>
    <cfRule type="containsText" dxfId="3057" priority="2848" operator="containsText" text="Alba">
      <formula>NOT(ISERROR(SEARCH("Alba",Q62)))</formula>
    </cfRule>
    <cfRule type="containsText" dxfId="3056" priority="2849" operator="containsText" text="Ind">
      <formula>NOT(ISERROR(SEARCH("Ind",Q62)))</formula>
    </cfRule>
    <cfRule type="containsText" dxfId="3055" priority="2850" operator="containsText" text="Lib Dem">
      <formula>NOT(ISERROR(SEARCH("Lib Dem",Q62)))</formula>
    </cfRule>
    <cfRule type="containsText" dxfId="3054" priority="2851" operator="containsText" text="Green">
      <formula>NOT(ISERROR(SEARCH("Green",Q62)))</formula>
    </cfRule>
    <cfRule type="containsText" dxfId="3053" priority="2852" operator="containsText" text="Conservative">
      <formula>NOT(ISERROR(SEARCH("Conservative",Q62)))</formula>
    </cfRule>
    <cfRule type="containsText" dxfId="3052" priority="2853" operator="containsText" text="SNP">
      <formula>NOT(ISERROR(SEARCH("SNP",Q62)))</formula>
    </cfRule>
    <cfRule type="containsText" dxfId="3051" priority="2854" operator="containsText" text="Labour">
      <formula>NOT(ISERROR(SEARCH("Labour",Q62)))</formula>
    </cfRule>
  </conditionalFormatting>
  <conditionalFormatting sqref="Q63">
    <cfRule type="containsText" dxfId="3050" priority="2839" operator="containsText" text="Family">
      <formula>NOT(ISERROR(SEARCH("Family",Q63)))</formula>
    </cfRule>
    <cfRule type="containsText" dxfId="3049" priority="2840" operator="containsText" text="Alba">
      <formula>NOT(ISERROR(SEARCH("Alba",Q63)))</formula>
    </cfRule>
    <cfRule type="containsText" dxfId="3048" priority="2841" operator="containsText" text="Ind">
      <formula>NOT(ISERROR(SEARCH("Ind",Q63)))</formula>
    </cfRule>
    <cfRule type="containsText" dxfId="3047" priority="2842" operator="containsText" text="Lib Dem">
      <formula>NOT(ISERROR(SEARCH("Lib Dem",Q63)))</formula>
    </cfRule>
    <cfRule type="containsText" dxfId="3046" priority="2843" operator="containsText" text="Green">
      <formula>NOT(ISERROR(SEARCH("Green",Q63)))</formula>
    </cfRule>
    <cfRule type="containsText" dxfId="3045" priority="2844" operator="containsText" text="Conservative">
      <formula>NOT(ISERROR(SEARCH("Conservative",Q63)))</formula>
    </cfRule>
    <cfRule type="containsText" dxfId="3044" priority="2845" operator="containsText" text="SNP">
      <formula>NOT(ISERROR(SEARCH("SNP",Q63)))</formula>
    </cfRule>
    <cfRule type="containsText" dxfId="3043" priority="2846" operator="containsText" text="Labour">
      <formula>NOT(ISERROR(SEARCH("Labour",Q63)))</formula>
    </cfRule>
  </conditionalFormatting>
  <conditionalFormatting sqref="Q64">
    <cfRule type="containsText" dxfId="3042" priority="2831" operator="containsText" text="Family">
      <formula>NOT(ISERROR(SEARCH("Family",Q64)))</formula>
    </cfRule>
    <cfRule type="containsText" dxfId="3041" priority="2832" operator="containsText" text="Alba">
      <formula>NOT(ISERROR(SEARCH("Alba",Q64)))</formula>
    </cfRule>
    <cfRule type="containsText" dxfId="3040" priority="2833" operator="containsText" text="Ind">
      <formula>NOT(ISERROR(SEARCH("Ind",Q64)))</formula>
    </cfRule>
    <cfRule type="containsText" dxfId="3039" priority="2834" operator="containsText" text="Lib Dem">
      <formula>NOT(ISERROR(SEARCH("Lib Dem",Q64)))</formula>
    </cfRule>
    <cfRule type="containsText" dxfId="3038" priority="2835" operator="containsText" text="Green">
      <formula>NOT(ISERROR(SEARCH("Green",Q64)))</formula>
    </cfRule>
    <cfRule type="containsText" dxfId="3037" priority="2836" operator="containsText" text="Conservative">
      <formula>NOT(ISERROR(SEARCH("Conservative",Q64)))</formula>
    </cfRule>
    <cfRule type="containsText" dxfId="3036" priority="2837" operator="containsText" text="SNP">
      <formula>NOT(ISERROR(SEARCH("SNP",Q64)))</formula>
    </cfRule>
    <cfRule type="containsText" dxfId="3035" priority="2838" operator="containsText" text="Labour">
      <formula>NOT(ISERROR(SEARCH("Labour",Q64)))</formula>
    </cfRule>
  </conditionalFormatting>
  <conditionalFormatting sqref="Q65">
    <cfRule type="containsText" dxfId="3034" priority="2823" operator="containsText" text="Family">
      <formula>NOT(ISERROR(SEARCH("Family",Q65)))</formula>
    </cfRule>
    <cfRule type="containsText" dxfId="3033" priority="2824" operator="containsText" text="Alba">
      <formula>NOT(ISERROR(SEARCH("Alba",Q65)))</formula>
    </cfRule>
    <cfRule type="containsText" dxfId="3032" priority="2825" operator="containsText" text="Ind">
      <formula>NOT(ISERROR(SEARCH("Ind",Q65)))</formula>
    </cfRule>
    <cfRule type="containsText" dxfId="3031" priority="2826" operator="containsText" text="Lib Dem">
      <formula>NOT(ISERROR(SEARCH("Lib Dem",Q65)))</formula>
    </cfRule>
    <cfRule type="containsText" dxfId="3030" priority="2827" operator="containsText" text="Green">
      <formula>NOT(ISERROR(SEARCH("Green",Q65)))</formula>
    </cfRule>
    <cfRule type="containsText" dxfId="3029" priority="2828" operator="containsText" text="Conservative">
      <formula>NOT(ISERROR(SEARCH("Conservative",Q65)))</formula>
    </cfRule>
    <cfRule type="containsText" dxfId="3028" priority="2829" operator="containsText" text="SNP">
      <formula>NOT(ISERROR(SEARCH("SNP",Q65)))</formula>
    </cfRule>
    <cfRule type="containsText" dxfId="3027" priority="2830" operator="containsText" text="Labour">
      <formula>NOT(ISERROR(SEARCH("Labour",Q65)))</formula>
    </cfRule>
  </conditionalFormatting>
  <conditionalFormatting sqref="C73:N73">
    <cfRule type="top10" dxfId="3026" priority="2821" bottom="1" rank="1"/>
    <cfRule type="top10" dxfId="3025" priority="2822" rank="1"/>
  </conditionalFormatting>
  <conditionalFormatting sqref="C74:N74">
    <cfRule type="top10" dxfId="3024" priority="2819" bottom="1" rank="1"/>
    <cfRule type="top10" dxfId="3023" priority="2820" rank="1"/>
  </conditionalFormatting>
  <conditionalFormatting sqref="C75:N75">
    <cfRule type="top10" dxfId="3022" priority="2817" bottom="1" rank="1"/>
    <cfRule type="top10" dxfId="3021" priority="2818" rank="1"/>
  </conditionalFormatting>
  <conditionalFormatting sqref="C76:N76">
    <cfRule type="top10" dxfId="3020" priority="2815" bottom="1" rank="1"/>
    <cfRule type="top10" dxfId="3019" priority="2816" rank="1"/>
  </conditionalFormatting>
  <conditionalFormatting sqref="C77:N77">
    <cfRule type="top10" dxfId="3018" priority="2813" bottom="1" rank="1"/>
    <cfRule type="top10" dxfId="3017" priority="2814" rank="1"/>
  </conditionalFormatting>
  <conditionalFormatting sqref="C78:N78">
    <cfRule type="top10" dxfId="3016" priority="2811" bottom="1" rank="1"/>
    <cfRule type="top10" dxfId="3015" priority="2812" rank="1"/>
  </conditionalFormatting>
  <conditionalFormatting sqref="C72:N72">
    <cfRule type="containsText" dxfId="3014" priority="2777" operator="containsText" text="Family">
      <formula>NOT(ISERROR(SEARCH("Family",C72)))</formula>
    </cfRule>
    <cfRule type="containsText" dxfId="3013" priority="2792" operator="containsText" text="Alba">
      <formula>NOT(ISERROR(SEARCH("Alba",C72)))</formula>
    </cfRule>
    <cfRule type="containsText" dxfId="3012" priority="2793" operator="containsText" text="Ind">
      <formula>NOT(ISERROR(SEARCH("Ind",C72)))</formula>
    </cfRule>
    <cfRule type="containsText" dxfId="3011" priority="2794" operator="containsText" text="Lib Dem">
      <formula>NOT(ISERROR(SEARCH("Lib Dem",C72)))</formula>
    </cfRule>
    <cfRule type="containsText" dxfId="3010" priority="2795" operator="containsText" text="Green">
      <formula>NOT(ISERROR(SEARCH("Green",C72)))</formula>
    </cfRule>
    <cfRule type="containsText" dxfId="3009" priority="2796" operator="containsText" text="Conservative">
      <formula>NOT(ISERROR(SEARCH("Conservative",C72)))</formula>
    </cfRule>
    <cfRule type="containsText" dxfId="3008" priority="2797" operator="containsText" text="SNP">
      <formula>NOT(ISERROR(SEARCH("SNP",C72)))</formula>
    </cfRule>
    <cfRule type="containsText" dxfId="3007" priority="2798" operator="containsText" text="Labour">
      <formula>NOT(ISERROR(SEARCH("Labour",C72)))</formula>
    </cfRule>
  </conditionalFormatting>
  <conditionalFormatting sqref="B73">
    <cfRule type="containsText" dxfId="3006" priority="2769" operator="containsText" text="Family">
      <formula>NOT(ISERROR(SEARCH("Family",B73)))</formula>
    </cfRule>
    <cfRule type="containsText" dxfId="3005" priority="2770" operator="containsText" text="Alba">
      <formula>NOT(ISERROR(SEARCH("Alba",B73)))</formula>
    </cfRule>
    <cfRule type="containsText" dxfId="3004" priority="2771" operator="containsText" text="Ind">
      <formula>NOT(ISERROR(SEARCH("Ind",B73)))</formula>
    </cfRule>
    <cfRule type="containsText" dxfId="3003" priority="2772" operator="containsText" text="Lib Dem">
      <formula>NOT(ISERROR(SEARCH("Lib Dem",B73)))</formula>
    </cfRule>
    <cfRule type="containsText" dxfId="3002" priority="2773" operator="containsText" text="Green">
      <formula>NOT(ISERROR(SEARCH("Green",B73)))</formula>
    </cfRule>
    <cfRule type="containsText" dxfId="3001" priority="2774" operator="containsText" text="Conservative">
      <formula>NOT(ISERROR(SEARCH("Conservative",B73)))</formula>
    </cfRule>
    <cfRule type="containsText" dxfId="3000" priority="2775" operator="containsText" text="SNP">
      <formula>NOT(ISERROR(SEARCH("SNP",B73)))</formula>
    </cfRule>
    <cfRule type="containsText" dxfId="2999" priority="2776" operator="containsText" text="Labour">
      <formula>NOT(ISERROR(SEARCH("Labour",B73)))</formula>
    </cfRule>
  </conditionalFormatting>
  <conditionalFormatting sqref="B74">
    <cfRule type="containsText" dxfId="2998" priority="2761" operator="containsText" text="Family">
      <formula>NOT(ISERROR(SEARCH("Family",B74)))</formula>
    </cfRule>
    <cfRule type="containsText" dxfId="2997" priority="2762" operator="containsText" text="Alba">
      <formula>NOT(ISERROR(SEARCH("Alba",B74)))</formula>
    </cfRule>
    <cfRule type="containsText" dxfId="2996" priority="2763" operator="containsText" text="Ind">
      <formula>NOT(ISERROR(SEARCH("Ind",B74)))</formula>
    </cfRule>
    <cfRule type="containsText" dxfId="2995" priority="2764" operator="containsText" text="Lib Dem">
      <formula>NOT(ISERROR(SEARCH("Lib Dem",B74)))</formula>
    </cfRule>
    <cfRule type="containsText" dxfId="2994" priority="2765" operator="containsText" text="Green">
      <formula>NOT(ISERROR(SEARCH("Green",B74)))</formula>
    </cfRule>
    <cfRule type="containsText" dxfId="2993" priority="2766" operator="containsText" text="Conservative">
      <formula>NOT(ISERROR(SEARCH("Conservative",B74)))</formula>
    </cfRule>
    <cfRule type="containsText" dxfId="2992" priority="2767" operator="containsText" text="SNP">
      <formula>NOT(ISERROR(SEARCH("SNP",B74)))</formula>
    </cfRule>
    <cfRule type="containsText" dxfId="2991" priority="2768" operator="containsText" text="Labour">
      <formula>NOT(ISERROR(SEARCH("Labour",B74)))</formula>
    </cfRule>
  </conditionalFormatting>
  <conditionalFormatting sqref="B75">
    <cfRule type="containsText" dxfId="2990" priority="2753" operator="containsText" text="Family">
      <formula>NOT(ISERROR(SEARCH("Family",B75)))</formula>
    </cfRule>
    <cfRule type="containsText" dxfId="2989" priority="2754" operator="containsText" text="Alba">
      <formula>NOT(ISERROR(SEARCH("Alba",B75)))</formula>
    </cfRule>
    <cfRule type="containsText" dxfId="2988" priority="2755" operator="containsText" text="Ind">
      <formula>NOT(ISERROR(SEARCH("Ind",B75)))</formula>
    </cfRule>
    <cfRule type="containsText" dxfId="2987" priority="2756" operator="containsText" text="Lib Dem">
      <formula>NOT(ISERROR(SEARCH("Lib Dem",B75)))</formula>
    </cfRule>
    <cfRule type="containsText" dxfId="2986" priority="2757" operator="containsText" text="Green">
      <formula>NOT(ISERROR(SEARCH("Green",B75)))</formula>
    </cfRule>
    <cfRule type="containsText" dxfId="2985" priority="2758" operator="containsText" text="Conservative">
      <formula>NOT(ISERROR(SEARCH("Conservative",B75)))</formula>
    </cfRule>
    <cfRule type="containsText" dxfId="2984" priority="2759" operator="containsText" text="SNP">
      <formula>NOT(ISERROR(SEARCH("SNP",B75)))</formula>
    </cfRule>
    <cfRule type="containsText" dxfId="2983" priority="2760" operator="containsText" text="Labour">
      <formula>NOT(ISERROR(SEARCH("Labour",B75)))</formula>
    </cfRule>
  </conditionalFormatting>
  <conditionalFormatting sqref="B76">
    <cfRule type="containsText" dxfId="2982" priority="2745" operator="containsText" text="Family">
      <formula>NOT(ISERROR(SEARCH("Family",B76)))</formula>
    </cfRule>
    <cfRule type="containsText" dxfId="2981" priority="2746" operator="containsText" text="Alba">
      <formula>NOT(ISERROR(SEARCH("Alba",B76)))</formula>
    </cfRule>
    <cfRule type="containsText" dxfId="2980" priority="2747" operator="containsText" text="Ind">
      <formula>NOT(ISERROR(SEARCH("Ind",B76)))</formula>
    </cfRule>
    <cfRule type="containsText" dxfId="2979" priority="2748" operator="containsText" text="Lib Dem">
      <formula>NOT(ISERROR(SEARCH("Lib Dem",B76)))</formula>
    </cfRule>
    <cfRule type="containsText" dxfId="2978" priority="2749" operator="containsText" text="Green">
      <formula>NOT(ISERROR(SEARCH("Green",B76)))</formula>
    </cfRule>
    <cfRule type="containsText" dxfId="2977" priority="2750" operator="containsText" text="Conservative">
      <formula>NOT(ISERROR(SEARCH("Conservative",B76)))</formula>
    </cfRule>
    <cfRule type="containsText" dxfId="2976" priority="2751" operator="containsText" text="SNP">
      <formula>NOT(ISERROR(SEARCH("SNP",B76)))</formula>
    </cfRule>
    <cfRule type="containsText" dxfId="2975" priority="2752" operator="containsText" text="Labour">
      <formula>NOT(ISERROR(SEARCH("Labour",B76)))</formula>
    </cfRule>
  </conditionalFormatting>
  <conditionalFormatting sqref="B77">
    <cfRule type="containsText" dxfId="2974" priority="2737" operator="containsText" text="Family">
      <formula>NOT(ISERROR(SEARCH("Family",B77)))</formula>
    </cfRule>
    <cfRule type="containsText" dxfId="2973" priority="2738" operator="containsText" text="Alba">
      <formula>NOT(ISERROR(SEARCH("Alba",B77)))</formula>
    </cfRule>
    <cfRule type="containsText" dxfId="2972" priority="2739" operator="containsText" text="Ind">
      <formula>NOT(ISERROR(SEARCH("Ind",B77)))</formula>
    </cfRule>
    <cfRule type="containsText" dxfId="2971" priority="2740" operator="containsText" text="Lib Dem">
      <formula>NOT(ISERROR(SEARCH("Lib Dem",B77)))</formula>
    </cfRule>
    <cfRule type="containsText" dxfId="2970" priority="2741" operator="containsText" text="Green">
      <formula>NOT(ISERROR(SEARCH("Green",B77)))</formula>
    </cfRule>
    <cfRule type="containsText" dxfId="2969" priority="2742" operator="containsText" text="Conservative">
      <formula>NOT(ISERROR(SEARCH("Conservative",B77)))</formula>
    </cfRule>
    <cfRule type="containsText" dxfId="2968" priority="2743" operator="containsText" text="SNP">
      <formula>NOT(ISERROR(SEARCH("SNP",B77)))</formula>
    </cfRule>
    <cfRule type="containsText" dxfId="2967" priority="2744" operator="containsText" text="Labour">
      <formula>NOT(ISERROR(SEARCH("Labour",B77)))</formula>
    </cfRule>
  </conditionalFormatting>
  <conditionalFormatting sqref="B78">
    <cfRule type="containsText" dxfId="2966" priority="2729" operator="containsText" text="Family">
      <formula>NOT(ISERROR(SEARCH("Family",B78)))</formula>
    </cfRule>
    <cfRule type="containsText" dxfId="2965" priority="2730" operator="containsText" text="Alba">
      <formula>NOT(ISERROR(SEARCH("Alba",B78)))</formula>
    </cfRule>
    <cfRule type="containsText" dxfId="2964" priority="2731" operator="containsText" text="Ind">
      <formula>NOT(ISERROR(SEARCH("Ind",B78)))</formula>
    </cfRule>
    <cfRule type="containsText" dxfId="2963" priority="2732" operator="containsText" text="Lib Dem">
      <formula>NOT(ISERROR(SEARCH("Lib Dem",B78)))</formula>
    </cfRule>
    <cfRule type="containsText" dxfId="2962" priority="2733" operator="containsText" text="Green">
      <formula>NOT(ISERROR(SEARCH("Green",B78)))</formula>
    </cfRule>
    <cfRule type="containsText" dxfId="2961" priority="2734" operator="containsText" text="Conservative">
      <formula>NOT(ISERROR(SEARCH("Conservative",B78)))</formula>
    </cfRule>
    <cfRule type="containsText" dxfId="2960" priority="2735" operator="containsText" text="SNP">
      <formula>NOT(ISERROR(SEARCH("SNP",B78)))</formula>
    </cfRule>
    <cfRule type="containsText" dxfId="2959" priority="2736" operator="containsText" text="Labour">
      <formula>NOT(ISERROR(SEARCH("Labour",B78)))</formula>
    </cfRule>
  </conditionalFormatting>
  <conditionalFormatting sqref="R72:X72">
    <cfRule type="containsText" dxfId="2958" priority="2713" operator="containsText" text="Family">
      <formula>NOT(ISERROR(SEARCH("Family",R72)))</formula>
    </cfRule>
    <cfRule type="containsText" dxfId="2957" priority="2714" operator="containsText" text="Alba">
      <formula>NOT(ISERROR(SEARCH("Alba",R72)))</formula>
    </cfRule>
    <cfRule type="containsText" dxfId="2956" priority="2715" operator="containsText" text="Ind">
      <formula>NOT(ISERROR(SEARCH("Ind",R72)))</formula>
    </cfRule>
    <cfRule type="containsText" dxfId="2955" priority="2716" operator="containsText" text="Lib Dem">
      <formula>NOT(ISERROR(SEARCH("Lib Dem",R72)))</formula>
    </cfRule>
    <cfRule type="containsText" dxfId="2954" priority="2717" operator="containsText" text="Green">
      <formula>NOT(ISERROR(SEARCH("Green",R72)))</formula>
    </cfRule>
    <cfRule type="containsText" dxfId="2953" priority="2718" operator="containsText" text="Conservative">
      <formula>NOT(ISERROR(SEARCH("Conservative",R72)))</formula>
    </cfRule>
    <cfRule type="containsText" dxfId="2952" priority="2719" operator="containsText" text="SNP">
      <formula>NOT(ISERROR(SEARCH("SNP",R72)))</formula>
    </cfRule>
    <cfRule type="containsText" dxfId="2951" priority="2720" operator="containsText" text="Labour">
      <formula>NOT(ISERROR(SEARCH("Labour",R72)))</formula>
    </cfRule>
  </conditionalFormatting>
  <conditionalFormatting sqref="Q73">
    <cfRule type="containsText" dxfId="2950" priority="2705" operator="containsText" text="Family">
      <formula>NOT(ISERROR(SEARCH("Family",Q73)))</formula>
    </cfRule>
    <cfRule type="containsText" dxfId="2949" priority="2706" operator="containsText" text="Alba">
      <formula>NOT(ISERROR(SEARCH("Alba",Q73)))</formula>
    </cfRule>
    <cfRule type="containsText" dxfId="2948" priority="2707" operator="containsText" text="Ind">
      <formula>NOT(ISERROR(SEARCH("Ind",Q73)))</formula>
    </cfRule>
    <cfRule type="containsText" dxfId="2947" priority="2708" operator="containsText" text="Lib Dem">
      <formula>NOT(ISERROR(SEARCH("Lib Dem",Q73)))</formula>
    </cfRule>
    <cfRule type="containsText" dxfId="2946" priority="2709" operator="containsText" text="Green">
      <formula>NOT(ISERROR(SEARCH("Green",Q73)))</formula>
    </cfRule>
    <cfRule type="containsText" dxfId="2945" priority="2710" operator="containsText" text="Conservative">
      <formula>NOT(ISERROR(SEARCH("Conservative",Q73)))</formula>
    </cfRule>
    <cfRule type="containsText" dxfId="2944" priority="2711" operator="containsText" text="SNP">
      <formula>NOT(ISERROR(SEARCH("SNP",Q73)))</formula>
    </cfRule>
    <cfRule type="containsText" dxfId="2943" priority="2712" operator="containsText" text="Labour">
      <formula>NOT(ISERROR(SEARCH("Labour",Q73)))</formula>
    </cfRule>
  </conditionalFormatting>
  <conditionalFormatting sqref="Q74">
    <cfRule type="containsText" dxfId="2942" priority="2697" operator="containsText" text="Family">
      <formula>NOT(ISERROR(SEARCH("Family",Q74)))</formula>
    </cfRule>
    <cfRule type="containsText" dxfId="2941" priority="2698" operator="containsText" text="Alba">
      <formula>NOT(ISERROR(SEARCH("Alba",Q74)))</formula>
    </cfRule>
    <cfRule type="containsText" dxfId="2940" priority="2699" operator="containsText" text="Ind">
      <formula>NOT(ISERROR(SEARCH("Ind",Q74)))</formula>
    </cfRule>
    <cfRule type="containsText" dxfId="2939" priority="2700" operator="containsText" text="Lib Dem">
      <formula>NOT(ISERROR(SEARCH("Lib Dem",Q74)))</formula>
    </cfRule>
    <cfRule type="containsText" dxfId="2938" priority="2701" operator="containsText" text="Green">
      <formula>NOT(ISERROR(SEARCH("Green",Q74)))</formula>
    </cfRule>
    <cfRule type="containsText" dxfId="2937" priority="2702" operator="containsText" text="Conservative">
      <formula>NOT(ISERROR(SEARCH("Conservative",Q74)))</formula>
    </cfRule>
    <cfRule type="containsText" dxfId="2936" priority="2703" operator="containsText" text="SNP">
      <formula>NOT(ISERROR(SEARCH("SNP",Q74)))</formula>
    </cfRule>
    <cfRule type="containsText" dxfId="2935" priority="2704" operator="containsText" text="Labour">
      <formula>NOT(ISERROR(SEARCH("Labour",Q74)))</formula>
    </cfRule>
  </conditionalFormatting>
  <conditionalFormatting sqref="Q75">
    <cfRule type="containsText" dxfId="2934" priority="2689" operator="containsText" text="Family">
      <formula>NOT(ISERROR(SEARCH("Family",Q75)))</formula>
    </cfRule>
    <cfRule type="containsText" dxfId="2933" priority="2690" operator="containsText" text="Alba">
      <formula>NOT(ISERROR(SEARCH("Alba",Q75)))</formula>
    </cfRule>
    <cfRule type="containsText" dxfId="2932" priority="2691" operator="containsText" text="Ind">
      <formula>NOT(ISERROR(SEARCH("Ind",Q75)))</formula>
    </cfRule>
    <cfRule type="containsText" dxfId="2931" priority="2692" operator="containsText" text="Lib Dem">
      <formula>NOT(ISERROR(SEARCH("Lib Dem",Q75)))</formula>
    </cfRule>
    <cfRule type="containsText" dxfId="2930" priority="2693" operator="containsText" text="Green">
      <formula>NOT(ISERROR(SEARCH("Green",Q75)))</formula>
    </cfRule>
    <cfRule type="containsText" dxfId="2929" priority="2694" operator="containsText" text="Conservative">
      <formula>NOT(ISERROR(SEARCH("Conservative",Q75)))</formula>
    </cfRule>
    <cfRule type="containsText" dxfId="2928" priority="2695" operator="containsText" text="SNP">
      <formula>NOT(ISERROR(SEARCH("SNP",Q75)))</formula>
    </cfRule>
    <cfRule type="containsText" dxfId="2927" priority="2696" operator="containsText" text="Labour">
      <formula>NOT(ISERROR(SEARCH("Labour",Q75)))</formula>
    </cfRule>
  </conditionalFormatting>
  <conditionalFormatting sqref="Q76">
    <cfRule type="containsText" dxfId="2926" priority="2681" operator="containsText" text="Family">
      <formula>NOT(ISERROR(SEARCH("Family",Q76)))</formula>
    </cfRule>
    <cfRule type="containsText" dxfId="2925" priority="2682" operator="containsText" text="Alba">
      <formula>NOT(ISERROR(SEARCH("Alba",Q76)))</formula>
    </cfRule>
    <cfRule type="containsText" dxfId="2924" priority="2683" operator="containsText" text="Ind">
      <formula>NOT(ISERROR(SEARCH("Ind",Q76)))</formula>
    </cfRule>
    <cfRule type="containsText" dxfId="2923" priority="2684" operator="containsText" text="Lib Dem">
      <formula>NOT(ISERROR(SEARCH("Lib Dem",Q76)))</formula>
    </cfRule>
    <cfRule type="containsText" dxfId="2922" priority="2685" operator="containsText" text="Green">
      <formula>NOT(ISERROR(SEARCH("Green",Q76)))</formula>
    </cfRule>
    <cfRule type="containsText" dxfId="2921" priority="2686" operator="containsText" text="Conservative">
      <formula>NOT(ISERROR(SEARCH("Conservative",Q76)))</formula>
    </cfRule>
    <cfRule type="containsText" dxfId="2920" priority="2687" operator="containsText" text="SNP">
      <formula>NOT(ISERROR(SEARCH("SNP",Q76)))</formula>
    </cfRule>
    <cfRule type="containsText" dxfId="2919" priority="2688" operator="containsText" text="Labour">
      <formula>NOT(ISERROR(SEARCH("Labour",Q76)))</formula>
    </cfRule>
  </conditionalFormatting>
  <conditionalFormatting sqref="Q77">
    <cfRule type="containsText" dxfId="2918" priority="2673" operator="containsText" text="Family">
      <formula>NOT(ISERROR(SEARCH("Family",Q77)))</formula>
    </cfRule>
    <cfRule type="containsText" dxfId="2917" priority="2674" operator="containsText" text="Alba">
      <formula>NOT(ISERROR(SEARCH("Alba",Q77)))</formula>
    </cfRule>
    <cfRule type="containsText" dxfId="2916" priority="2675" operator="containsText" text="Ind">
      <formula>NOT(ISERROR(SEARCH("Ind",Q77)))</formula>
    </cfRule>
    <cfRule type="containsText" dxfId="2915" priority="2676" operator="containsText" text="Lib Dem">
      <formula>NOT(ISERROR(SEARCH("Lib Dem",Q77)))</formula>
    </cfRule>
    <cfRule type="containsText" dxfId="2914" priority="2677" operator="containsText" text="Green">
      <formula>NOT(ISERROR(SEARCH("Green",Q77)))</formula>
    </cfRule>
    <cfRule type="containsText" dxfId="2913" priority="2678" operator="containsText" text="Conservative">
      <formula>NOT(ISERROR(SEARCH("Conservative",Q77)))</formula>
    </cfRule>
    <cfRule type="containsText" dxfId="2912" priority="2679" operator="containsText" text="SNP">
      <formula>NOT(ISERROR(SEARCH("SNP",Q77)))</formula>
    </cfRule>
    <cfRule type="containsText" dxfId="2911" priority="2680" operator="containsText" text="Labour">
      <formula>NOT(ISERROR(SEARCH("Labour",Q77)))</formula>
    </cfRule>
  </conditionalFormatting>
  <conditionalFormatting sqref="Q78">
    <cfRule type="containsText" dxfId="2910" priority="2665" operator="containsText" text="Family">
      <formula>NOT(ISERROR(SEARCH("Family",Q78)))</formula>
    </cfRule>
    <cfRule type="containsText" dxfId="2909" priority="2666" operator="containsText" text="Alba">
      <formula>NOT(ISERROR(SEARCH("Alba",Q78)))</formula>
    </cfRule>
    <cfRule type="containsText" dxfId="2908" priority="2667" operator="containsText" text="Ind">
      <formula>NOT(ISERROR(SEARCH("Ind",Q78)))</formula>
    </cfRule>
    <cfRule type="containsText" dxfId="2907" priority="2668" operator="containsText" text="Lib Dem">
      <formula>NOT(ISERROR(SEARCH("Lib Dem",Q78)))</formula>
    </cfRule>
    <cfRule type="containsText" dxfId="2906" priority="2669" operator="containsText" text="Green">
      <formula>NOT(ISERROR(SEARCH("Green",Q78)))</formula>
    </cfRule>
    <cfRule type="containsText" dxfId="2905" priority="2670" operator="containsText" text="Conservative">
      <formula>NOT(ISERROR(SEARCH("Conservative",Q78)))</formula>
    </cfRule>
    <cfRule type="containsText" dxfId="2904" priority="2671" operator="containsText" text="SNP">
      <formula>NOT(ISERROR(SEARCH("SNP",Q78)))</formula>
    </cfRule>
    <cfRule type="containsText" dxfId="2903" priority="2672" operator="containsText" text="Labour">
      <formula>NOT(ISERROR(SEARCH("Labour",Q78)))</formula>
    </cfRule>
  </conditionalFormatting>
  <conditionalFormatting sqref="C85:N85">
    <cfRule type="top10" dxfId="2902" priority="2655" bottom="1" rank="1"/>
    <cfRule type="top10" dxfId="2901" priority="2656" rank="1"/>
  </conditionalFormatting>
  <conditionalFormatting sqref="C86:N86">
    <cfRule type="top10" dxfId="2900" priority="2653" bottom="1" rank="1"/>
    <cfRule type="top10" dxfId="2899" priority="2654" rank="1"/>
  </conditionalFormatting>
  <conditionalFormatting sqref="C87:N87">
    <cfRule type="top10" dxfId="2898" priority="2651" bottom="1" rank="1"/>
    <cfRule type="top10" dxfId="2897" priority="2652" rank="1"/>
  </conditionalFormatting>
  <conditionalFormatting sqref="C88:N88">
    <cfRule type="top10" dxfId="2896" priority="2649" bottom="1" rank="1"/>
    <cfRule type="top10" dxfId="2895" priority="2650" rank="1"/>
  </conditionalFormatting>
  <conditionalFormatting sqref="C89:N89">
    <cfRule type="top10" dxfId="2894" priority="2647" bottom="1" rank="1"/>
    <cfRule type="top10" dxfId="2893" priority="2648" rank="1"/>
  </conditionalFormatting>
  <conditionalFormatting sqref="C90:N90">
    <cfRule type="top10" dxfId="2892" priority="2645" bottom="1" rank="1"/>
    <cfRule type="top10" dxfId="2891" priority="2646" rank="1"/>
  </conditionalFormatting>
  <conditionalFormatting sqref="C91:N91">
    <cfRule type="top10" dxfId="2890" priority="2643" bottom="1" rank="1"/>
    <cfRule type="top10" dxfId="2889" priority="2644" rank="1"/>
  </conditionalFormatting>
  <conditionalFormatting sqref="C84:N84">
    <cfRule type="containsText" dxfId="2888" priority="2611" operator="containsText" text="Family">
      <formula>NOT(ISERROR(SEARCH("Family",C84)))</formula>
    </cfRule>
    <cfRule type="containsText" dxfId="2887" priority="2626" operator="containsText" text="Alba">
      <formula>NOT(ISERROR(SEARCH("Alba",C84)))</formula>
    </cfRule>
    <cfRule type="containsText" dxfId="2886" priority="2627" operator="containsText" text="Ind">
      <formula>NOT(ISERROR(SEARCH("Ind",C84)))</formula>
    </cfRule>
    <cfRule type="containsText" dxfId="2885" priority="2628" operator="containsText" text="Lib Dem">
      <formula>NOT(ISERROR(SEARCH("Lib Dem",C84)))</formula>
    </cfRule>
    <cfRule type="containsText" dxfId="2884" priority="2629" operator="containsText" text="Green">
      <formula>NOT(ISERROR(SEARCH("Green",C84)))</formula>
    </cfRule>
    <cfRule type="containsText" dxfId="2883" priority="2630" operator="containsText" text="Conservative">
      <formula>NOT(ISERROR(SEARCH("Conservative",C84)))</formula>
    </cfRule>
    <cfRule type="containsText" dxfId="2882" priority="2631" operator="containsText" text="SNP">
      <formula>NOT(ISERROR(SEARCH("SNP",C84)))</formula>
    </cfRule>
    <cfRule type="containsText" dxfId="2881" priority="2632" operator="containsText" text="Labour">
      <formula>NOT(ISERROR(SEARCH("Labour",C84)))</formula>
    </cfRule>
  </conditionalFormatting>
  <conditionalFormatting sqref="B85">
    <cfRule type="containsText" dxfId="2880" priority="2603" operator="containsText" text="Family">
      <formula>NOT(ISERROR(SEARCH("Family",B85)))</formula>
    </cfRule>
    <cfRule type="containsText" dxfId="2879" priority="2604" operator="containsText" text="Alba">
      <formula>NOT(ISERROR(SEARCH("Alba",B85)))</formula>
    </cfRule>
    <cfRule type="containsText" dxfId="2878" priority="2605" operator="containsText" text="Ind">
      <formula>NOT(ISERROR(SEARCH("Ind",B85)))</formula>
    </cfRule>
    <cfRule type="containsText" dxfId="2877" priority="2606" operator="containsText" text="Lib Dem">
      <formula>NOT(ISERROR(SEARCH("Lib Dem",B85)))</formula>
    </cfRule>
    <cfRule type="containsText" dxfId="2876" priority="2607" operator="containsText" text="Green">
      <formula>NOT(ISERROR(SEARCH("Green",B85)))</formula>
    </cfRule>
    <cfRule type="containsText" dxfId="2875" priority="2608" operator="containsText" text="Conservative">
      <formula>NOT(ISERROR(SEARCH("Conservative",B85)))</formula>
    </cfRule>
    <cfRule type="containsText" dxfId="2874" priority="2609" operator="containsText" text="SNP">
      <formula>NOT(ISERROR(SEARCH("SNP",B85)))</formula>
    </cfRule>
    <cfRule type="containsText" dxfId="2873" priority="2610" operator="containsText" text="Labour">
      <formula>NOT(ISERROR(SEARCH("Labour",B85)))</formula>
    </cfRule>
  </conditionalFormatting>
  <conditionalFormatting sqref="B86">
    <cfRule type="containsText" dxfId="2872" priority="2595" operator="containsText" text="Family">
      <formula>NOT(ISERROR(SEARCH("Family",B86)))</formula>
    </cfRule>
    <cfRule type="containsText" dxfId="2871" priority="2596" operator="containsText" text="Alba">
      <formula>NOT(ISERROR(SEARCH("Alba",B86)))</formula>
    </cfRule>
    <cfRule type="containsText" dxfId="2870" priority="2597" operator="containsText" text="Ind">
      <formula>NOT(ISERROR(SEARCH("Ind",B86)))</formula>
    </cfRule>
    <cfRule type="containsText" dxfId="2869" priority="2598" operator="containsText" text="Lib Dem">
      <formula>NOT(ISERROR(SEARCH("Lib Dem",B86)))</formula>
    </cfRule>
    <cfRule type="containsText" dxfId="2868" priority="2599" operator="containsText" text="Green">
      <formula>NOT(ISERROR(SEARCH("Green",B86)))</formula>
    </cfRule>
    <cfRule type="containsText" dxfId="2867" priority="2600" operator="containsText" text="Conservative">
      <formula>NOT(ISERROR(SEARCH("Conservative",B86)))</formula>
    </cfRule>
    <cfRule type="containsText" dxfId="2866" priority="2601" operator="containsText" text="SNP">
      <formula>NOT(ISERROR(SEARCH("SNP",B86)))</formula>
    </cfRule>
    <cfRule type="containsText" dxfId="2865" priority="2602" operator="containsText" text="Labour">
      <formula>NOT(ISERROR(SEARCH("Labour",B86)))</formula>
    </cfRule>
  </conditionalFormatting>
  <conditionalFormatting sqref="B87">
    <cfRule type="containsText" dxfId="2864" priority="2587" operator="containsText" text="Family">
      <formula>NOT(ISERROR(SEARCH("Family",B87)))</formula>
    </cfRule>
    <cfRule type="containsText" dxfId="2863" priority="2588" operator="containsText" text="Alba">
      <formula>NOT(ISERROR(SEARCH("Alba",B87)))</formula>
    </cfRule>
    <cfRule type="containsText" dxfId="2862" priority="2589" operator="containsText" text="Ind">
      <formula>NOT(ISERROR(SEARCH("Ind",B87)))</formula>
    </cfRule>
    <cfRule type="containsText" dxfId="2861" priority="2590" operator="containsText" text="Lib Dem">
      <formula>NOT(ISERROR(SEARCH("Lib Dem",B87)))</formula>
    </cfRule>
    <cfRule type="containsText" dxfId="2860" priority="2591" operator="containsText" text="Green">
      <formula>NOT(ISERROR(SEARCH("Green",B87)))</formula>
    </cfRule>
    <cfRule type="containsText" dxfId="2859" priority="2592" operator="containsText" text="Conservative">
      <formula>NOT(ISERROR(SEARCH("Conservative",B87)))</formula>
    </cfRule>
    <cfRule type="containsText" dxfId="2858" priority="2593" operator="containsText" text="SNP">
      <formula>NOT(ISERROR(SEARCH("SNP",B87)))</formula>
    </cfRule>
    <cfRule type="containsText" dxfId="2857" priority="2594" operator="containsText" text="Labour">
      <formula>NOT(ISERROR(SEARCH("Labour",B87)))</formula>
    </cfRule>
  </conditionalFormatting>
  <conditionalFormatting sqref="B88">
    <cfRule type="containsText" dxfId="2856" priority="2579" operator="containsText" text="Family">
      <formula>NOT(ISERROR(SEARCH("Family",B88)))</formula>
    </cfRule>
    <cfRule type="containsText" dxfId="2855" priority="2580" operator="containsText" text="Alba">
      <formula>NOT(ISERROR(SEARCH("Alba",B88)))</formula>
    </cfRule>
    <cfRule type="containsText" dxfId="2854" priority="2581" operator="containsText" text="Ind">
      <formula>NOT(ISERROR(SEARCH("Ind",B88)))</formula>
    </cfRule>
    <cfRule type="containsText" dxfId="2853" priority="2582" operator="containsText" text="Lib Dem">
      <formula>NOT(ISERROR(SEARCH("Lib Dem",B88)))</formula>
    </cfRule>
    <cfRule type="containsText" dxfId="2852" priority="2583" operator="containsText" text="Green">
      <formula>NOT(ISERROR(SEARCH("Green",B88)))</formula>
    </cfRule>
    <cfRule type="containsText" dxfId="2851" priority="2584" operator="containsText" text="Conservative">
      <formula>NOT(ISERROR(SEARCH("Conservative",B88)))</formula>
    </cfRule>
    <cfRule type="containsText" dxfId="2850" priority="2585" operator="containsText" text="SNP">
      <formula>NOT(ISERROR(SEARCH("SNP",B88)))</formula>
    </cfRule>
    <cfRule type="containsText" dxfId="2849" priority="2586" operator="containsText" text="Labour">
      <formula>NOT(ISERROR(SEARCH("Labour",B88)))</formula>
    </cfRule>
  </conditionalFormatting>
  <conditionalFormatting sqref="B89">
    <cfRule type="containsText" dxfId="2848" priority="2571" operator="containsText" text="Family">
      <formula>NOT(ISERROR(SEARCH("Family",B89)))</formula>
    </cfRule>
    <cfRule type="containsText" dxfId="2847" priority="2572" operator="containsText" text="Alba">
      <formula>NOT(ISERROR(SEARCH("Alba",B89)))</formula>
    </cfRule>
    <cfRule type="containsText" dxfId="2846" priority="2573" operator="containsText" text="Ind">
      <formula>NOT(ISERROR(SEARCH("Ind",B89)))</formula>
    </cfRule>
    <cfRule type="containsText" dxfId="2845" priority="2574" operator="containsText" text="Lib Dem">
      <formula>NOT(ISERROR(SEARCH("Lib Dem",B89)))</formula>
    </cfRule>
    <cfRule type="containsText" dxfId="2844" priority="2575" operator="containsText" text="Green">
      <formula>NOT(ISERROR(SEARCH("Green",B89)))</formula>
    </cfRule>
    <cfRule type="containsText" dxfId="2843" priority="2576" operator="containsText" text="Conservative">
      <formula>NOT(ISERROR(SEARCH("Conservative",B89)))</formula>
    </cfRule>
    <cfRule type="containsText" dxfId="2842" priority="2577" operator="containsText" text="SNP">
      <formula>NOT(ISERROR(SEARCH("SNP",B89)))</formula>
    </cfRule>
    <cfRule type="containsText" dxfId="2841" priority="2578" operator="containsText" text="Labour">
      <formula>NOT(ISERROR(SEARCH("Labour",B89)))</formula>
    </cfRule>
  </conditionalFormatting>
  <conditionalFormatting sqref="B90">
    <cfRule type="containsText" dxfId="2840" priority="2563" operator="containsText" text="Family">
      <formula>NOT(ISERROR(SEARCH("Family",B90)))</formula>
    </cfRule>
    <cfRule type="containsText" dxfId="2839" priority="2564" operator="containsText" text="Alba">
      <formula>NOT(ISERROR(SEARCH("Alba",B90)))</formula>
    </cfRule>
    <cfRule type="containsText" dxfId="2838" priority="2565" operator="containsText" text="Ind">
      <formula>NOT(ISERROR(SEARCH("Ind",B90)))</formula>
    </cfRule>
    <cfRule type="containsText" dxfId="2837" priority="2566" operator="containsText" text="Lib Dem">
      <formula>NOT(ISERROR(SEARCH("Lib Dem",B90)))</formula>
    </cfRule>
    <cfRule type="containsText" dxfId="2836" priority="2567" operator="containsText" text="Green">
      <formula>NOT(ISERROR(SEARCH("Green",B90)))</formula>
    </cfRule>
    <cfRule type="containsText" dxfId="2835" priority="2568" operator="containsText" text="Conservative">
      <formula>NOT(ISERROR(SEARCH("Conservative",B90)))</formula>
    </cfRule>
    <cfRule type="containsText" dxfId="2834" priority="2569" operator="containsText" text="SNP">
      <formula>NOT(ISERROR(SEARCH("SNP",B90)))</formula>
    </cfRule>
    <cfRule type="containsText" dxfId="2833" priority="2570" operator="containsText" text="Labour">
      <formula>NOT(ISERROR(SEARCH("Labour",B90)))</formula>
    </cfRule>
  </conditionalFormatting>
  <conditionalFormatting sqref="B91">
    <cfRule type="containsText" dxfId="2832" priority="2555" operator="containsText" text="Family">
      <formula>NOT(ISERROR(SEARCH("Family",B91)))</formula>
    </cfRule>
    <cfRule type="containsText" dxfId="2831" priority="2556" operator="containsText" text="Alba">
      <formula>NOT(ISERROR(SEARCH("Alba",B91)))</formula>
    </cfRule>
    <cfRule type="containsText" dxfId="2830" priority="2557" operator="containsText" text="Ind">
      <formula>NOT(ISERROR(SEARCH("Ind",B91)))</formula>
    </cfRule>
    <cfRule type="containsText" dxfId="2829" priority="2558" operator="containsText" text="Lib Dem">
      <formula>NOT(ISERROR(SEARCH("Lib Dem",B91)))</formula>
    </cfRule>
    <cfRule type="containsText" dxfId="2828" priority="2559" operator="containsText" text="Green">
      <formula>NOT(ISERROR(SEARCH("Green",B91)))</formula>
    </cfRule>
    <cfRule type="containsText" dxfId="2827" priority="2560" operator="containsText" text="Conservative">
      <formula>NOT(ISERROR(SEARCH("Conservative",B91)))</formula>
    </cfRule>
    <cfRule type="containsText" dxfId="2826" priority="2561" operator="containsText" text="SNP">
      <formula>NOT(ISERROR(SEARCH("SNP",B91)))</formula>
    </cfRule>
    <cfRule type="containsText" dxfId="2825" priority="2562" operator="containsText" text="Labour">
      <formula>NOT(ISERROR(SEARCH("Labour",B91)))</formula>
    </cfRule>
  </conditionalFormatting>
  <conditionalFormatting sqref="R84:X84">
    <cfRule type="containsText" dxfId="2824" priority="2547" operator="containsText" text="Family">
      <formula>NOT(ISERROR(SEARCH("Family",R84)))</formula>
    </cfRule>
    <cfRule type="containsText" dxfId="2823" priority="2548" operator="containsText" text="Alba">
      <formula>NOT(ISERROR(SEARCH("Alba",R84)))</formula>
    </cfRule>
    <cfRule type="containsText" dxfId="2822" priority="2549" operator="containsText" text="Ind">
      <formula>NOT(ISERROR(SEARCH("Ind",R84)))</formula>
    </cfRule>
    <cfRule type="containsText" dxfId="2821" priority="2550" operator="containsText" text="Lib Dem">
      <formula>NOT(ISERROR(SEARCH("Lib Dem",R84)))</formula>
    </cfRule>
    <cfRule type="containsText" dxfId="2820" priority="2551" operator="containsText" text="Green">
      <formula>NOT(ISERROR(SEARCH("Green",R84)))</formula>
    </cfRule>
    <cfRule type="containsText" dxfId="2819" priority="2552" operator="containsText" text="Conservative">
      <formula>NOT(ISERROR(SEARCH("Conservative",R84)))</formula>
    </cfRule>
    <cfRule type="containsText" dxfId="2818" priority="2553" operator="containsText" text="SNP">
      <formula>NOT(ISERROR(SEARCH("SNP",R84)))</formula>
    </cfRule>
    <cfRule type="containsText" dxfId="2817" priority="2554" operator="containsText" text="Labour">
      <formula>NOT(ISERROR(SEARCH("Labour",R84)))</formula>
    </cfRule>
  </conditionalFormatting>
  <conditionalFormatting sqref="Q85">
    <cfRule type="containsText" dxfId="2816" priority="2539" operator="containsText" text="Family">
      <formula>NOT(ISERROR(SEARCH("Family",Q85)))</formula>
    </cfRule>
    <cfRule type="containsText" dxfId="2815" priority="2540" operator="containsText" text="Alba">
      <formula>NOT(ISERROR(SEARCH("Alba",Q85)))</formula>
    </cfRule>
    <cfRule type="containsText" dxfId="2814" priority="2541" operator="containsText" text="Ind">
      <formula>NOT(ISERROR(SEARCH("Ind",Q85)))</formula>
    </cfRule>
    <cfRule type="containsText" dxfId="2813" priority="2542" operator="containsText" text="Lib Dem">
      <formula>NOT(ISERROR(SEARCH("Lib Dem",Q85)))</formula>
    </cfRule>
    <cfRule type="containsText" dxfId="2812" priority="2543" operator="containsText" text="Green">
      <formula>NOT(ISERROR(SEARCH("Green",Q85)))</formula>
    </cfRule>
    <cfRule type="containsText" dxfId="2811" priority="2544" operator="containsText" text="Conservative">
      <formula>NOT(ISERROR(SEARCH("Conservative",Q85)))</formula>
    </cfRule>
    <cfRule type="containsText" dxfId="2810" priority="2545" operator="containsText" text="SNP">
      <formula>NOT(ISERROR(SEARCH("SNP",Q85)))</formula>
    </cfRule>
    <cfRule type="containsText" dxfId="2809" priority="2546" operator="containsText" text="Labour">
      <formula>NOT(ISERROR(SEARCH("Labour",Q85)))</formula>
    </cfRule>
  </conditionalFormatting>
  <conditionalFormatting sqref="Q86">
    <cfRule type="containsText" dxfId="2808" priority="2531" operator="containsText" text="Family">
      <formula>NOT(ISERROR(SEARCH("Family",Q86)))</formula>
    </cfRule>
    <cfRule type="containsText" dxfId="2807" priority="2532" operator="containsText" text="Alba">
      <formula>NOT(ISERROR(SEARCH("Alba",Q86)))</formula>
    </cfRule>
    <cfRule type="containsText" dxfId="2806" priority="2533" operator="containsText" text="Ind">
      <formula>NOT(ISERROR(SEARCH("Ind",Q86)))</formula>
    </cfRule>
    <cfRule type="containsText" dxfId="2805" priority="2534" operator="containsText" text="Lib Dem">
      <formula>NOT(ISERROR(SEARCH("Lib Dem",Q86)))</formula>
    </cfRule>
    <cfRule type="containsText" dxfId="2804" priority="2535" operator="containsText" text="Green">
      <formula>NOT(ISERROR(SEARCH("Green",Q86)))</formula>
    </cfRule>
    <cfRule type="containsText" dxfId="2803" priority="2536" operator="containsText" text="Conservative">
      <formula>NOT(ISERROR(SEARCH("Conservative",Q86)))</formula>
    </cfRule>
    <cfRule type="containsText" dxfId="2802" priority="2537" operator="containsText" text="SNP">
      <formula>NOT(ISERROR(SEARCH("SNP",Q86)))</formula>
    </cfRule>
    <cfRule type="containsText" dxfId="2801" priority="2538" operator="containsText" text="Labour">
      <formula>NOT(ISERROR(SEARCH("Labour",Q86)))</formula>
    </cfRule>
  </conditionalFormatting>
  <conditionalFormatting sqref="Q87">
    <cfRule type="containsText" dxfId="2800" priority="2523" operator="containsText" text="Family">
      <formula>NOT(ISERROR(SEARCH("Family",Q87)))</formula>
    </cfRule>
    <cfRule type="containsText" dxfId="2799" priority="2524" operator="containsText" text="Alba">
      <formula>NOT(ISERROR(SEARCH("Alba",Q87)))</formula>
    </cfRule>
    <cfRule type="containsText" dxfId="2798" priority="2525" operator="containsText" text="Ind">
      <formula>NOT(ISERROR(SEARCH("Ind",Q87)))</formula>
    </cfRule>
    <cfRule type="containsText" dxfId="2797" priority="2526" operator="containsText" text="Lib Dem">
      <formula>NOT(ISERROR(SEARCH("Lib Dem",Q87)))</formula>
    </cfRule>
    <cfRule type="containsText" dxfId="2796" priority="2527" operator="containsText" text="Green">
      <formula>NOT(ISERROR(SEARCH("Green",Q87)))</formula>
    </cfRule>
    <cfRule type="containsText" dxfId="2795" priority="2528" operator="containsText" text="Conservative">
      <formula>NOT(ISERROR(SEARCH("Conservative",Q87)))</formula>
    </cfRule>
    <cfRule type="containsText" dxfId="2794" priority="2529" operator="containsText" text="SNP">
      <formula>NOT(ISERROR(SEARCH("SNP",Q87)))</formula>
    </cfRule>
    <cfRule type="containsText" dxfId="2793" priority="2530" operator="containsText" text="Labour">
      <formula>NOT(ISERROR(SEARCH("Labour",Q87)))</formula>
    </cfRule>
  </conditionalFormatting>
  <conditionalFormatting sqref="Q88">
    <cfRule type="containsText" dxfId="2792" priority="2515" operator="containsText" text="Family">
      <formula>NOT(ISERROR(SEARCH("Family",Q88)))</formula>
    </cfRule>
    <cfRule type="containsText" dxfId="2791" priority="2516" operator="containsText" text="Alba">
      <formula>NOT(ISERROR(SEARCH("Alba",Q88)))</formula>
    </cfRule>
    <cfRule type="containsText" dxfId="2790" priority="2517" operator="containsText" text="Ind">
      <formula>NOT(ISERROR(SEARCH("Ind",Q88)))</formula>
    </cfRule>
    <cfRule type="containsText" dxfId="2789" priority="2518" operator="containsText" text="Lib Dem">
      <formula>NOT(ISERROR(SEARCH("Lib Dem",Q88)))</formula>
    </cfRule>
    <cfRule type="containsText" dxfId="2788" priority="2519" operator="containsText" text="Green">
      <formula>NOT(ISERROR(SEARCH("Green",Q88)))</formula>
    </cfRule>
    <cfRule type="containsText" dxfId="2787" priority="2520" operator="containsText" text="Conservative">
      <formula>NOT(ISERROR(SEARCH("Conservative",Q88)))</formula>
    </cfRule>
    <cfRule type="containsText" dxfId="2786" priority="2521" operator="containsText" text="SNP">
      <formula>NOT(ISERROR(SEARCH("SNP",Q88)))</formula>
    </cfRule>
    <cfRule type="containsText" dxfId="2785" priority="2522" operator="containsText" text="Labour">
      <formula>NOT(ISERROR(SEARCH("Labour",Q88)))</formula>
    </cfRule>
  </conditionalFormatting>
  <conditionalFormatting sqref="Q89">
    <cfRule type="containsText" dxfId="2784" priority="2507" operator="containsText" text="Family">
      <formula>NOT(ISERROR(SEARCH("Family",Q89)))</formula>
    </cfRule>
    <cfRule type="containsText" dxfId="2783" priority="2508" operator="containsText" text="Alba">
      <formula>NOT(ISERROR(SEARCH("Alba",Q89)))</formula>
    </cfRule>
    <cfRule type="containsText" dxfId="2782" priority="2509" operator="containsText" text="Ind">
      <formula>NOT(ISERROR(SEARCH("Ind",Q89)))</formula>
    </cfRule>
    <cfRule type="containsText" dxfId="2781" priority="2510" operator="containsText" text="Lib Dem">
      <formula>NOT(ISERROR(SEARCH("Lib Dem",Q89)))</formula>
    </cfRule>
    <cfRule type="containsText" dxfId="2780" priority="2511" operator="containsText" text="Green">
      <formula>NOT(ISERROR(SEARCH("Green",Q89)))</formula>
    </cfRule>
    <cfRule type="containsText" dxfId="2779" priority="2512" operator="containsText" text="Conservative">
      <formula>NOT(ISERROR(SEARCH("Conservative",Q89)))</formula>
    </cfRule>
    <cfRule type="containsText" dxfId="2778" priority="2513" operator="containsText" text="SNP">
      <formula>NOT(ISERROR(SEARCH("SNP",Q89)))</formula>
    </cfRule>
    <cfRule type="containsText" dxfId="2777" priority="2514" operator="containsText" text="Labour">
      <formula>NOT(ISERROR(SEARCH("Labour",Q89)))</formula>
    </cfRule>
  </conditionalFormatting>
  <conditionalFormatting sqref="Q90">
    <cfRule type="containsText" dxfId="2776" priority="2499" operator="containsText" text="Family">
      <formula>NOT(ISERROR(SEARCH("Family",Q90)))</formula>
    </cfRule>
    <cfRule type="containsText" dxfId="2775" priority="2500" operator="containsText" text="Alba">
      <formula>NOT(ISERROR(SEARCH("Alba",Q90)))</formula>
    </cfRule>
    <cfRule type="containsText" dxfId="2774" priority="2501" operator="containsText" text="Ind">
      <formula>NOT(ISERROR(SEARCH("Ind",Q90)))</formula>
    </cfRule>
    <cfRule type="containsText" dxfId="2773" priority="2502" operator="containsText" text="Lib Dem">
      <formula>NOT(ISERROR(SEARCH("Lib Dem",Q90)))</formula>
    </cfRule>
    <cfRule type="containsText" dxfId="2772" priority="2503" operator="containsText" text="Green">
      <formula>NOT(ISERROR(SEARCH("Green",Q90)))</formula>
    </cfRule>
    <cfRule type="containsText" dxfId="2771" priority="2504" operator="containsText" text="Conservative">
      <formula>NOT(ISERROR(SEARCH("Conservative",Q90)))</formula>
    </cfRule>
    <cfRule type="containsText" dxfId="2770" priority="2505" operator="containsText" text="SNP">
      <formula>NOT(ISERROR(SEARCH("SNP",Q90)))</formula>
    </cfRule>
    <cfRule type="containsText" dxfId="2769" priority="2506" operator="containsText" text="Labour">
      <formula>NOT(ISERROR(SEARCH("Labour",Q90)))</formula>
    </cfRule>
  </conditionalFormatting>
  <conditionalFormatting sqref="Q91">
    <cfRule type="containsText" dxfId="2768" priority="2491" operator="containsText" text="Family">
      <formula>NOT(ISERROR(SEARCH("Family",Q91)))</formula>
    </cfRule>
    <cfRule type="containsText" dxfId="2767" priority="2492" operator="containsText" text="Alba">
      <formula>NOT(ISERROR(SEARCH("Alba",Q91)))</formula>
    </cfRule>
    <cfRule type="containsText" dxfId="2766" priority="2493" operator="containsText" text="Ind">
      <formula>NOT(ISERROR(SEARCH("Ind",Q91)))</formula>
    </cfRule>
    <cfRule type="containsText" dxfId="2765" priority="2494" operator="containsText" text="Lib Dem">
      <formula>NOT(ISERROR(SEARCH("Lib Dem",Q91)))</formula>
    </cfRule>
    <cfRule type="containsText" dxfId="2764" priority="2495" operator="containsText" text="Green">
      <formula>NOT(ISERROR(SEARCH("Green",Q91)))</formula>
    </cfRule>
    <cfRule type="containsText" dxfId="2763" priority="2496" operator="containsText" text="Conservative">
      <formula>NOT(ISERROR(SEARCH("Conservative",Q91)))</formula>
    </cfRule>
    <cfRule type="containsText" dxfId="2762" priority="2497" operator="containsText" text="SNP">
      <formula>NOT(ISERROR(SEARCH("SNP",Q91)))</formula>
    </cfRule>
    <cfRule type="containsText" dxfId="2761" priority="2498" operator="containsText" text="Labour">
      <formula>NOT(ISERROR(SEARCH("Labour",Q91)))</formula>
    </cfRule>
  </conditionalFormatting>
  <conditionalFormatting sqref="C98:N98">
    <cfRule type="top10" dxfId="2760" priority="2489" bottom="1" rank="1"/>
    <cfRule type="top10" dxfId="2759" priority="2490" rank="1"/>
  </conditionalFormatting>
  <conditionalFormatting sqref="C99:N99">
    <cfRule type="top10" dxfId="2758" priority="2487" bottom="1" rank="1"/>
    <cfRule type="top10" dxfId="2757" priority="2488" rank="1"/>
  </conditionalFormatting>
  <conditionalFormatting sqref="C100:N100">
    <cfRule type="top10" dxfId="2756" priority="2485" bottom="1" rank="1"/>
    <cfRule type="top10" dxfId="2755" priority="2486" rank="1"/>
  </conditionalFormatting>
  <conditionalFormatting sqref="C101:N101">
    <cfRule type="top10" dxfId="2754" priority="2483" bottom="1" rank="1"/>
    <cfRule type="top10" dxfId="2753" priority="2484" rank="1"/>
  </conditionalFormatting>
  <conditionalFormatting sqref="C102:N102">
    <cfRule type="top10" dxfId="2752" priority="2481" bottom="1" rank="1"/>
    <cfRule type="top10" dxfId="2751" priority="2482" rank="1"/>
  </conditionalFormatting>
  <conditionalFormatting sqref="C103:N103">
    <cfRule type="top10" dxfId="2750" priority="2479" bottom="1" rank="1"/>
    <cfRule type="top10" dxfId="2749" priority="2480" rank="1"/>
  </conditionalFormatting>
  <conditionalFormatting sqref="C97:N97">
    <cfRule type="containsText" dxfId="2748" priority="2445" operator="containsText" text="Family">
      <formula>NOT(ISERROR(SEARCH("Family",C97)))</formula>
    </cfRule>
    <cfRule type="containsText" dxfId="2747" priority="2460" operator="containsText" text="Alba">
      <formula>NOT(ISERROR(SEARCH("Alba",C97)))</formula>
    </cfRule>
    <cfRule type="containsText" dxfId="2746" priority="2461" operator="containsText" text="Ind">
      <formula>NOT(ISERROR(SEARCH("Ind",C97)))</formula>
    </cfRule>
    <cfRule type="containsText" dxfId="2745" priority="2462" operator="containsText" text="Lib Dem">
      <formula>NOT(ISERROR(SEARCH("Lib Dem",C97)))</formula>
    </cfRule>
    <cfRule type="containsText" dxfId="2744" priority="2463" operator="containsText" text="Green">
      <formula>NOT(ISERROR(SEARCH("Green",C97)))</formula>
    </cfRule>
    <cfRule type="containsText" dxfId="2743" priority="2464" operator="containsText" text="Conservative">
      <formula>NOT(ISERROR(SEARCH("Conservative",C97)))</formula>
    </cfRule>
    <cfRule type="containsText" dxfId="2742" priority="2465" operator="containsText" text="SNP">
      <formula>NOT(ISERROR(SEARCH("SNP",C97)))</formula>
    </cfRule>
    <cfRule type="containsText" dxfId="2741" priority="2466" operator="containsText" text="Labour">
      <formula>NOT(ISERROR(SEARCH("Labour",C97)))</formula>
    </cfRule>
  </conditionalFormatting>
  <conditionalFormatting sqref="B98">
    <cfRule type="containsText" dxfId="2740" priority="2437" operator="containsText" text="Family">
      <formula>NOT(ISERROR(SEARCH("Family",B98)))</formula>
    </cfRule>
    <cfRule type="containsText" dxfId="2739" priority="2438" operator="containsText" text="Alba">
      <formula>NOT(ISERROR(SEARCH("Alba",B98)))</formula>
    </cfRule>
    <cfRule type="containsText" dxfId="2738" priority="2439" operator="containsText" text="Ind">
      <formula>NOT(ISERROR(SEARCH("Ind",B98)))</formula>
    </cfRule>
    <cfRule type="containsText" dxfId="2737" priority="2440" operator="containsText" text="Lib Dem">
      <formula>NOT(ISERROR(SEARCH("Lib Dem",B98)))</formula>
    </cfRule>
    <cfRule type="containsText" dxfId="2736" priority="2441" operator="containsText" text="Green">
      <formula>NOT(ISERROR(SEARCH("Green",B98)))</formula>
    </cfRule>
    <cfRule type="containsText" dxfId="2735" priority="2442" operator="containsText" text="Conservative">
      <formula>NOT(ISERROR(SEARCH("Conservative",B98)))</formula>
    </cfRule>
    <cfRule type="containsText" dxfId="2734" priority="2443" operator="containsText" text="SNP">
      <formula>NOT(ISERROR(SEARCH("SNP",B98)))</formula>
    </cfRule>
    <cfRule type="containsText" dxfId="2733" priority="2444" operator="containsText" text="Labour">
      <formula>NOT(ISERROR(SEARCH("Labour",B98)))</formula>
    </cfRule>
  </conditionalFormatting>
  <conditionalFormatting sqref="B99">
    <cfRule type="containsText" dxfId="2732" priority="2429" operator="containsText" text="Family">
      <formula>NOT(ISERROR(SEARCH("Family",B99)))</formula>
    </cfRule>
    <cfRule type="containsText" dxfId="2731" priority="2430" operator="containsText" text="Alba">
      <formula>NOT(ISERROR(SEARCH("Alba",B99)))</formula>
    </cfRule>
    <cfRule type="containsText" dxfId="2730" priority="2431" operator="containsText" text="Ind">
      <formula>NOT(ISERROR(SEARCH("Ind",B99)))</formula>
    </cfRule>
    <cfRule type="containsText" dxfId="2729" priority="2432" operator="containsText" text="Lib Dem">
      <formula>NOT(ISERROR(SEARCH("Lib Dem",B99)))</formula>
    </cfRule>
    <cfRule type="containsText" dxfId="2728" priority="2433" operator="containsText" text="Green">
      <formula>NOT(ISERROR(SEARCH("Green",B99)))</formula>
    </cfRule>
    <cfRule type="containsText" dxfId="2727" priority="2434" operator="containsText" text="Conservative">
      <formula>NOT(ISERROR(SEARCH("Conservative",B99)))</formula>
    </cfRule>
    <cfRule type="containsText" dxfId="2726" priority="2435" operator="containsText" text="SNP">
      <formula>NOT(ISERROR(SEARCH("SNP",B99)))</formula>
    </cfRule>
    <cfRule type="containsText" dxfId="2725" priority="2436" operator="containsText" text="Labour">
      <formula>NOT(ISERROR(SEARCH("Labour",B99)))</formula>
    </cfRule>
  </conditionalFormatting>
  <conditionalFormatting sqref="B100">
    <cfRule type="containsText" dxfId="2724" priority="2421" operator="containsText" text="Family">
      <formula>NOT(ISERROR(SEARCH("Family",B100)))</formula>
    </cfRule>
    <cfRule type="containsText" dxfId="2723" priority="2422" operator="containsText" text="Alba">
      <formula>NOT(ISERROR(SEARCH("Alba",B100)))</formula>
    </cfRule>
    <cfRule type="containsText" dxfId="2722" priority="2423" operator="containsText" text="Ind">
      <formula>NOT(ISERROR(SEARCH("Ind",B100)))</formula>
    </cfRule>
    <cfRule type="containsText" dxfId="2721" priority="2424" operator="containsText" text="Lib Dem">
      <formula>NOT(ISERROR(SEARCH("Lib Dem",B100)))</formula>
    </cfRule>
    <cfRule type="containsText" dxfId="2720" priority="2425" operator="containsText" text="Green">
      <formula>NOT(ISERROR(SEARCH("Green",B100)))</formula>
    </cfRule>
    <cfRule type="containsText" dxfId="2719" priority="2426" operator="containsText" text="Conservative">
      <formula>NOT(ISERROR(SEARCH("Conservative",B100)))</formula>
    </cfRule>
    <cfRule type="containsText" dxfId="2718" priority="2427" operator="containsText" text="SNP">
      <formula>NOT(ISERROR(SEARCH("SNP",B100)))</formula>
    </cfRule>
    <cfRule type="containsText" dxfId="2717" priority="2428" operator="containsText" text="Labour">
      <formula>NOT(ISERROR(SEARCH("Labour",B100)))</formula>
    </cfRule>
  </conditionalFormatting>
  <conditionalFormatting sqref="B101">
    <cfRule type="containsText" dxfId="2716" priority="2413" operator="containsText" text="Family">
      <formula>NOT(ISERROR(SEARCH("Family",B101)))</formula>
    </cfRule>
    <cfRule type="containsText" dxfId="2715" priority="2414" operator="containsText" text="Alba">
      <formula>NOT(ISERROR(SEARCH("Alba",B101)))</formula>
    </cfRule>
    <cfRule type="containsText" dxfId="2714" priority="2415" operator="containsText" text="Ind">
      <formula>NOT(ISERROR(SEARCH("Ind",B101)))</formula>
    </cfRule>
    <cfRule type="containsText" dxfId="2713" priority="2416" operator="containsText" text="Lib Dem">
      <formula>NOT(ISERROR(SEARCH("Lib Dem",B101)))</formula>
    </cfRule>
    <cfRule type="containsText" dxfId="2712" priority="2417" operator="containsText" text="Green">
      <formula>NOT(ISERROR(SEARCH("Green",B101)))</formula>
    </cfRule>
    <cfRule type="containsText" dxfId="2711" priority="2418" operator="containsText" text="Conservative">
      <formula>NOT(ISERROR(SEARCH("Conservative",B101)))</formula>
    </cfRule>
    <cfRule type="containsText" dxfId="2710" priority="2419" operator="containsText" text="SNP">
      <formula>NOT(ISERROR(SEARCH("SNP",B101)))</formula>
    </cfRule>
    <cfRule type="containsText" dxfId="2709" priority="2420" operator="containsText" text="Labour">
      <formula>NOT(ISERROR(SEARCH("Labour",B101)))</formula>
    </cfRule>
  </conditionalFormatting>
  <conditionalFormatting sqref="B102">
    <cfRule type="containsText" dxfId="2708" priority="2405" operator="containsText" text="Family">
      <formula>NOT(ISERROR(SEARCH("Family",B102)))</formula>
    </cfRule>
    <cfRule type="containsText" dxfId="2707" priority="2406" operator="containsText" text="Alba">
      <formula>NOT(ISERROR(SEARCH("Alba",B102)))</formula>
    </cfRule>
    <cfRule type="containsText" dxfId="2706" priority="2407" operator="containsText" text="Ind">
      <formula>NOT(ISERROR(SEARCH("Ind",B102)))</formula>
    </cfRule>
    <cfRule type="containsText" dxfId="2705" priority="2408" operator="containsText" text="Lib Dem">
      <formula>NOT(ISERROR(SEARCH("Lib Dem",B102)))</formula>
    </cfRule>
    <cfRule type="containsText" dxfId="2704" priority="2409" operator="containsText" text="Green">
      <formula>NOT(ISERROR(SEARCH("Green",B102)))</formula>
    </cfRule>
    <cfRule type="containsText" dxfId="2703" priority="2410" operator="containsText" text="Conservative">
      <formula>NOT(ISERROR(SEARCH("Conservative",B102)))</formula>
    </cfRule>
    <cfRule type="containsText" dxfId="2702" priority="2411" operator="containsText" text="SNP">
      <formula>NOT(ISERROR(SEARCH("SNP",B102)))</formula>
    </cfRule>
    <cfRule type="containsText" dxfId="2701" priority="2412" operator="containsText" text="Labour">
      <formula>NOT(ISERROR(SEARCH("Labour",B102)))</formula>
    </cfRule>
  </conditionalFormatting>
  <conditionalFormatting sqref="B103">
    <cfRule type="containsText" dxfId="2700" priority="2397" operator="containsText" text="Family">
      <formula>NOT(ISERROR(SEARCH("Family",B103)))</formula>
    </cfRule>
    <cfRule type="containsText" dxfId="2699" priority="2398" operator="containsText" text="Alba">
      <formula>NOT(ISERROR(SEARCH("Alba",B103)))</formula>
    </cfRule>
    <cfRule type="containsText" dxfId="2698" priority="2399" operator="containsText" text="Ind">
      <formula>NOT(ISERROR(SEARCH("Ind",B103)))</formula>
    </cfRule>
    <cfRule type="containsText" dxfId="2697" priority="2400" operator="containsText" text="Lib Dem">
      <formula>NOT(ISERROR(SEARCH("Lib Dem",B103)))</formula>
    </cfRule>
    <cfRule type="containsText" dxfId="2696" priority="2401" operator="containsText" text="Green">
      <formula>NOT(ISERROR(SEARCH("Green",B103)))</formula>
    </cfRule>
    <cfRule type="containsText" dxfId="2695" priority="2402" operator="containsText" text="Conservative">
      <formula>NOT(ISERROR(SEARCH("Conservative",B103)))</formula>
    </cfRule>
    <cfRule type="containsText" dxfId="2694" priority="2403" operator="containsText" text="SNP">
      <formula>NOT(ISERROR(SEARCH("SNP",B103)))</formula>
    </cfRule>
    <cfRule type="containsText" dxfId="2693" priority="2404" operator="containsText" text="Labour">
      <formula>NOT(ISERROR(SEARCH("Labour",B103)))</formula>
    </cfRule>
  </conditionalFormatting>
  <conditionalFormatting sqref="R97:X97">
    <cfRule type="containsText" dxfId="2692" priority="2381" operator="containsText" text="Family">
      <formula>NOT(ISERROR(SEARCH("Family",R97)))</formula>
    </cfRule>
    <cfRule type="containsText" dxfId="2691" priority="2382" operator="containsText" text="Alba">
      <formula>NOT(ISERROR(SEARCH("Alba",R97)))</formula>
    </cfRule>
    <cfRule type="containsText" dxfId="2690" priority="2383" operator="containsText" text="Ind">
      <formula>NOT(ISERROR(SEARCH("Ind",R97)))</formula>
    </cfRule>
    <cfRule type="containsText" dxfId="2689" priority="2384" operator="containsText" text="Lib Dem">
      <formula>NOT(ISERROR(SEARCH("Lib Dem",R97)))</formula>
    </cfRule>
    <cfRule type="containsText" dxfId="2688" priority="2385" operator="containsText" text="Green">
      <formula>NOT(ISERROR(SEARCH("Green",R97)))</formula>
    </cfRule>
    <cfRule type="containsText" dxfId="2687" priority="2386" operator="containsText" text="Conservative">
      <formula>NOT(ISERROR(SEARCH("Conservative",R97)))</formula>
    </cfRule>
    <cfRule type="containsText" dxfId="2686" priority="2387" operator="containsText" text="SNP">
      <formula>NOT(ISERROR(SEARCH("SNP",R97)))</formula>
    </cfRule>
    <cfRule type="containsText" dxfId="2685" priority="2388" operator="containsText" text="Labour">
      <formula>NOT(ISERROR(SEARCH("Labour",R97)))</formula>
    </cfRule>
  </conditionalFormatting>
  <conditionalFormatting sqref="Q98">
    <cfRule type="containsText" dxfId="2684" priority="2373" operator="containsText" text="Family">
      <formula>NOT(ISERROR(SEARCH("Family",Q98)))</formula>
    </cfRule>
    <cfRule type="containsText" dxfId="2683" priority="2374" operator="containsText" text="Alba">
      <formula>NOT(ISERROR(SEARCH("Alba",Q98)))</formula>
    </cfRule>
    <cfRule type="containsText" dxfId="2682" priority="2375" operator="containsText" text="Ind">
      <formula>NOT(ISERROR(SEARCH("Ind",Q98)))</formula>
    </cfRule>
    <cfRule type="containsText" dxfId="2681" priority="2376" operator="containsText" text="Lib Dem">
      <formula>NOT(ISERROR(SEARCH("Lib Dem",Q98)))</formula>
    </cfRule>
    <cfRule type="containsText" dxfId="2680" priority="2377" operator="containsText" text="Green">
      <formula>NOT(ISERROR(SEARCH("Green",Q98)))</formula>
    </cfRule>
    <cfRule type="containsText" dxfId="2679" priority="2378" operator="containsText" text="Conservative">
      <formula>NOT(ISERROR(SEARCH("Conservative",Q98)))</formula>
    </cfRule>
    <cfRule type="containsText" dxfId="2678" priority="2379" operator="containsText" text="SNP">
      <formula>NOT(ISERROR(SEARCH("SNP",Q98)))</formula>
    </cfRule>
    <cfRule type="containsText" dxfId="2677" priority="2380" operator="containsText" text="Labour">
      <formula>NOT(ISERROR(SEARCH("Labour",Q98)))</formula>
    </cfRule>
  </conditionalFormatting>
  <conditionalFormatting sqref="Q99">
    <cfRule type="containsText" dxfId="2676" priority="2365" operator="containsText" text="Family">
      <formula>NOT(ISERROR(SEARCH("Family",Q99)))</formula>
    </cfRule>
    <cfRule type="containsText" dxfId="2675" priority="2366" operator="containsText" text="Alba">
      <formula>NOT(ISERROR(SEARCH("Alba",Q99)))</formula>
    </cfRule>
    <cfRule type="containsText" dxfId="2674" priority="2367" operator="containsText" text="Ind">
      <formula>NOT(ISERROR(SEARCH("Ind",Q99)))</formula>
    </cfRule>
    <cfRule type="containsText" dxfId="2673" priority="2368" operator="containsText" text="Lib Dem">
      <formula>NOT(ISERROR(SEARCH("Lib Dem",Q99)))</formula>
    </cfRule>
    <cfRule type="containsText" dxfId="2672" priority="2369" operator="containsText" text="Green">
      <formula>NOT(ISERROR(SEARCH("Green",Q99)))</formula>
    </cfRule>
    <cfRule type="containsText" dxfId="2671" priority="2370" operator="containsText" text="Conservative">
      <formula>NOT(ISERROR(SEARCH("Conservative",Q99)))</formula>
    </cfRule>
    <cfRule type="containsText" dxfId="2670" priority="2371" operator="containsText" text="SNP">
      <formula>NOT(ISERROR(SEARCH("SNP",Q99)))</formula>
    </cfRule>
    <cfRule type="containsText" dxfId="2669" priority="2372" operator="containsText" text="Labour">
      <formula>NOT(ISERROR(SEARCH("Labour",Q99)))</formula>
    </cfRule>
  </conditionalFormatting>
  <conditionalFormatting sqref="Q100">
    <cfRule type="containsText" dxfId="2668" priority="2357" operator="containsText" text="Family">
      <formula>NOT(ISERROR(SEARCH("Family",Q100)))</formula>
    </cfRule>
    <cfRule type="containsText" dxfId="2667" priority="2358" operator="containsText" text="Alba">
      <formula>NOT(ISERROR(SEARCH("Alba",Q100)))</formula>
    </cfRule>
    <cfRule type="containsText" dxfId="2666" priority="2359" operator="containsText" text="Ind">
      <formula>NOT(ISERROR(SEARCH("Ind",Q100)))</formula>
    </cfRule>
    <cfRule type="containsText" dxfId="2665" priority="2360" operator="containsText" text="Lib Dem">
      <formula>NOT(ISERROR(SEARCH("Lib Dem",Q100)))</formula>
    </cfRule>
    <cfRule type="containsText" dxfId="2664" priority="2361" operator="containsText" text="Green">
      <formula>NOT(ISERROR(SEARCH("Green",Q100)))</formula>
    </cfRule>
    <cfRule type="containsText" dxfId="2663" priority="2362" operator="containsText" text="Conservative">
      <formula>NOT(ISERROR(SEARCH("Conservative",Q100)))</formula>
    </cfRule>
    <cfRule type="containsText" dxfId="2662" priority="2363" operator="containsText" text="SNP">
      <formula>NOT(ISERROR(SEARCH("SNP",Q100)))</formula>
    </cfRule>
    <cfRule type="containsText" dxfId="2661" priority="2364" operator="containsText" text="Labour">
      <formula>NOT(ISERROR(SEARCH("Labour",Q100)))</formula>
    </cfRule>
  </conditionalFormatting>
  <conditionalFormatting sqref="Q101">
    <cfRule type="containsText" dxfId="2660" priority="2349" operator="containsText" text="Family">
      <formula>NOT(ISERROR(SEARCH("Family",Q101)))</formula>
    </cfRule>
    <cfRule type="containsText" dxfId="2659" priority="2350" operator="containsText" text="Alba">
      <formula>NOT(ISERROR(SEARCH("Alba",Q101)))</formula>
    </cfRule>
    <cfRule type="containsText" dxfId="2658" priority="2351" operator="containsText" text="Ind">
      <formula>NOT(ISERROR(SEARCH("Ind",Q101)))</formula>
    </cfRule>
    <cfRule type="containsText" dxfId="2657" priority="2352" operator="containsText" text="Lib Dem">
      <formula>NOT(ISERROR(SEARCH("Lib Dem",Q101)))</formula>
    </cfRule>
    <cfRule type="containsText" dxfId="2656" priority="2353" operator="containsText" text="Green">
      <formula>NOT(ISERROR(SEARCH("Green",Q101)))</formula>
    </cfRule>
    <cfRule type="containsText" dxfId="2655" priority="2354" operator="containsText" text="Conservative">
      <formula>NOT(ISERROR(SEARCH("Conservative",Q101)))</formula>
    </cfRule>
    <cfRule type="containsText" dxfId="2654" priority="2355" operator="containsText" text="SNP">
      <formula>NOT(ISERROR(SEARCH("SNP",Q101)))</formula>
    </cfRule>
    <cfRule type="containsText" dxfId="2653" priority="2356" operator="containsText" text="Labour">
      <formula>NOT(ISERROR(SEARCH("Labour",Q101)))</formula>
    </cfRule>
  </conditionalFormatting>
  <conditionalFormatting sqref="Q102">
    <cfRule type="containsText" dxfId="2652" priority="2341" operator="containsText" text="Family">
      <formula>NOT(ISERROR(SEARCH("Family",Q102)))</formula>
    </cfRule>
    <cfRule type="containsText" dxfId="2651" priority="2342" operator="containsText" text="Alba">
      <formula>NOT(ISERROR(SEARCH("Alba",Q102)))</formula>
    </cfRule>
    <cfRule type="containsText" dxfId="2650" priority="2343" operator="containsText" text="Ind">
      <formula>NOT(ISERROR(SEARCH("Ind",Q102)))</formula>
    </cfRule>
    <cfRule type="containsText" dxfId="2649" priority="2344" operator="containsText" text="Lib Dem">
      <formula>NOT(ISERROR(SEARCH("Lib Dem",Q102)))</formula>
    </cfRule>
    <cfRule type="containsText" dxfId="2648" priority="2345" operator="containsText" text="Green">
      <formula>NOT(ISERROR(SEARCH("Green",Q102)))</formula>
    </cfRule>
    <cfRule type="containsText" dxfId="2647" priority="2346" operator="containsText" text="Conservative">
      <formula>NOT(ISERROR(SEARCH("Conservative",Q102)))</formula>
    </cfRule>
    <cfRule type="containsText" dxfId="2646" priority="2347" operator="containsText" text="SNP">
      <formula>NOT(ISERROR(SEARCH("SNP",Q102)))</formula>
    </cfRule>
    <cfRule type="containsText" dxfId="2645" priority="2348" operator="containsText" text="Labour">
      <formula>NOT(ISERROR(SEARCH("Labour",Q102)))</formula>
    </cfRule>
  </conditionalFormatting>
  <conditionalFormatting sqref="Q103">
    <cfRule type="containsText" dxfId="2644" priority="2333" operator="containsText" text="Family">
      <formula>NOT(ISERROR(SEARCH("Family",Q103)))</formula>
    </cfRule>
    <cfRule type="containsText" dxfId="2643" priority="2334" operator="containsText" text="Alba">
      <formula>NOT(ISERROR(SEARCH("Alba",Q103)))</formula>
    </cfRule>
    <cfRule type="containsText" dxfId="2642" priority="2335" operator="containsText" text="Ind">
      <formula>NOT(ISERROR(SEARCH("Ind",Q103)))</formula>
    </cfRule>
    <cfRule type="containsText" dxfId="2641" priority="2336" operator="containsText" text="Lib Dem">
      <formula>NOT(ISERROR(SEARCH("Lib Dem",Q103)))</formula>
    </cfRule>
    <cfRule type="containsText" dxfId="2640" priority="2337" operator="containsText" text="Green">
      <formula>NOT(ISERROR(SEARCH("Green",Q103)))</formula>
    </cfRule>
    <cfRule type="containsText" dxfId="2639" priority="2338" operator="containsText" text="Conservative">
      <formula>NOT(ISERROR(SEARCH("Conservative",Q103)))</formula>
    </cfRule>
    <cfRule type="containsText" dxfId="2638" priority="2339" operator="containsText" text="SNP">
      <formula>NOT(ISERROR(SEARCH("SNP",Q103)))</formula>
    </cfRule>
    <cfRule type="containsText" dxfId="2637" priority="2340" operator="containsText" text="Labour">
      <formula>NOT(ISERROR(SEARCH("Labour",Q103)))</formula>
    </cfRule>
  </conditionalFormatting>
  <conditionalFormatting sqref="C110:N110">
    <cfRule type="top10" dxfId="2636" priority="2323" bottom="1" rank="1"/>
    <cfRule type="top10" dxfId="2635" priority="2324" rank="1"/>
  </conditionalFormatting>
  <conditionalFormatting sqref="C111:N111">
    <cfRule type="top10" dxfId="2634" priority="2321" bottom="1" rank="1"/>
    <cfRule type="top10" dxfId="2633" priority="2322" rank="1"/>
  </conditionalFormatting>
  <conditionalFormatting sqref="C112:N112">
    <cfRule type="top10" dxfId="2632" priority="2319" bottom="1" rank="1"/>
    <cfRule type="top10" dxfId="2631" priority="2320" rank="1"/>
  </conditionalFormatting>
  <conditionalFormatting sqref="C113:N113">
    <cfRule type="top10" dxfId="2630" priority="2317" bottom="1" rank="1"/>
    <cfRule type="top10" dxfId="2629" priority="2318" rank="1"/>
  </conditionalFormatting>
  <conditionalFormatting sqref="C114:N114">
    <cfRule type="top10" dxfId="2628" priority="2315" bottom="1" rank="1"/>
    <cfRule type="top10" dxfId="2627" priority="2316" rank="1"/>
  </conditionalFormatting>
  <conditionalFormatting sqref="C115:N115">
    <cfRule type="top10" dxfId="2626" priority="2313" bottom="1" rank="1"/>
    <cfRule type="top10" dxfId="2625" priority="2314" rank="1"/>
  </conditionalFormatting>
  <conditionalFormatting sqref="C116:N116">
    <cfRule type="top10" dxfId="2624" priority="2311" bottom="1" rank="1"/>
    <cfRule type="top10" dxfId="2623" priority="2312" rank="1"/>
  </conditionalFormatting>
  <conditionalFormatting sqref="C117:N117">
    <cfRule type="top10" dxfId="2622" priority="2309" bottom="1" rank="1"/>
    <cfRule type="top10" dxfId="2621" priority="2310" rank="1"/>
  </conditionalFormatting>
  <conditionalFormatting sqref="C109:N109">
    <cfRule type="containsText" dxfId="2620" priority="2279" operator="containsText" text="Family">
      <formula>NOT(ISERROR(SEARCH("Family",C109)))</formula>
    </cfRule>
    <cfRule type="containsText" dxfId="2619" priority="2294" operator="containsText" text="Alba">
      <formula>NOT(ISERROR(SEARCH("Alba",C109)))</formula>
    </cfRule>
    <cfRule type="containsText" dxfId="2618" priority="2295" operator="containsText" text="Ind">
      <formula>NOT(ISERROR(SEARCH("Ind",C109)))</formula>
    </cfRule>
    <cfRule type="containsText" dxfId="2617" priority="2296" operator="containsText" text="Lib Dem">
      <formula>NOT(ISERROR(SEARCH("Lib Dem",C109)))</formula>
    </cfRule>
    <cfRule type="containsText" dxfId="2616" priority="2297" operator="containsText" text="Green">
      <formula>NOT(ISERROR(SEARCH("Green",C109)))</formula>
    </cfRule>
    <cfRule type="containsText" dxfId="2615" priority="2298" operator="containsText" text="Conservative">
      <formula>NOT(ISERROR(SEARCH("Conservative",C109)))</formula>
    </cfRule>
    <cfRule type="containsText" dxfId="2614" priority="2299" operator="containsText" text="SNP">
      <formula>NOT(ISERROR(SEARCH("SNP",C109)))</formula>
    </cfRule>
    <cfRule type="containsText" dxfId="2613" priority="2300" operator="containsText" text="Labour">
      <formula>NOT(ISERROR(SEARCH("Labour",C109)))</formula>
    </cfRule>
  </conditionalFormatting>
  <conditionalFormatting sqref="Q117">
    <cfRule type="containsText" dxfId="2612" priority="2280" operator="containsText" text="Alba">
      <formula>NOT(ISERROR(SEARCH("Alba",Q117)))</formula>
    </cfRule>
    <cfRule type="containsText" dxfId="2611" priority="2281" operator="containsText" text="Ind">
      <formula>NOT(ISERROR(SEARCH("Ind",Q117)))</formula>
    </cfRule>
    <cfRule type="containsText" dxfId="2610" priority="2282" operator="containsText" text="Lib Dem">
      <formula>NOT(ISERROR(SEARCH("Lib Dem",Q117)))</formula>
    </cfRule>
    <cfRule type="containsText" dxfId="2609" priority="2283" operator="containsText" text="Green">
      <formula>NOT(ISERROR(SEARCH("Green",Q117)))</formula>
    </cfRule>
    <cfRule type="containsText" dxfId="2608" priority="2284" operator="containsText" text="Conservative">
      <formula>NOT(ISERROR(SEARCH("Conservative",Q117)))</formula>
    </cfRule>
    <cfRule type="containsText" dxfId="2607" priority="2285" operator="containsText" text="SNP">
      <formula>NOT(ISERROR(SEARCH("SNP",Q117)))</formula>
    </cfRule>
    <cfRule type="containsText" dxfId="2606" priority="2286" operator="containsText" text="Labour">
      <formula>NOT(ISERROR(SEARCH("Labour",Q117)))</formula>
    </cfRule>
  </conditionalFormatting>
  <conditionalFormatting sqref="B110">
    <cfRule type="containsText" dxfId="2605" priority="2271" operator="containsText" text="Family">
      <formula>NOT(ISERROR(SEARCH("Family",B110)))</formula>
    </cfRule>
    <cfRule type="containsText" dxfId="2604" priority="2272" operator="containsText" text="Alba">
      <formula>NOT(ISERROR(SEARCH("Alba",B110)))</formula>
    </cfRule>
    <cfRule type="containsText" dxfId="2603" priority="2273" operator="containsText" text="Ind">
      <formula>NOT(ISERROR(SEARCH("Ind",B110)))</formula>
    </cfRule>
    <cfRule type="containsText" dxfId="2602" priority="2274" operator="containsText" text="Lib Dem">
      <formula>NOT(ISERROR(SEARCH("Lib Dem",B110)))</formula>
    </cfRule>
    <cfRule type="containsText" dxfId="2601" priority="2275" operator="containsText" text="Green">
      <formula>NOT(ISERROR(SEARCH("Green",B110)))</formula>
    </cfRule>
    <cfRule type="containsText" dxfId="2600" priority="2276" operator="containsText" text="Conservative">
      <formula>NOT(ISERROR(SEARCH("Conservative",B110)))</formula>
    </cfRule>
    <cfRule type="containsText" dxfId="2599" priority="2277" operator="containsText" text="SNP">
      <formula>NOT(ISERROR(SEARCH("SNP",B110)))</formula>
    </cfRule>
    <cfRule type="containsText" dxfId="2598" priority="2278" operator="containsText" text="Labour">
      <formula>NOT(ISERROR(SEARCH("Labour",B110)))</formula>
    </cfRule>
  </conditionalFormatting>
  <conditionalFormatting sqref="B111">
    <cfRule type="containsText" dxfId="2597" priority="2263" operator="containsText" text="Family">
      <formula>NOT(ISERROR(SEARCH("Family",B111)))</formula>
    </cfRule>
    <cfRule type="containsText" dxfId="2596" priority="2264" operator="containsText" text="Alba">
      <formula>NOT(ISERROR(SEARCH("Alba",B111)))</formula>
    </cfRule>
    <cfRule type="containsText" dxfId="2595" priority="2265" operator="containsText" text="Ind">
      <formula>NOT(ISERROR(SEARCH("Ind",B111)))</formula>
    </cfRule>
    <cfRule type="containsText" dxfId="2594" priority="2266" operator="containsText" text="Lib Dem">
      <formula>NOT(ISERROR(SEARCH("Lib Dem",B111)))</formula>
    </cfRule>
    <cfRule type="containsText" dxfId="2593" priority="2267" operator="containsText" text="Green">
      <formula>NOT(ISERROR(SEARCH("Green",B111)))</formula>
    </cfRule>
    <cfRule type="containsText" dxfId="2592" priority="2268" operator="containsText" text="Conservative">
      <formula>NOT(ISERROR(SEARCH("Conservative",B111)))</formula>
    </cfRule>
    <cfRule type="containsText" dxfId="2591" priority="2269" operator="containsText" text="SNP">
      <formula>NOT(ISERROR(SEARCH("SNP",B111)))</formula>
    </cfRule>
    <cfRule type="containsText" dxfId="2590" priority="2270" operator="containsText" text="Labour">
      <formula>NOT(ISERROR(SEARCH("Labour",B111)))</formula>
    </cfRule>
  </conditionalFormatting>
  <conditionalFormatting sqref="B112">
    <cfRule type="containsText" dxfId="2589" priority="2255" operator="containsText" text="Family">
      <formula>NOT(ISERROR(SEARCH("Family",B112)))</formula>
    </cfRule>
    <cfRule type="containsText" dxfId="2588" priority="2256" operator="containsText" text="Alba">
      <formula>NOT(ISERROR(SEARCH("Alba",B112)))</formula>
    </cfRule>
    <cfRule type="containsText" dxfId="2587" priority="2257" operator="containsText" text="Ind">
      <formula>NOT(ISERROR(SEARCH("Ind",B112)))</formula>
    </cfRule>
    <cfRule type="containsText" dxfId="2586" priority="2258" operator="containsText" text="Lib Dem">
      <formula>NOT(ISERROR(SEARCH("Lib Dem",B112)))</formula>
    </cfRule>
    <cfRule type="containsText" dxfId="2585" priority="2259" operator="containsText" text="Green">
      <formula>NOT(ISERROR(SEARCH("Green",B112)))</formula>
    </cfRule>
    <cfRule type="containsText" dxfId="2584" priority="2260" operator="containsText" text="Conservative">
      <formula>NOT(ISERROR(SEARCH("Conservative",B112)))</formula>
    </cfRule>
    <cfRule type="containsText" dxfId="2583" priority="2261" operator="containsText" text="SNP">
      <formula>NOT(ISERROR(SEARCH("SNP",B112)))</formula>
    </cfRule>
    <cfRule type="containsText" dxfId="2582" priority="2262" operator="containsText" text="Labour">
      <formula>NOT(ISERROR(SEARCH("Labour",B112)))</formula>
    </cfRule>
  </conditionalFormatting>
  <conditionalFormatting sqref="B113">
    <cfRule type="containsText" dxfId="2581" priority="2247" operator="containsText" text="Family">
      <formula>NOT(ISERROR(SEARCH("Family",B113)))</formula>
    </cfRule>
    <cfRule type="containsText" dxfId="2580" priority="2248" operator="containsText" text="Alba">
      <formula>NOT(ISERROR(SEARCH("Alba",B113)))</formula>
    </cfRule>
    <cfRule type="containsText" dxfId="2579" priority="2249" operator="containsText" text="Ind">
      <formula>NOT(ISERROR(SEARCH("Ind",B113)))</formula>
    </cfRule>
    <cfRule type="containsText" dxfId="2578" priority="2250" operator="containsText" text="Lib Dem">
      <formula>NOT(ISERROR(SEARCH("Lib Dem",B113)))</formula>
    </cfRule>
    <cfRule type="containsText" dxfId="2577" priority="2251" operator="containsText" text="Green">
      <formula>NOT(ISERROR(SEARCH("Green",B113)))</formula>
    </cfRule>
    <cfRule type="containsText" dxfId="2576" priority="2252" operator="containsText" text="Conservative">
      <formula>NOT(ISERROR(SEARCH("Conservative",B113)))</formula>
    </cfRule>
    <cfRule type="containsText" dxfId="2575" priority="2253" operator="containsText" text="SNP">
      <formula>NOT(ISERROR(SEARCH("SNP",B113)))</formula>
    </cfRule>
    <cfRule type="containsText" dxfId="2574" priority="2254" operator="containsText" text="Labour">
      <formula>NOT(ISERROR(SEARCH("Labour",B113)))</formula>
    </cfRule>
  </conditionalFormatting>
  <conditionalFormatting sqref="B114">
    <cfRule type="containsText" dxfId="2573" priority="2239" operator="containsText" text="Family">
      <formula>NOT(ISERROR(SEARCH("Family",B114)))</formula>
    </cfRule>
    <cfRule type="containsText" dxfId="2572" priority="2240" operator="containsText" text="Alba">
      <formula>NOT(ISERROR(SEARCH("Alba",B114)))</formula>
    </cfRule>
    <cfRule type="containsText" dxfId="2571" priority="2241" operator="containsText" text="Ind">
      <formula>NOT(ISERROR(SEARCH("Ind",B114)))</formula>
    </cfRule>
    <cfRule type="containsText" dxfId="2570" priority="2242" operator="containsText" text="Lib Dem">
      <formula>NOT(ISERROR(SEARCH("Lib Dem",B114)))</formula>
    </cfRule>
    <cfRule type="containsText" dxfId="2569" priority="2243" operator="containsText" text="Green">
      <formula>NOT(ISERROR(SEARCH("Green",B114)))</formula>
    </cfRule>
    <cfRule type="containsText" dxfId="2568" priority="2244" operator="containsText" text="Conservative">
      <formula>NOT(ISERROR(SEARCH("Conservative",B114)))</formula>
    </cfRule>
    <cfRule type="containsText" dxfId="2567" priority="2245" operator="containsText" text="SNP">
      <formula>NOT(ISERROR(SEARCH("SNP",B114)))</formula>
    </cfRule>
    <cfRule type="containsText" dxfId="2566" priority="2246" operator="containsText" text="Labour">
      <formula>NOT(ISERROR(SEARCH("Labour",B114)))</formula>
    </cfRule>
  </conditionalFormatting>
  <conditionalFormatting sqref="B115">
    <cfRule type="containsText" dxfId="2565" priority="2231" operator="containsText" text="Family">
      <formula>NOT(ISERROR(SEARCH("Family",B115)))</formula>
    </cfRule>
    <cfRule type="containsText" dxfId="2564" priority="2232" operator="containsText" text="Alba">
      <formula>NOT(ISERROR(SEARCH("Alba",B115)))</formula>
    </cfRule>
    <cfRule type="containsText" dxfId="2563" priority="2233" operator="containsText" text="Ind">
      <formula>NOT(ISERROR(SEARCH("Ind",B115)))</formula>
    </cfRule>
    <cfRule type="containsText" dxfId="2562" priority="2234" operator="containsText" text="Lib Dem">
      <formula>NOT(ISERROR(SEARCH("Lib Dem",B115)))</formula>
    </cfRule>
    <cfRule type="containsText" dxfId="2561" priority="2235" operator="containsText" text="Green">
      <formula>NOT(ISERROR(SEARCH("Green",B115)))</formula>
    </cfRule>
    <cfRule type="containsText" dxfId="2560" priority="2236" operator="containsText" text="Conservative">
      <formula>NOT(ISERROR(SEARCH("Conservative",B115)))</formula>
    </cfRule>
    <cfRule type="containsText" dxfId="2559" priority="2237" operator="containsText" text="SNP">
      <formula>NOT(ISERROR(SEARCH("SNP",B115)))</formula>
    </cfRule>
    <cfRule type="containsText" dxfId="2558" priority="2238" operator="containsText" text="Labour">
      <formula>NOT(ISERROR(SEARCH("Labour",B115)))</formula>
    </cfRule>
  </conditionalFormatting>
  <conditionalFormatting sqref="B116:B117">
    <cfRule type="containsText" dxfId="2557" priority="2223" operator="containsText" text="Family">
      <formula>NOT(ISERROR(SEARCH("Family",B116)))</formula>
    </cfRule>
    <cfRule type="containsText" dxfId="2556" priority="2224" operator="containsText" text="Alba">
      <formula>NOT(ISERROR(SEARCH("Alba",B116)))</formula>
    </cfRule>
    <cfRule type="containsText" dxfId="2555" priority="2225" operator="containsText" text="Ind">
      <formula>NOT(ISERROR(SEARCH("Ind",B116)))</formula>
    </cfRule>
    <cfRule type="containsText" dxfId="2554" priority="2226" operator="containsText" text="Lib Dem">
      <formula>NOT(ISERROR(SEARCH("Lib Dem",B116)))</formula>
    </cfRule>
    <cfRule type="containsText" dxfId="2553" priority="2227" operator="containsText" text="Green">
      <formula>NOT(ISERROR(SEARCH("Green",B116)))</formula>
    </cfRule>
    <cfRule type="containsText" dxfId="2552" priority="2228" operator="containsText" text="Conservative">
      <formula>NOT(ISERROR(SEARCH("Conservative",B116)))</formula>
    </cfRule>
    <cfRule type="containsText" dxfId="2551" priority="2229" operator="containsText" text="SNP">
      <formula>NOT(ISERROR(SEARCH("SNP",B116)))</formula>
    </cfRule>
    <cfRule type="containsText" dxfId="2550" priority="2230" operator="containsText" text="Labour">
      <formula>NOT(ISERROR(SEARCH("Labour",B116)))</formula>
    </cfRule>
  </conditionalFormatting>
  <conditionalFormatting sqref="R109:X109">
    <cfRule type="containsText" dxfId="2549" priority="2215" operator="containsText" text="Family">
      <formula>NOT(ISERROR(SEARCH("Family",R109)))</formula>
    </cfRule>
    <cfRule type="containsText" dxfId="2548" priority="2216" operator="containsText" text="Alba">
      <formula>NOT(ISERROR(SEARCH("Alba",R109)))</formula>
    </cfRule>
    <cfRule type="containsText" dxfId="2547" priority="2217" operator="containsText" text="Ind">
      <formula>NOT(ISERROR(SEARCH("Ind",R109)))</formula>
    </cfRule>
    <cfRule type="containsText" dxfId="2546" priority="2218" operator="containsText" text="Lib Dem">
      <formula>NOT(ISERROR(SEARCH("Lib Dem",R109)))</formula>
    </cfRule>
    <cfRule type="containsText" dxfId="2545" priority="2219" operator="containsText" text="Green">
      <formula>NOT(ISERROR(SEARCH("Green",R109)))</formula>
    </cfRule>
    <cfRule type="containsText" dxfId="2544" priority="2220" operator="containsText" text="Conservative">
      <formula>NOT(ISERROR(SEARCH("Conservative",R109)))</formula>
    </cfRule>
    <cfRule type="containsText" dxfId="2543" priority="2221" operator="containsText" text="SNP">
      <formula>NOT(ISERROR(SEARCH("SNP",R109)))</formula>
    </cfRule>
    <cfRule type="containsText" dxfId="2542" priority="2222" operator="containsText" text="Labour">
      <formula>NOT(ISERROR(SEARCH("Labour",R109)))</formula>
    </cfRule>
  </conditionalFormatting>
  <conditionalFormatting sqref="Q110">
    <cfRule type="containsText" dxfId="2541" priority="2207" operator="containsText" text="Family">
      <formula>NOT(ISERROR(SEARCH("Family",Q110)))</formula>
    </cfRule>
    <cfRule type="containsText" dxfId="2540" priority="2208" operator="containsText" text="Alba">
      <formula>NOT(ISERROR(SEARCH("Alba",Q110)))</formula>
    </cfRule>
    <cfRule type="containsText" dxfId="2539" priority="2209" operator="containsText" text="Ind">
      <formula>NOT(ISERROR(SEARCH("Ind",Q110)))</formula>
    </cfRule>
    <cfRule type="containsText" dxfId="2538" priority="2210" operator="containsText" text="Lib Dem">
      <formula>NOT(ISERROR(SEARCH("Lib Dem",Q110)))</formula>
    </cfRule>
    <cfRule type="containsText" dxfId="2537" priority="2211" operator="containsText" text="Green">
      <formula>NOT(ISERROR(SEARCH("Green",Q110)))</formula>
    </cfRule>
    <cfRule type="containsText" dxfId="2536" priority="2212" operator="containsText" text="Conservative">
      <formula>NOT(ISERROR(SEARCH("Conservative",Q110)))</formula>
    </cfRule>
    <cfRule type="containsText" dxfId="2535" priority="2213" operator="containsText" text="SNP">
      <formula>NOT(ISERROR(SEARCH("SNP",Q110)))</formula>
    </cfRule>
    <cfRule type="containsText" dxfId="2534" priority="2214" operator="containsText" text="Labour">
      <formula>NOT(ISERROR(SEARCH("Labour",Q110)))</formula>
    </cfRule>
  </conditionalFormatting>
  <conditionalFormatting sqref="Q111">
    <cfRule type="containsText" dxfId="2533" priority="2199" operator="containsText" text="Family">
      <formula>NOT(ISERROR(SEARCH("Family",Q111)))</formula>
    </cfRule>
    <cfRule type="containsText" dxfId="2532" priority="2200" operator="containsText" text="Alba">
      <formula>NOT(ISERROR(SEARCH("Alba",Q111)))</formula>
    </cfRule>
    <cfRule type="containsText" dxfId="2531" priority="2201" operator="containsText" text="Ind">
      <formula>NOT(ISERROR(SEARCH("Ind",Q111)))</formula>
    </cfRule>
    <cfRule type="containsText" dxfId="2530" priority="2202" operator="containsText" text="Lib Dem">
      <formula>NOT(ISERROR(SEARCH("Lib Dem",Q111)))</formula>
    </cfRule>
    <cfRule type="containsText" dxfId="2529" priority="2203" operator="containsText" text="Green">
      <formula>NOT(ISERROR(SEARCH("Green",Q111)))</formula>
    </cfRule>
    <cfRule type="containsText" dxfId="2528" priority="2204" operator="containsText" text="Conservative">
      <formula>NOT(ISERROR(SEARCH("Conservative",Q111)))</formula>
    </cfRule>
    <cfRule type="containsText" dxfId="2527" priority="2205" operator="containsText" text="SNP">
      <formula>NOT(ISERROR(SEARCH("SNP",Q111)))</formula>
    </cfRule>
    <cfRule type="containsText" dxfId="2526" priority="2206" operator="containsText" text="Labour">
      <formula>NOT(ISERROR(SEARCH("Labour",Q111)))</formula>
    </cfRule>
  </conditionalFormatting>
  <conditionalFormatting sqref="Q112">
    <cfRule type="containsText" dxfId="2525" priority="2191" operator="containsText" text="Family">
      <formula>NOT(ISERROR(SEARCH("Family",Q112)))</formula>
    </cfRule>
    <cfRule type="containsText" dxfId="2524" priority="2192" operator="containsText" text="Alba">
      <formula>NOT(ISERROR(SEARCH("Alba",Q112)))</formula>
    </cfRule>
    <cfRule type="containsText" dxfId="2523" priority="2193" operator="containsText" text="Ind">
      <formula>NOT(ISERROR(SEARCH("Ind",Q112)))</formula>
    </cfRule>
    <cfRule type="containsText" dxfId="2522" priority="2194" operator="containsText" text="Lib Dem">
      <formula>NOT(ISERROR(SEARCH("Lib Dem",Q112)))</formula>
    </cfRule>
    <cfRule type="containsText" dxfId="2521" priority="2195" operator="containsText" text="Green">
      <formula>NOT(ISERROR(SEARCH("Green",Q112)))</formula>
    </cfRule>
    <cfRule type="containsText" dxfId="2520" priority="2196" operator="containsText" text="Conservative">
      <formula>NOT(ISERROR(SEARCH("Conservative",Q112)))</formula>
    </cfRule>
    <cfRule type="containsText" dxfId="2519" priority="2197" operator="containsText" text="SNP">
      <formula>NOT(ISERROR(SEARCH("SNP",Q112)))</formula>
    </cfRule>
    <cfRule type="containsText" dxfId="2518" priority="2198" operator="containsText" text="Labour">
      <formula>NOT(ISERROR(SEARCH("Labour",Q112)))</formula>
    </cfRule>
  </conditionalFormatting>
  <conditionalFormatting sqref="Q113">
    <cfRule type="containsText" dxfId="2517" priority="2183" operator="containsText" text="Family">
      <formula>NOT(ISERROR(SEARCH("Family",Q113)))</formula>
    </cfRule>
    <cfRule type="containsText" dxfId="2516" priority="2184" operator="containsText" text="Alba">
      <formula>NOT(ISERROR(SEARCH("Alba",Q113)))</formula>
    </cfRule>
    <cfRule type="containsText" dxfId="2515" priority="2185" operator="containsText" text="Ind">
      <formula>NOT(ISERROR(SEARCH("Ind",Q113)))</formula>
    </cfRule>
    <cfRule type="containsText" dxfId="2514" priority="2186" operator="containsText" text="Lib Dem">
      <formula>NOT(ISERROR(SEARCH("Lib Dem",Q113)))</formula>
    </cfRule>
    <cfRule type="containsText" dxfId="2513" priority="2187" operator="containsText" text="Green">
      <formula>NOT(ISERROR(SEARCH("Green",Q113)))</formula>
    </cfRule>
    <cfRule type="containsText" dxfId="2512" priority="2188" operator="containsText" text="Conservative">
      <formula>NOT(ISERROR(SEARCH("Conservative",Q113)))</formula>
    </cfRule>
    <cfRule type="containsText" dxfId="2511" priority="2189" operator="containsText" text="SNP">
      <formula>NOT(ISERROR(SEARCH("SNP",Q113)))</formula>
    </cfRule>
    <cfRule type="containsText" dxfId="2510" priority="2190" operator="containsText" text="Labour">
      <formula>NOT(ISERROR(SEARCH("Labour",Q113)))</formula>
    </cfRule>
  </conditionalFormatting>
  <conditionalFormatting sqref="Q114">
    <cfRule type="containsText" dxfId="2509" priority="2175" operator="containsText" text="Family">
      <formula>NOT(ISERROR(SEARCH("Family",Q114)))</formula>
    </cfRule>
    <cfRule type="containsText" dxfId="2508" priority="2176" operator="containsText" text="Alba">
      <formula>NOT(ISERROR(SEARCH("Alba",Q114)))</formula>
    </cfRule>
    <cfRule type="containsText" dxfId="2507" priority="2177" operator="containsText" text="Ind">
      <formula>NOT(ISERROR(SEARCH("Ind",Q114)))</formula>
    </cfRule>
    <cfRule type="containsText" dxfId="2506" priority="2178" operator="containsText" text="Lib Dem">
      <formula>NOT(ISERROR(SEARCH("Lib Dem",Q114)))</formula>
    </cfRule>
    <cfRule type="containsText" dxfId="2505" priority="2179" operator="containsText" text="Green">
      <formula>NOT(ISERROR(SEARCH("Green",Q114)))</formula>
    </cfRule>
    <cfRule type="containsText" dxfId="2504" priority="2180" operator="containsText" text="Conservative">
      <formula>NOT(ISERROR(SEARCH("Conservative",Q114)))</formula>
    </cfRule>
    <cfRule type="containsText" dxfId="2503" priority="2181" operator="containsText" text="SNP">
      <formula>NOT(ISERROR(SEARCH("SNP",Q114)))</formula>
    </cfRule>
    <cfRule type="containsText" dxfId="2502" priority="2182" operator="containsText" text="Labour">
      <formula>NOT(ISERROR(SEARCH("Labour",Q114)))</formula>
    </cfRule>
  </conditionalFormatting>
  <conditionalFormatting sqref="Q115">
    <cfRule type="containsText" dxfId="2501" priority="2167" operator="containsText" text="Family">
      <formula>NOT(ISERROR(SEARCH("Family",Q115)))</formula>
    </cfRule>
    <cfRule type="containsText" dxfId="2500" priority="2168" operator="containsText" text="Alba">
      <formula>NOT(ISERROR(SEARCH("Alba",Q115)))</formula>
    </cfRule>
    <cfRule type="containsText" dxfId="2499" priority="2169" operator="containsText" text="Ind">
      <formula>NOT(ISERROR(SEARCH("Ind",Q115)))</formula>
    </cfRule>
    <cfRule type="containsText" dxfId="2498" priority="2170" operator="containsText" text="Lib Dem">
      <formula>NOT(ISERROR(SEARCH("Lib Dem",Q115)))</formula>
    </cfRule>
    <cfRule type="containsText" dxfId="2497" priority="2171" operator="containsText" text="Green">
      <formula>NOT(ISERROR(SEARCH("Green",Q115)))</formula>
    </cfRule>
    <cfRule type="containsText" dxfId="2496" priority="2172" operator="containsText" text="Conservative">
      <formula>NOT(ISERROR(SEARCH("Conservative",Q115)))</formula>
    </cfRule>
    <cfRule type="containsText" dxfId="2495" priority="2173" operator="containsText" text="SNP">
      <formula>NOT(ISERROR(SEARCH("SNP",Q115)))</formula>
    </cfRule>
    <cfRule type="containsText" dxfId="2494" priority="2174" operator="containsText" text="Labour">
      <formula>NOT(ISERROR(SEARCH("Labour",Q115)))</formula>
    </cfRule>
  </conditionalFormatting>
  <conditionalFormatting sqref="Q116">
    <cfRule type="containsText" dxfId="2493" priority="2159" operator="containsText" text="Family">
      <formula>NOT(ISERROR(SEARCH("Family",Q116)))</formula>
    </cfRule>
    <cfRule type="containsText" dxfId="2492" priority="2160" operator="containsText" text="Alba">
      <formula>NOT(ISERROR(SEARCH("Alba",Q116)))</formula>
    </cfRule>
    <cfRule type="containsText" dxfId="2491" priority="2161" operator="containsText" text="Ind">
      <formula>NOT(ISERROR(SEARCH("Ind",Q116)))</formula>
    </cfRule>
    <cfRule type="containsText" dxfId="2490" priority="2162" operator="containsText" text="Lib Dem">
      <formula>NOT(ISERROR(SEARCH("Lib Dem",Q116)))</formula>
    </cfRule>
    <cfRule type="containsText" dxfId="2489" priority="2163" operator="containsText" text="Green">
      <formula>NOT(ISERROR(SEARCH("Green",Q116)))</formula>
    </cfRule>
    <cfRule type="containsText" dxfId="2488" priority="2164" operator="containsText" text="Conservative">
      <formula>NOT(ISERROR(SEARCH("Conservative",Q116)))</formula>
    </cfRule>
    <cfRule type="containsText" dxfId="2487" priority="2165" operator="containsText" text="SNP">
      <formula>NOT(ISERROR(SEARCH("SNP",Q116)))</formula>
    </cfRule>
    <cfRule type="containsText" dxfId="2486" priority="2166" operator="containsText" text="Labour">
      <formula>NOT(ISERROR(SEARCH("Labour",Q116)))</formula>
    </cfRule>
  </conditionalFormatting>
  <conditionalFormatting sqref="C124:N124">
    <cfRule type="top10" dxfId="2485" priority="2157" bottom="1" rank="1"/>
    <cfRule type="top10" dxfId="2484" priority="2158" rank="1"/>
  </conditionalFormatting>
  <conditionalFormatting sqref="C125:N125">
    <cfRule type="top10" dxfId="2483" priority="2155" bottom="1" rank="1"/>
    <cfRule type="top10" dxfId="2482" priority="2156" rank="1"/>
  </conditionalFormatting>
  <conditionalFormatting sqref="C126:N126">
    <cfRule type="top10" dxfId="2481" priority="2153" bottom="1" rank="1"/>
    <cfRule type="top10" dxfId="2480" priority="2154" rank="1"/>
  </conditionalFormatting>
  <conditionalFormatting sqref="C127:N127">
    <cfRule type="top10" dxfId="2479" priority="2151" bottom="1" rank="1"/>
    <cfRule type="top10" dxfId="2478" priority="2152" rank="1"/>
  </conditionalFormatting>
  <conditionalFormatting sqref="C128:N128">
    <cfRule type="top10" dxfId="2477" priority="2149" bottom="1" rank="1"/>
    <cfRule type="top10" dxfId="2476" priority="2150" rank="1"/>
  </conditionalFormatting>
  <conditionalFormatting sqref="C129:N129">
    <cfRule type="top10" dxfId="2475" priority="2147" bottom="1" rank="1"/>
    <cfRule type="top10" dxfId="2474" priority="2148" rank="1"/>
  </conditionalFormatting>
  <conditionalFormatting sqref="C123:N123">
    <cfRule type="containsText" dxfId="2473" priority="2113" operator="containsText" text="Family">
      <formula>NOT(ISERROR(SEARCH("Family",C123)))</formula>
    </cfRule>
    <cfRule type="containsText" dxfId="2472" priority="2128" operator="containsText" text="Alba">
      <formula>NOT(ISERROR(SEARCH("Alba",C123)))</formula>
    </cfRule>
    <cfRule type="containsText" dxfId="2471" priority="2129" operator="containsText" text="Ind">
      <formula>NOT(ISERROR(SEARCH("Ind",C123)))</formula>
    </cfRule>
    <cfRule type="containsText" dxfId="2470" priority="2130" operator="containsText" text="Lib Dem">
      <formula>NOT(ISERROR(SEARCH("Lib Dem",C123)))</formula>
    </cfRule>
    <cfRule type="containsText" dxfId="2469" priority="2131" operator="containsText" text="Green">
      <formula>NOT(ISERROR(SEARCH("Green",C123)))</formula>
    </cfRule>
    <cfRule type="containsText" dxfId="2468" priority="2132" operator="containsText" text="Conservative">
      <formula>NOT(ISERROR(SEARCH("Conservative",C123)))</formula>
    </cfRule>
    <cfRule type="containsText" dxfId="2467" priority="2133" operator="containsText" text="SNP">
      <formula>NOT(ISERROR(SEARCH("SNP",C123)))</formula>
    </cfRule>
    <cfRule type="containsText" dxfId="2466" priority="2134" operator="containsText" text="Labour">
      <formula>NOT(ISERROR(SEARCH("Labour",C123)))</formula>
    </cfRule>
  </conditionalFormatting>
  <conditionalFormatting sqref="B124">
    <cfRule type="containsText" dxfId="2465" priority="2105" operator="containsText" text="Family">
      <formula>NOT(ISERROR(SEARCH("Family",B124)))</formula>
    </cfRule>
    <cfRule type="containsText" dxfId="2464" priority="2106" operator="containsText" text="Alba">
      <formula>NOT(ISERROR(SEARCH("Alba",B124)))</formula>
    </cfRule>
    <cfRule type="containsText" dxfId="2463" priority="2107" operator="containsText" text="Ind">
      <formula>NOT(ISERROR(SEARCH("Ind",B124)))</formula>
    </cfRule>
    <cfRule type="containsText" dxfId="2462" priority="2108" operator="containsText" text="Lib Dem">
      <formula>NOT(ISERROR(SEARCH("Lib Dem",B124)))</formula>
    </cfRule>
    <cfRule type="containsText" dxfId="2461" priority="2109" operator="containsText" text="Green">
      <formula>NOT(ISERROR(SEARCH("Green",B124)))</formula>
    </cfRule>
    <cfRule type="containsText" dxfId="2460" priority="2110" operator="containsText" text="Conservative">
      <formula>NOT(ISERROR(SEARCH("Conservative",B124)))</formula>
    </cfRule>
    <cfRule type="containsText" dxfId="2459" priority="2111" operator="containsText" text="SNP">
      <formula>NOT(ISERROR(SEARCH("SNP",B124)))</formula>
    </cfRule>
    <cfRule type="containsText" dxfId="2458" priority="2112" operator="containsText" text="Labour">
      <formula>NOT(ISERROR(SEARCH("Labour",B124)))</formula>
    </cfRule>
  </conditionalFormatting>
  <conditionalFormatting sqref="B125">
    <cfRule type="containsText" dxfId="2457" priority="2097" operator="containsText" text="Family">
      <formula>NOT(ISERROR(SEARCH("Family",B125)))</formula>
    </cfRule>
    <cfRule type="containsText" dxfId="2456" priority="2098" operator="containsText" text="Alba">
      <formula>NOT(ISERROR(SEARCH("Alba",B125)))</formula>
    </cfRule>
    <cfRule type="containsText" dxfId="2455" priority="2099" operator="containsText" text="Ind">
      <formula>NOT(ISERROR(SEARCH("Ind",B125)))</formula>
    </cfRule>
    <cfRule type="containsText" dxfId="2454" priority="2100" operator="containsText" text="Lib Dem">
      <formula>NOT(ISERROR(SEARCH("Lib Dem",B125)))</formula>
    </cfRule>
    <cfRule type="containsText" dxfId="2453" priority="2101" operator="containsText" text="Green">
      <formula>NOT(ISERROR(SEARCH("Green",B125)))</formula>
    </cfRule>
    <cfRule type="containsText" dxfId="2452" priority="2102" operator="containsText" text="Conservative">
      <formula>NOT(ISERROR(SEARCH("Conservative",B125)))</formula>
    </cfRule>
    <cfRule type="containsText" dxfId="2451" priority="2103" operator="containsText" text="SNP">
      <formula>NOT(ISERROR(SEARCH("SNP",B125)))</formula>
    </cfRule>
    <cfRule type="containsText" dxfId="2450" priority="2104" operator="containsText" text="Labour">
      <formula>NOT(ISERROR(SEARCH("Labour",B125)))</formula>
    </cfRule>
  </conditionalFormatting>
  <conditionalFormatting sqref="B126">
    <cfRule type="containsText" dxfId="2449" priority="2089" operator="containsText" text="Family">
      <formula>NOT(ISERROR(SEARCH("Family",B126)))</formula>
    </cfRule>
    <cfRule type="containsText" dxfId="2448" priority="2090" operator="containsText" text="Alba">
      <formula>NOT(ISERROR(SEARCH("Alba",B126)))</formula>
    </cfRule>
    <cfRule type="containsText" dxfId="2447" priority="2091" operator="containsText" text="Ind">
      <formula>NOT(ISERROR(SEARCH("Ind",B126)))</formula>
    </cfRule>
    <cfRule type="containsText" dxfId="2446" priority="2092" operator="containsText" text="Lib Dem">
      <formula>NOT(ISERROR(SEARCH("Lib Dem",B126)))</formula>
    </cfRule>
    <cfRule type="containsText" dxfId="2445" priority="2093" operator="containsText" text="Green">
      <formula>NOT(ISERROR(SEARCH("Green",B126)))</formula>
    </cfRule>
    <cfRule type="containsText" dxfId="2444" priority="2094" operator="containsText" text="Conservative">
      <formula>NOT(ISERROR(SEARCH("Conservative",B126)))</formula>
    </cfRule>
    <cfRule type="containsText" dxfId="2443" priority="2095" operator="containsText" text="SNP">
      <formula>NOT(ISERROR(SEARCH("SNP",B126)))</formula>
    </cfRule>
    <cfRule type="containsText" dxfId="2442" priority="2096" operator="containsText" text="Labour">
      <formula>NOT(ISERROR(SEARCH("Labour",B126)))</formula>
    </cfRule>
  </conditionalFormatting>
  <conditionalFormatting sqref="B127">
    <cfRule type="containsText" dxfId="2441" priority="2081" operator="containsText" text="Family">
      <formula>NOT(ISERROR(SEARCH("Family",B127)))</formula>
    </cfRule>
    <cfRule type="containsText" dxfId="2440" priority="2082" operator="containsText" text="Alba">
      <formula>NOT(ISERROR(SEARCH("Alba",B127)))</formula>
    </cfRule>
    <cfRule type="containsText" dxfId="2439" priority="2083" operator="containsText" text="Ind">
      <formula>NOT(ISERROR(SEARCH("Ind",B127)))</formula>
    </cfRule>
    <cfRule type="containsText" dxfId="2438" priority="2084" operator="containsText" text="Lib Dem">
      <formula>NOT(ISERROR(SEARCH("Lib Dem",B127)))</formula>
    </cfRule>
    <cfRule type="containsText" dxfId="2437" priority="2085" operator="containsText" text="Green">
      <formula>NOT(ISERROR(SEARCH("Green",B127)))</formula>
    </cfRule>
    <cfRule type="containsText" dxfId="2436" priority="2086" operator="containsText" text="Conservative">
      <formula>NOT(ISERROR(SEARCH("Conservative",B127)))</formula>
    </cfRule>
    <cfRule type="containsText" dxfId="2435" priority="2087" operator="containsText" text="SNP">
      <formula>NOT(ISERROR(SEARCH("SNP",B127)))</formula>
    </cfRule>
    <cfRule type="containsText" dxfId="2434" priority="2088" operator="containsText" text="Labour">
      <formula>NOT(ISERROR(SEARCH("Labour",B127)))</formula>
    </cfRule>
  </conditionalFormatting>
  <conditionalFormatting sqref="B128">
    <cfRule type="containsText" dxfId="2433" priority="2073" operator="containsText" text="Family">
      <formula>NOT(ISERROR(SEARCH("Family",B128)))</formula>
    </cfRule>
    <cfRule type="containsText" dxfId="2432" priority="2074" operator="containsText" text="Alba">
      <formula>NOT(ISERROR(SEARCH("Alba",B128)))</formula>
    </cfRule>
    <cfRule type="containsText" dxfId="2431" priority="2075" operator="containsText" text="Ind">
      <formula>NOT(ISERROR(SEARCH("Ind",B128)))</formula>
    </cfRule>
    <cfRule type="containsText" dxfId="2430" priority="2076" operator="containsText" text="Lib Dem">
      <formula>NOT(ISERROR(SEARCH("Lib Dem",B128)))</formula>
    </cfRule>
    <cfRule type="containsText" dxfId="2429" priority="2077" operator="containsText" text="Green">
      <formula>NOT(ISERROR(SEARCH("Green",B128)))</formula>
    </cfRule>
    <cfRule type="containsText" dxfId="2428" priority="2078" operator="containsText" text="Conservative">
      <formula>NOT(ISERROR(SEARCH("Conservative",B128)))</formula>
    </cfRule>
    <cfRule type="containsText" dxfId="2427" priority="2079" operator="containsText" text="SNP">
      <formula>NOT(ISERROR(SEARCH("SNP",B128)))</formula>
    </cfRule>
    <cfRule type="containsText" dxfId="2426" priority="2080" operator="containsText" text="Labour">
      <formula>NOT(ISERROR(SEARCH("Labour",B128)))</formula>
    </cfRule>
  </conditionalFormatting>
  <conditionalFormatting sqref="B129">
    <cfRule type="containsText" dxfId="2425" priority="2065" operator="containsText" text="Family">
      <formula>NOT(ISERROR(SEARCH("Family",B129)))</formula>
    </cfRule>
    <cfRule type="containsText" dxfId="2424" priority="2066" operator="containsText" text="Alba">
      <formula>NOT(ISERROR(SEARCH("Alba",B129)))</formula>
    </cfRule>
    <cfRule type="containsText" dxfId="2423" priority="2067" operator="containsText" text="Ind">
      <formula>NOT(ISERROR(SEARCH("Ind",B129)))</formula>
    </cfRule>
    <cfRule type="containsText" dxfId="2422" priority="2068" operator="containsText" text="Lib Dem">
      <formula>NOT(ISERROR(SEARCH("Lib Dem",B129)))</formula>
    </cfRule>
    <cfRule type="containsText" dxfId="2421" priority="2069" operator="containsText" text="Green">
      <formula>NOT(ISERROR(SEARCH("Green",B129)))</formula>
    </cfRule>
    <cfRule type="containsText" dxfId="2420" priority="2070" operator="containsText" text="Conservative">
      <formula>NOT(ISERROR(SEARCH("Conservative",B129)))</formula>
    </cfRule>
    <cfRule type="containsText" dxfId="2419" priority="2071" operator="containsText" text="SNP">
      <formula>NOT(ISERROR(SEARCH("SNP",B129)))</formula>
    </cfRule>
    <cfRule type="containsText" dxfId="2418" priority="2072" operator="containsText" text="Labour">
      <formula>NOT(ISERROR(SEARCH("Labour",B129)))</formula>
    </cfRule>
  </conditionalFormatting>
  <conditionalFormatting sqref="R123:X123">
    <cfRule type="containsText" dxfId="2417" priority="2049" operator="containsText" text="Family">
      <formula>NOT(ISERROR(SEARCH("Family",R123)))</formula>
    </cfRule>
    <cfRule type="containsText" dxfId="2416" priority="2050" operator="containsText" text="Alba">
      <formula>NOT(ISERROR(SEARCH("Alba",R123)))</formula>
    </cfRule>
    <cfRule type="containsText" dxfId="2415" priority="2051" operator="containsText" text="Ind">
      <formula>NOT(ISERROR(SEARCH("Ind",R123)))</formula>
    </cfRule>
    <cfRule type="containsText" dxfId="2414" priority="2052" operator="containsText" text="Lib Dem">
      <formula>NOT(ISERROR(SEARCH("Lib Dem",R123)))</formula>
    </cfRule>
    <cfRule type="containsText" dxfId="2413" priority="2053" operator="containsText" text="Green">
      <formula>NOT(ISERROR(SEARCH("Green",R123)))</formula>
    </cfRule>
    <cfRule type="containsText" dxfId="2412" priority="2054" operator="containsText" text="Conservative">
      <formula>NOT(ISERROR(SEARCH("Conservative",R123)))</formula>
    </cfRule>
    <cfRule type="containsText" dxfId="2411" priority="2055" operator="containsText" text="SNP">
      <formula>NOT(ISERROR(SEARCH("SNP",R123)))</formula>
    </cfRule>
    <cfRule type="containsText" dxfId="2410" priority="2056" operator="containsText" text="Labour">
      <formula>NOT(ISERROR(SEARCH("Labour",R123)))</formula>
    </cfRule>
  </conditionalFormatting>
  <conditionalFormatting sqref="Q124">
    <cfRule type="containsText" dxfId="2409" priority="2041" operator="containsText" text="Family">
      <formula>NOT(ISERROR(SEARCH("Family",Q124)))</formula>
    </cfRule>
    <cfRule type="containsText" dxfId="2408" priority="2042" operator="containsText" text="Alba">
      <formula>NOT(ISERROR(SEARCH("Alba",Q124)))</formula>
    </cfRule>
    <cfRule type="containsText" dxfId="2407" priority="2043" operator="containsText" text="Ind">
      <formula>NOT(ISERROR(SEARCH("Ind",Q124)))</formula>
    </cfRule>
    <cfRule type="containsText" dxfId="2406" priority="2044" operator="containsText" text="Lib Dem">
      <formula>NOT(ISERROR(SEARCH("Lib Dem",Q124)))</formula>
    </cfRule>
    <cfRule type="containsText" dxfId="2405" priority="2045" operator="containsText" text="Green">
      <formula>NOT(ISERROR(SEARCH("Green",Q124)))</formula>
    </cfRule>
    <cfRule type="containsText" dxfId="2404" priority="2046" operator="containsText" text="Conservative">
      <formula>NOT(ISERROR(SEARCH("Conservative",Q124)))</formula>
    </cfRule>
    <cfRule type="containsText" dxfId="2403" priority="2047" operator="containsText" text="SNP">
      <formula>NOT(ISERROR(SEARCH("SNP",Q124)))</formula>
    </cfRule>
    <cfRule type="containsText" dxfId="2402" priority="2048" operator="containsText" text="Labour">
      <formula>NOT(ISERROR(SEARCH("Labour",Q124)))</formula>
    </cfRule>
  </conditionalFormatting>
  <conditionalFormatting sqref="Q125">
    <cfRule type="containsText" dxfId="2401" priority="2033" operator="containsText" text="Family">
      <formula>NOT(ISERROR(SEARCH("Family",Q125)))</formula>
    </cfRule>
    <cfRule type="containsText" dxfId="2400" priority="2034" operator="containsText" text="Alba">
      <formula>NOT(ISERROR(SEARCH("Alba",Q125)))</formula>
    </cfRule>
    <cfRule type="containsText" dxfId="2399" priority="2035" operator="containsText" text="Ind">
      <formula>NOT(ISERROR(SEARCH("Ind",Q125)))</formula>
    </cfRule>
    <cfRule type="containsText" dxfId="2398" priority="2036" operator="containsText" text="Lib Dem">
      <formula>NOT(ISERROR(SEARCH("Lib Dem",Q125)))</formula>
    </cfRule>
    <cfRule type="containsText" dxfId="2397" priority="2037" operator="containsText" text="Green">
      <formula>NOT(ISERROR(SEARCH("Green",Q125)))</formula>
    </cfRule>
    <cfRule type="containsText" dxfId="2396" priority="2038" operator="containsText" text="Conservative">
      <formula>NOT(ISERROR(SEARCH("Conservative",Q125)))</formula>
    </cfRule>
    <cfRule type="containsText" dxfId="2395" priority="2039" operator="containsText" text="SNP">
      <formula>NOT(ISERROR(SEARCH("SNP",Q125)))</formula>
    </cfRule>
    <cfRule type="containsText" dxfId="2394" priority="2040" operator="containsText" text="Labour">
      <formula>NOT(ISERROR(SEARCH("Labour",Q125)))</formula>
    </cfRule>
  </conditionalFormatting>
  <conditionalFormatting sqref="Q126">
    <cfRule type="containsText" dxfId="2393" priority="2025" operator="containsText" text="Family">
      <formula>NOT(ISERROR(SEARCH("Family",Q126)))</formula>
    </cfRule>
    <cfRule type="containsText" dxfId="2392" priority="2026" operator="containsText" text="Alba">
      <formula>NOT(ISERROR(SEARCH("Alba",Q126)))</formula>
    </cfRule>
    <cfRule type="containsText" dxfId="2391" priority="2027" operator="containsText" text="Ind">
      <formula>NOT(ISERROR(SEARCH("Ind",Q126)))</formula>
    </cfRule>
    <cfRule type="containsText" dxfId="2390" priority="2028" operator="containsText" text="Lib Dem">
      <formula>NOT(ISERROR(SEARCH("Lib Dem",Q126)))</formula>
    </cfRule>
    <cfRule type="containsText" dxfId="2389" priority="2029" operator="containsText" text="Green">
      <formula>NOT(ISERROR(SEARCH("Green",Q126)))</formula>
    </cfRule>
    <cfRule type="containsText" dxfId="2388" priority="2030" operator="containsText" text="Conservative">
      <formula>NOT(ISERROR(SEARCH("Conservative",Q126)))</formula>
    </cfRule>
    <cfRule type="containsText" dxfId="2387" priority="2031" operator="containsText" text="SNP">
      <formula>NOT(ISERROR(SEARCH("SNP",Q126)))</formula>
    </cfRule>
    <cfRule type="containsText" dxfId="2386" priority="2032" operator="containsText" text="Labour">
      <formula>NOT(ISERROR(SEARCH("Labour",Q126)))</formula>
    </cfRule>
  </conditionalFormatting>
  <conditionalFormatting sqref="Q127">
    <cfRule type="containsText" dxfId="2385" priority="2017" operator="containsText" text="Family">
      <formula>NOT(ISERROR(SEARCH("Family",Q127)))</formula>
    </cfRule>
    <cfRule type="containsText" dxfId="2384" priority="2018" operator="containsText" text="Alba">
      <formula>NOT(ISERROR(SEARCH("Alba",Q127)))</formula>
    </cfRule>
    <cfRule type="containsText" dxfId="2383" priority="2019" operator="containsText" text="Ind">
      <formula>NOT(ISERROR(SEARCH("Ind",Q127)))</formula>
    </cfRule>
    <cfRule type="containsText" dxfId="2382" priority="2020" operator="containsText" text="Lib Dem">
      <formula>NOT(ISERROR(SEARCH("Lib Dem",Q127)))</formula>
    </cfRule>
    <cfRule type="containsText" dxfId="2381" priority="2021" operator="containsText" text="Green">
      <formula>NOT(ISERROR(SEARCH("Green",Q127)))</formula>
    </cfRule>
    <cfRule type="containsText" dxfId="2380" priority="2022" operator="containsText" text="Conservative">
      <formula>NOT(ISERROR(SEARCH("Conservative",Q127)))</formula>
    </cfRule>
    <cfRule type="containsText" dxfId="2379" priority="2023" operator="containsText" text="SNP">
      <formula>NOT(ISERROR(SEARCH("SNP",Q127)))</formula>
    </cfRule>
    <cfRule type="containsText" dxfId="2378" priority="2024" operator="containsText" text="Labour">
      <formula>NOT(ISERROR(SEARCH("Labour",Q127)))</formula>
    </cfRule>
  </conditionalFormatting>
  <conditionalFormatting sqref="Q128">
    <cfRule type="containsText" dxfId="2377" priority="2009" operator="containsText" text="Family">
      <formula>NOT(ISERROR(SEARCH("Family",Q128)))</formula>
    </cfRule>
    <cfRule type="containsText" dxfId="2376" priority="2010" operator="containsText" text="Alba">
      <formula>NOT(ISERROR(SEARCH("Alba",Q128)))</formula>
    </cfRule>
    <cfRule type="containsText" dxfId="2375" priority="2011" operator="containsText" text="Ind">
      <formula>NOT(ISERROR(SEARCH("Ind",Q128)))</formula>
    </cfRule>
    <cfRule type="containsText" dxfId="2374" priority="2012" operator="containsText" text="Lib Dem">
      <formula>NOT(ISERROR(SEARCH("Lib Dem",Q128)))</formula>
    </cfRule>
    <cfRule type="containsText" dxfId="2373" priority="2013" operator="containsText" text="Green">
      <formula>NOT(ISERROR(SEARCH("Green",Q128)))</formula>
    </cfRule>
    <cfRule type="containsText" dxfId="2372" priority="2014" operator="containsText" text="Conservative">
      <formula>NOT(ISERROR(SEARCH("Conservative",Q128)))</formula>
    </cfRule>
    <cfRule type="containsText" dxfId="2371" priority="2015" operator="containsText" text="SNP">
      <formula>NOT(ISERROR(SEARCH("SNP",Q128)))</formula>
    </cfRule>
    <cfRule type="containsText" dxfId="2370" priority="2016" operator="containsText" text="Labour">
      <formula>NOT(ISERROR(SEARCH("Labour",Q128)))</formula>
    </cfRule>
  </conditionalFormatting>
  <conditionalFormatting sqref="Q129">
    <cfRule type="containsText" dxfId="2369" priority="2001" operator="containsText" text="Family">
      <formula>NOT(ISERROR(SEARCH("Family",Q129)))</formula>
    </cfRule>
    <cfRule type="containsText" dxfId="2368" priority="2002" operator="containsText" text="Alba">
      <formula>NOT(ISERROR(SEARCH("Alba",Q129)))</formula>
    </cfRule>
    <cfRule type="containsText" dxfId="2367" priority="2003" operator="containsText" text="Ind">
      <formula>NOT(ISERROR(SEARCH("Ind",Q129)))</formula>
    </cfRule>
    <cfRule type="containsText" dxfId="2366" priority="2004" operator="containsText" text="Lib Dem">
      <formula>NOT(ISERROR(SEARCH("Lib Dem",Q129)))</formula>
    </cfRule>
    <cfRule type="containsText" dxfId="2365" priority="2005" operator="containsText" text="Green">
      <formula>NOT(ISERROR(SEARCH("Green",Q129)))</formula>
    </cfRule>
    <cfRule type="containsText" dxfId="2364" priority="2006" operator="containsText" text="Conservative">
      <formula>NOT(ISERROR(SEARCH("Conservative",Q129)))</formula>
    </cfRule>
    <cfRule type="containsText" dxfId="2363" priority="2007" operator="containsText" text="SNP">
      <formula>NOT(ISERROR(SEARCH("SNP",Q129)))</formula>
    </cfRule>
    <cfRule type="containsText" dxfId="2362" priority="2008" operator="containsText" text="Labour">
      <formula>NOT(ISERROR(SEARCH("Labour",Q129)))</formula>
    </cfRule>
  </conditionalFormatting>
  <conditionalFormatting sqref="C136:N136">
    <cfRule type="top10" dxfId="2361" priority="1991" bottom="1" rank="1"/>
    <cfRule type="top10" dxfId="2360" priority="1992" rank="1"/>
  </conditionalFormatting>
  <conditionalFormatting sqref="C137:N137">
    <cfRule type="top10" dxfId="2359" priority="1989" bottom="1" rank="1"/>
    <cfRule type="top10" dxfId="2358" priority="1990" rank="1"/>
  </conditionalFormatting>
  <conditionalFormatting sqref="C138:N138">
    <cfRule type="top10" dxfId="2357" priority="1987" bottom="1" rank="1"/>
    <cfRule type="top10" dxfId="2356" priority="1988" rank="1"/>
  </conditionalFormatting>
  <conditionalFormatting sqref="C139:N139">
    <cfRule type="top10" dxfId="2355" priority="1985" bottom="1" rank="1"/>
    <cfRule type="top10" dxfId="2354" priority="1986" rank="1"/>
  </conditionalFormatting>
  <conditionalFormatting sqref="C140:N140">
    <cfRule type="top10" dxfId="2353" priority="1983" bottom="1" rank="1"/>
    <cfRule type="top10" dxfId="2352" priority="1984" rank="1"/>
  </conditionalFormatting>
  <conditionalFormatting sqref="C135:N135">
    <cfRule type="containsText" dxfId="2351" priority="1947" operator="containsText" text="Family">
      <formula>NOT(ISERROR(SEARCH("Family",C135)))</formula>
    </cfRule>
    <cfRule type="containsText" dxfId="2350" priority="1962" operator="containsText" text="Alba">
      <formula>NOT(ISERROR(SEARCH("Alba",C135)))</formula>
    </cfRule>
    <cfRule type="containsText" dxfId="2349" priority="1963" operator="containsText" text="Ind">
      <formula>NOT(ISERROR(SEARCH("Ind",C135)))</formula>
    </cfRule>
    <cfRule type="containsText" dxfId="2348" priority="1964" operator="containsText" text="Lib Dem">
      <formula>NOT(ISERROR(SEARCH("Lib Dem",C135)))</formula>
    </cfRule>
    <cfRule type="containsText" dxfId="2347" priority="1965" operator="containsText" text="Green">
      <formula>NOT(ISERROR(SEARCH("Green",C135)))</formula>
    </cfRule>
    <cfRule type="containsText" dxfId="2346" priority="1966" operator="containsText" text="Conservative">
      <formula>NOT(ISERROR(SEARCH("Conservative",C135)))</formula>
    </cfRule>
    <cfRule type="containsText" dxfId="2345" priority="1967" operator="containsText" text="SNP">
      <formula>NOT(ISERROR(SEARCH("SNP",C135)))</formula>
    </cfRule>
    <cfRule type="containsText" dxfId="2344" priority="1968" operator="containsText" text="Labour">
      <formula>NOT(ISERROR(SEARCH("Labour",C135)))</formula>
    </cfRule>
  </conditionalFormatting>
  <conditionalFormatting sqref="B136">
    <cfRule type="containsText" dxfId="2343" priority="1939" operator="containsText" text="Family">
      <formula>NOT(ISERROR(SEARCH("Family",B136)))</formula>
    </cfRule>
    <cfRule type="containsText" dxfId="2342" priority="1940" operator="containsText" text="Alba">
      <formula>NOT(ISERROR(SEARCH("Alba",B136)))</formula>
    </cfRule>
    <cfRule type="containsText" dxfId="2341" priority="1941" operator="containsText" text="Ind">
      <formula>NOT(ISERROR(SEARCH("Ind",B136)))</formula>
    </cfRule>
    <cfRule type="containsText" dxfId="2340" priority="1942" operator="containsText" text="Lib Dem">
      <formula>NOT(ISERROR(SEARCH("Lib Dem",B136)))</formula>
    </cfRule>
    <cfRule type="containsText" dxfId="2339" priority="1943" operator="containsText" text="Green">
      <formula>NOT(ISERROR(SEARCH("Green",B136)))</formula>
    </cfRule>
    <cfRule type="containsText" dxfId="2338" priority="1944" operator="containsText" text="Conservative">
      <formula>NOT(ISERROR(SEARCH("Conservative",B136)))</formula>
    </cfRule>
    <cfRule type="containsText" dxfId="2337" priority="1945" operator="containsText" text="SNP">
      <formula>NOT(ISERROR(SEARCH("SNP",B136)))</formula>
    </cfRule>
    <cfRule type="containsText" dxfId="2336" priority="1946" operator="containsText" text="Labour">
      <formula>NOT(ISERROR(SEARCH("Labour",B136)))</formula>
    </cfRule>
  </conditionalFormatting>
  <conditionalFormatting sqref="B137">
    <cfRule type="containsText" dxfId="2335" priority="1931" operator="containsText" text="Family">
      <formula>NOT(ISERROR(SEARCH("Family",B137)))</formula>
    </cfRule>
    <cfRule type="containsText" dxfId="2334" priority="1932" operator="containsText" text="Alba">
      <formula>NOT(ISERROR(SEARCH("Alba",B137)))</formula>
    </cfRule>
    <cfRule type="containsText" dxfId="2333" priority="1933" operator="containsText" text="Ind">
      <formula>NOT(ISERROR(SEARCH("Ind",B137)))</formula>
    </cfRule>
    <cfRule type="containsText" dxfId="2332" priority="1934" operator="containsText" text="Lib Dem">
      <formula>NOT(ISERROR(SEARCH("Lib Dem",B137)))</formula>
    </cfRule>
    <cfRule type="containsText" dxfId="2331" priority="1935" operator="containsText" text="Green">
      <formula>NOT(ISERROR(SEARCH("Green",B137)))</formula>
    </cfRule>
    <cfRule type="containsText" dxfId="2330" priority="1936" operator="containsText" text="Conservative">
      <formula>NOT(ISERROR(SEARCH("Conservative",B137)))</formula>
    </cfRule>
    <cfRule type="containsText" dxfId="2329" priority="1937" operator="containsText" text="SNP">
      <formula>NOT(ISERROR(SEARCH("SNP",B137)))</formula>
    </cfRule>
    <cfRule type="containsText" dxfId="2328" priority="1938" operator="containsText" text="Labour">
      <formula>NOT(ISERROR(SEARCH("Labour",B137)))</formula>
    </cfRule>
  </conditionalFormatting>
  <conditionalFormatting sqref="B138">
    <cfRule type="containsText" dxfId="2327" priority="1923" operator="containsText" text="Family">
      <formula>NOT(ISERROR(SEARCH("Family",B138)))</formula>
    </cfRule>
    <cfRule type="containsText" dxfId="2326" priority="1924" operator="containsText" text="Alba">
      <formula>NOT(ISERROR(SEARCH("Alba",B138)))</formula>
    </cfRule>
    <cfRule type="containsText" dxfId="2325" priority="1925" operator="containsText" text="Ind">
      <formula>NOT(ISERROR(SEARCH("Ind",B138)))</formula>
    </cfRule>
    <cfRule type="containsText" dxfId="2324" priority="1926" operator="containsText" text="Lib Dem">
      <formula>NOT(ISERROR(SEARCH("Lib Dem",B138)))</formula>
    </cfRule>
    <cfRule type="containsText" dxfId="2323" priority="1927" operator="containsText" text="Green">
      <formula>NOT(ISERROR(SEARCH("Green",B138)))</formula>
    </cfRule>
    <cfRule type="containsText" dxfId="2322" priority="1928" operator="containsText" text="Conservative">
      <formula>NOT(ISERROR(SEARCH("Conservative",B138)))</formula>
    </cfRule>
    <cfRule type="containsText" dxfId="2321" priority="1929" operator="containsText" text="SNP">
      <formula>NOT(ISERROR(SEARCH("SNP",B138)))</formula>
    </cfRule>
    <cfRule type="containsText" dxfId="2320" priority="1930" operator="containsText" text="Labour">
      <formula>NOT(ISERROR(SEARCH("Labour",B138)))</formula>
    </cfRule>
  </conditionalFormatting>
  <conditionalFormatting sqref="B139">
    <cfRule type="containsText" dxfId="2319" priority="1915" operator="containsText" text="Family">
      <formula>NOT(ISERROR(SEARCH("Family",B139)))</formula>
    </cfRule>
    <cfRule type="containsText" dxfId="2318" priority="1916" operator="containsText" text="Alba">
      <formula>NOT(ISERROR(SEARCH("Alba",B139)))</formula>
    </cfRule>
    <cfRule type="containsText" dxfId="2317" priority="1917" operator="containsText" text="Ind">
      <formula>NOT(ISERROR(SEARCH("Ind",B139)))</formula>
    </cfRule>
    <cfRule type="containsText" dxfId="2316" priority="1918" operator="containsText" text="Lib Dem">
      <formula>NOT(ISERROR(SEARCH("Lib Dem",B139)))</formula>
    </cfRule>
    <cfRule type="containsText" dxfId="2315" priority="1919" operator="containsText" text="Green">
      <formula>NOT(ISERROR(SEARCH("Green",B139)))</formula>
    </cfRule>
    <cfRule type="containsText" dxfId="2314" priority="1920" operator="containsText" text="Conservative">
      <formula>NOT(ISERROR(SEARCH("Conservative",B139)))</formula>
    </cfRule>
    <cfRule type="containsText" dxfId="2313" priority="1921" operator="containsText" text="SNP">
      <formula>NOT(ISERROR(SEARCH("SNP",B139)))</formula>
    </cfRule>
    <cfRule type="containsText" dxfId="2312" priority="1922" operator="containsText" text="Labour">
      <formula>NOT(ISERROR(SEARCH("Labour",B139)))</formula>
    </cfRule>
  </conditionalFormatting>
  <conditionalFormatting sqref="B140">
    <cfRule type="containsText" dxfId="2311" priority="1907" operator="containsText" text="Family">
      <formula>NOT(ISERROR(SEARCH("Family",B140)))</formula>
    </cfRule>
    <cfRule type="containsText" dxfId="2310" priority="1908" operator="containsText" text="Alba">
      <formula>NOT(ISERROR(SEARCH("Alba",B140)))</formula>
    </cfRule>
    <cfRule type="containsText" dxfId="2309" priority="1909" operator="containsText" text="Ind">
      <formula>NOT(ISERROR(SEARCH("Ind",B140)))</formula>
    </cfRule>
    <cfRule type="containsText" dxfId="2308" priority="1910" operator="containsText" text="Lib Dem">
      <formula>NOT(ISERROR(SEARCH("Lib Dem",B140)))</formula>
    </cfRule>
    <cfRule type="containsText" dxfId="2307" priority="1911" operator="containsText" text="Green">
      <formula>NOT(ISERROR(SEARCH("Green",B140)))</formula>
    </cfRule>
    <cfRule type="containsText" dxfId="2306" priority="1912" operator="containsText" text="Conservative">
      <formula>NOT(ISERROR(SEARCH("Conservative",B140)))</formula>
    </cfRule>
    <cfRule type="containsText" dxfId="2305" priority="1913" operator="containsText" text="SNP">
      <formula>NOT(ISERROR(SEARCH("SNP",B140)))</formula>
    </cfRule>
    <cfRule type="containsText" dxfId="2304" priority="1914" operator="containsText" text="Labour">
      <formula>NOT(ISERROR(SEARCH("Labour",B140)))</formula>
    </cfRule>
  </conditionalFormatting>
  <conditionalFormatting sqref="R135:X135">
    <cfRule type="containsText" dxfId="2303" priority="1883" operator="containsText" text="Family">
      <formula>NOT(ISERROR(SEARCH("Family",R135)))</formula>
    </cfRule>
    <cfRule type="containsText" dxfId="2302" priority="1884" operator="containsText" text="Alba">
      <formula>NOT(ISERROR(SEARCH("Alba",R135)))</formula>
    </cfRule>
    <cfRule type="containsText" dxfId="2301" priority="1885" operator="containsText" text="Ind">
      <formula>NOT(ISERROR(SEARCH("Ind",R135)))</formula>
    </cfRule>
    <cfRule type="containsText" dxfId="2300" priority="1886" operator="containsText" text="Lib Dem">
      <formula>NOT(ISERROR(SEARCH("Lib Dem",R135)))</formula>
    </cfRule>
    <cfRule type="containsText" dxfId="2299" priority="1887" operator="containsText" text="Green">
      <formula>NOT(ISERROR(SEARCH("Green",R135)))</formula>
    </cfRule>
    <cfRule type="containsText" dxfId="2298" priority="1888" operator="containsText" text="Conservative">
      <formula>NOT(ISERROR(SEARCH("Conservative",R135)))</formula>
    </cfRule>
    <cfRule type="containsText" dxfId="2297" priority="1889" operator="containsText" text="SNP">
      <formula>NOT(ISERROR(SEARCH("SNP",R135)))</formula>
    </cfRule>
    <cfRule type="containsText" dxfId="2296" priority="1890" operator="containsText" text="Labour">
      <formula>NOT(ISERROR(SEARCH("Labour",R135)))</formula>
    </cfRule>
  </conditionalFormatting>
  <conditionalFormatting sqref="Q136">
    <cfRule type="containsText" dxfId="2295" priority="1875" operator="containsText" text="Family">
      <formula>NOT(ISERROR(SEARCH("Family",Q136)))</formula>
    </cfRule>
    <cfRule type="containsText" dxfId="2294" priority="1876" operator="containsText" text="Alba">
      <formula>NOT(ISERROR(SEARCH("Alba",Q136)))</formula>
    </cfRule>
    <cfRule type="containsText" dxfId="2293" priority="1877" operator="containsText" text="Ind">
      <formula>NOT(ISERROR(SEARCH("Ind",Q136)))</formula>
    </cfRule>
    <cfRule type="containsText" dxfId="2292" priority="1878" operator="containsText" text="Lib Dem">
      <formula>NOT(ISERROR(SEARCH("Lib Dem",Q136)))</formula>
    </cfRule>
    <cfRule type="containsText" dxfId="2291" priority="1879" operator="containsText" text="Green">
      <formula>NOT(ISERROR(SEARCH("Green",Q136)))</formula>
    </cfRule>
    <cfRule type="containsText" dxfId="2290" priority="1880" operator="containsText" text="Conservative">
      <formula>NOT(ISERROR(SEARCH("Conservative",Q136)))</formula>
    </cfRule>
    <cfRule type="containsText" dxfId="2289" priority="1881" operator="containsText" text="SNP">
      <formula>NOT(ISERROR(SEARCH("SNP",Q136)))</formula>
    </cfRule>
    <cfRule type="containsText" dxfId="2288" priority="1882" operator="containsText" text="Labour">
      <formula>NOT(ISERROR(SEARCH("Labour",Q136)))</formula>
    </cfRule>
  </conditionalFormatting>
  <conditionalFormatting sqref="Q137">
    <cfRule type="containsText" dxfId="2287" priority="1867" operator="containsText" text="Family">
      <formula>NOT(ISERROR(SEARCH("Family",Q137)))</formula>
    </cfRule>
    <cfRule type="containsText" dxfId="2286" priority="1868" operator="containsText" text="Alba">
      <formula>NOT(ISERROR(SEARCH("Alba",Q137)))</formula>
    </cfRule>
    <cfRule type="containsText" dxfId="2285" priority="1869" operator="containsText" text="Ind">
      <formula>NOT(ISERROR(SEARCH("Ind",Q137)))</formula>
    </cfRule>
    <cfRule type="containsText" dxfId="2284" priority="1870" operator="containsText" text="Lib Dem">
      <formula>NOT(ISERROR(SEARCH("Lib Dem",Q137)))</formula>
    </cfRule>
    <cfRule type="containsText" dxfId="2283" priority="1871" operator="containsText" text="Green">
      <formula>NOT(ISERROR(SEARCH("Green",Q137)))</formula>
    </cfRule>
    <cfRule type="containsText" dxfId="2282" priority="1872" operator="containsText" text="Conservative">
      <formula>NOT(ISERROR(SEARCH("Conservative",Q137)))</formula>
    </cfRule>
    <cfRule type="containsText" dxfId="2281" priority="1873" operator="containsText" text="SNP">
      <formula>NOT(ISERROR(SEARCH("SNP",Q137)))</formula>
    </cfRule>
    <cfRule type="containsText" dxfId="2280" priority="1874" operator="containsText" text="Labour">
      <formula>NOT(ISERROR(SEARCH("Labour",Q137)))</formula>
    </cfRule>
  </conditionalFormatting>
  <conditionalFormatting sqref="Q138">
    <cfRule type="containsText" dxfId="2279" priority="1859" operator="containsText" text="Family">
      <formula>NOT(ISERROR(SEARCH("Family",Q138)))</formula>
    </cfRule>
    <cfRule type="containsText" dxfId="2278" priority="1860" operator="containsText" text="Alba">
      <formula>NOT(ISERROR(SEARCH("Alba",Q138)))</formula>
    </cfRule>
    <cfRule type="containsText" dxfId="2277" priority="1861" operator="containsText" text="Ind">
      <formula>NOT(ISERROR(SEARCH("Ind",Q138)))</formula>
    </cfRule>
    <cfRule type="containsText" dxfId="2276" priority="1862" operator="containsText" text="Lib Dem">
      <formula>NOT(ISERROR(SEARCH("Lib Dem",Q138)))</formula>
    </cfRule>
    <cfRule type="containsText" dxfId="2275" priority="1863" operator="containsText" text="Green">
      <formula>NOT(ISERROR(SEARCH("Green",Q138)))</formula>
    </cfRule>
    <cfRule type="containsText" dxfId="2274" priority="1864" operator="containsText" text="Conservative">
      <formula>NOT(ISERROR(SEARCH("Conservative",Q138)))</formula>
    </cfRule>
    <cfRule type="containsText" dxfId="2273" priority="1865" operator="containsText" text="SNP">
      <formula>NOT(ISERROR(SEARCH("SNP",Q138)))</formula>
    </cfRule>
    <cfRule type="containsText" dxfId="2272" priority="1866" operator="containsText" text="Labour">
      <formula>NOT(ISERROR(SEARCH("Labour",Q138)))</formula>
    </cfRule>
  </conditionalFormatting>
  <conditionalFormatting sqref="Q139">
    <cfRule type="containsText" dxfId="2271" priority="1851" operator="containsText" text="Family">
      <formula>NOT(ISERROR(SEARCH("Family",Q139)))</formula>
    </cfRule>
    <cfRule type="containsText" dxfId="2270" priority="1852" operator="containsText" text="Alba">
      <formula>NOT(ISERROR(SEARCH("Alba",Q139)))</formula>
    </cfRule>
    <cfRule type="containsText" dxfId="2269" priority="1853" operator="containsText" text="Ind">
      <formula>NOT(ISERROR(SEARCH("Ind",Q139)))</formula>
    </cfRule>
    <cfRule type="containsText" dxfId="2268" priority="1854" operator="containsText" text="Lib Dem">
      <formula>NOT(ISERROR(SEARCH("Lib Dem",Q139)))</formula>
    </cfRule>
    <cfRule type="containsText" dxfId="2267" priority="1855" operator="containsText" text="Green">
      <formula>NOT(ISERROR(SEARCH("Green",Q139)))</formula>
    </cfRule>
    <cfRule type="containsText" dxfId="2266" priority="1856" operator="containsText" text="Conservative">
      <formula>NOT(ISERROR(SEARCH("Conservative",Q139)))</formula>
    </cfRule>
    <cfRule type="containsText" dxfId="2265" priority="1857" operator="containsText" text="SNP">
      <formula>NOT(ISERROR(SEARCH("SNP",Q139)))</formula>
    </cfRule>
    <cfRule type="containsText" dxfId="2264" priority="1858" operator="containsText" text="Labour">
      <formula>NOT(ISERROR(SEARCH("Labour",Q139)))</formula>
    </cfRule>
  </conditionalFormatting>
  <conditionalFormatting sqref="Q140">
    <cfRule type="containsText" dxfId="2263" priority="1843" operator="containsText" text="Family">
      <formula>NOT(ISERROR(SEARCH("Family",Q140)))</formula>
    </cfRule>
    <cfRule type="containsText" dxfId="2262" priority="1844" operator="containsText" text="Alba">
      <formula>NOT(ISERROR(SEARCH("Alba",Q140)))</formula>
    </cfRule>
    <cfRule type="containsText" dxfId="2261" priority="1845" operator="containsText" text="Ind">
      <formula>NOT(ISERROR(SEARCH("Ind",Q140)))</formula>
    </cfRule>
    <cfRule type="containsText" dxfId="2260" priority="1846" operator="containsText" text="Lib Dem">
      <formula>NOT(ISERROR(SEARCH("Lib Dem",Q140)))</formula>
    </cfRule>
    <cfRule type="containsText" dxfId="2259" priority="1847" operator="containsText" text="Green">
      <formula>NOT(ISERROR(SEARCH("Green",Q140)))</formula>
    </cfRule>
    <cfRule type="containsText" dxfId="2258" priority="1848" operator="containsText" text="Conservative">
      <formula>NOT(ISERROR(SEARCH("Conservative",Q140)))</formula>
    </cfRule>
    <cfRule type="containsText" dxfId="2257" priority="1849" operator="containsText" text="SNP">
      <formula>NOT(ISERROR(SEARCH("SNP",Q140)))</formula>
    </cfRule>
    <cfRule type="containsText" dxfId="2256" priority="1850" operator="containsText" text="Labour">
      <formula>NOT(ISERROR(SEARCH("Labour",Q140)))</formula>
    </cfRule>
  </conditionalFormatting>
  <conditionalFormatting sqref="C147:N147">
    <cfRule type="top10" dxfId="2255" priority="1825" bottom="1" rank="1"/>
    <cfRule type="top10" dxfId="2254" priority="1826" rank="1"/>
  </conditionalFormatting>
  <conditionalFormatting sqref="C148:N148">
    <cfRule type="top10" dxfId="2253" priority="1823" bottom="1" rank="1"/>
    <cfRule type="top10" dxfId="2252" priority="1824" rank="1"/>
  </conditionalFormatting>
  <conditionalFormatting sqref="C149:N149">
    <cfRule type="top10" dxfId="2251" priority="1821" bottom="1" rank="1"/>
    <cfRule type="top10" dxfId="2250" priority="1822" rank="1"/>
  </conditionalFormatting>
  <conditionalFormatting sqref="C150:N150">
    <cfRule type="top10" dxfId="2249" priority="1819" bottom="1" rank="1"/>
    <cfRule type="top10" dxfId="2248" priority="1820" rank="1"/>
  </conditionalFormatting>
  <conditionalFormatting sqref="C151:N151">
    <cfRule type="top10" dxfId="2247" priority="1817" bottom="1" rank="1"/>
    <cfRule type="top10" dxfId="2246" priority="1818" rank="1"/>
  </conditionalFormatting>
  <conditionalFormatting sqref="C152:N152">
    <cfRule type="top10" dxfId="2245" priority="1815" bottom="1" rank="1"/>
    <cfRule type="top10" dxfId="2244" priority="1816" rank="1"/>
  </conditionalFormatting>
  <conditionalFormatting sqref="C146:N146">
    <cfRule type="containsText" dxfId="2243" priority="1781" operator="containsText" text="Family">
      <formula>NOT(ISERROR(SEARCH("Family",C146)))</formula>
    </cfRule>
    <cfRule type="containsText" dxfId="2242" priority="1796" operator="containsText" text="Alba">
      <formula>NOT(ISERROR(SEARCH("Alba",C146)))</formula>
    </cfRule>
    <cfRule type="containsText" dxfId="2241" priority="1797" operator="containsText" text="Ind">
      <formula>NOT(ISERROR(SEARCH("Ind",C146)))</formula>
    </cfRule>
    <cfRule type="containsText" dxfId="2240" priority="1798" operator="containsText" text="Lib Dem">
      <formula>NOT(ISERROR(SEARCH("Lib Dem",C146)))</formula>
    </cfRule>
    <cfRule type="containsText" dxfId="2239" priority="1799" operator="containsText" text="Green">
      <formula>NOT(ISERROR(SEARCH("Green",C146)))</formula>
    </cfRule>
    <cfRule type="containsText" dxfId="2238" priority="1800" operator="containsText" text="Conservative">
      <formula>NOT(ISERROR(SEARCH("Conservative",C146)))</formula>
    </cfRule>
    <cfRule type="containsText" dxfId="2237" priority="1801" operator="containsText" text="SNP">
      <formula>NOT(ISERROR(SEARCH("SNP",C146)))</formula>
    </cfRule>
    <cfRule type="containsText" dxfId="2236" priority="1802" operator="containsText" text="Labour">
      <formula>NOT(ISERROR(SEARCH("Labour",C146)))</formula>
    </cfRule>
  </conditionalFormatting>
  <conditionalFormatting sqref="B147">
    <cfRule type="containsText" dxfId="2235" priority="1773" operator="containsText" text="Family">
      <formula>NOT(ISERROR(SEARCH("Family",B147)))</formula>
    </cfRule>
    <cfRule type="containsText" dxfId="2234" priority="1774" operator="containsText" text="Alba">
      <formula>NOT(ISERROR(SEARCH("Alba",B147)))</formula>
    </cfRule>
    <cfRule type="containsText" dxfId="2233" priority="1775" operator="containsText" text="Ind">
      <formula>NOT(ISERROR(SEARCH("Ind",B147)))</formula>
    </cfRule>
    <cfRule type="containsText" dxfId="2232" priority="1776" operator="containsText" text="Lib Dem">
      <formula>NOT(ISERROR(SEARCH("Lib Dem",B147)))</formula>
    </cfRule>
    <cfRule type="containsText" dxfId="2231" priority="1777" operator="containsText" text="Green">
      <formula>NOT(ISERROR(SEARCH("Green",B147)))</formula>
    </cfRule>
    <cfRule type="containsText" dxfId="2230" priority="1778" operator="containsText" text="Conservative">
      <formula>NOT(ISERROR(SEARCH("Conservative",B147)))</formula>
    </cfRule>
    <cfRule type="containsText" dxfId="2229" priority="1779" operator="containsText" text="SNP">
      <formula>NOT(ISERROR(SEARCH("SNP",B147)))</formula>
    </cfRule>
    <cfRule type="containsText" dxfId="2228" priority="1780" operator="containsText" text="Labour">
      <formula>NOT(ISERROR(SEARCH("Labour",B147)))</formula>
    </cfRule>
  </conditionalFormatting>
  <conditionalFormatting sqref="B148">
    <cfRule type="containsText" dxfId="2227" priority="1765" operator="containsText" text="Family">
      <formula>NOT(ISERROR(SEARCH("Family",B148)))</formula>
    </cfRule>
    <cfRule type="containsText" dxfId="2226" priority="1766" operator="containsText" text="Alba">
      <formula>NOT(ISERROR(SEARCH("Alba",B148)))</formula>
    </cfRule>
    <cfRule type="containsText" dxfId="2225" priority="1767" operator="containsText" text="Ind">
      <formula>NOT(ISERROR(SEARCH("Ind",B148)))</formula>
    </cfRule>
    <cfRule type="containsText" dxfId="2224" priority="1768" operator="containsText" text="Lib Dem">
      <formula>NOT(ISERROR(SEARCH("Lib Dem",B148)))</formula>
    </cfRule>
    <cfRule type="containsText" dxfId="2223" priority="1769" operator="containsText" text="Green">
      <formula>NOT(ISERROR(SEARCH("Green",B148)))</formula>
    </cfRule>
    <cfRule type="containsText" dxfId="2222" priority="1770" operator="containsText" text="Conservative">
      <formula>NOT(ISERROR(SEARCH("Conservative",B148)))</formula>
    </cfRule>
    <cfRule type="containsText" dxfId="2221" priority="1771" operator="containsText" text="SNP">
      <formula>NOT(ISERROR(SEARCH("SNP",B148)))</formula>
    </cfRule>
    <cfRule type="containsText" dxfId="2220" priority="1772" operator="containsText" text="Labour">
      <formula>NOT(ISERROR(SEARCH("Labour",B148)))</formula>
    </cfRule>
  </conditionalFormatting>
  <conditionalFormatting sqref="B149">
    <cfRule type="containsText" dxfId="2219" priority="1757" operator="containsText" text="Family">
      <formula>NOT(ISERROR(SEARCH("Family",B149)))</formula>
    </cfRule>
    <cfRule type="containsText" dxfId="2218" priority="1758" operator="containsText" text="Alba">
      <formula>NOT(ISERROR(SEARCH("Alba",B149)))</formula>
    </cfRule>
    <cfRule type="containsText" dxfId="2217" priority="1759" operator="containsText" text="Ind">
      <formula>NOT(ISERROR(SEARCH("Ind",B149)))</formula>
    </cfRule>
    <cfRule type="containsText" dxfId="2216" priority="1760" operator="containsText" text="Lib Dem">
      <formula>NOT(ISERROR(SEARCH("Lib Dem",B149)))</formula>
    </cfRule>
    <cfRule type="containsText" dxfId="2215" priority="1761" operator="containsText" text="Green">
      <formula>NOT(ISERROR(SEARCH("Green",B149)))</formula>
    </cfRule>
    <cfRule type="containsText" dxfId="2214" priority="1762" operator="containsText" text="Conservative">
      <formula>NOT(ISERROR(SEARCH("Conservative",B149)))</formula>
    </cfRule>
    <cfRule type="containsText" dxfId="2213" priority="1763" operator="containsText" text="SNP">
      <formula>NOT(ISERROR(SEARCH("SNP",B149)))</formula>
    </cfRule>
    <cfRule type="containsText" dxfId="2212" priority="1764" operator="containsText" text="Labour">
      <formula>NOT(ISERROR(SEARCH("Labour",B149)))</formula>
    </cfRule>
  </conditionalFormatting>
  <conditionalFormatting sqref="B150">
    <cfRule type="containsText" dxfId="2211" priority="1749" operator="containsText" text="Family">
      <formula>NOT(ISERROR(SEARCH("Family",B150)))</formula>
    </cfRule>
    <cfRule type="containsText" dxfId="2210" priority="1750" operator="containsText" text="Alba">
      <formula>NOT(ISERROR(SEARCH("Alba",B150)))</formula>
    </cfRule>
    <cfRule type="containsText" dxfId="2209" priority="1751" operator="containsText" text="Ind">
      <formula>NOT(ISERROR(SEARCH("Ind",B150)))</formula>
    </cfRule>
    <cfRule type="containsText" dxfId="2208" priority="1752" operator="containsText" text="Lib Dem">
      <formula>NOT(ISERROR(SEARCH("Lib Dem",B150)))</formula>
    </cfRule>
    <cfRule type="containsText" dxfId="2207" priority="1753" operator="containsText" text="Green">
      <formula>NOT(ISERROR(SEARCH("Green",B150)))</formula>
    </cfRule>
    <cfRule type="containsText" dxfId="2206" priority="1754" operator="containsText" text="Conservative">
      <formula>NOT(ISERROR(SEARCH("Conservative",B150)))</formula>
    </cfRule>
    <cfRule type="containsText" dxfId="2205" priority="1755" operator="containsText" text="SNP">
      <formula>NOT(ISERROR(SEARCH("SNP",B150)))</formula>
    </cfRule>
    <cfRule type="containsText" dxfId="2204" priority="1756" operator="containsText" text="Labour">
      <formula>NOT(ISERROR(SEARCH("Labour",B150)))</formula>
    </cfRule>
  </conditionalFormatting>
  <conditionalFormatting sqref="B151">
    <cfRule type="containsText" dxfId="2203" priority="1741" operator="containsText" text="Family">
      <formula>NOT(ISERROR(SEARCH("Family",B151)))</formula>
    </cfRule>
    <cfRule type="containsText" dxfId="2202" priority="1742" operator="containsText" text="Alba">
      <formula>NOT(ISERROR(SEARCH("Alba",B151)))</formula>
    </cfRule>
    <cfRule type="containsText" dxfId="2201" priority="1743" operator="containsText" text="Ind">
      <formula>NOT(ISERROR(SEARCH("Ind",B151)))</formula>
    </cfRule>
    <cfRule type="containsText" dxfId="2200" priority="1744" operator="containsText" text="Lib Dem">
      <formula>NOT(ISERROR(SEARCH("Lib Dem",B151)))</formula>
    </cfRule>
    <cfRule type="containsText" dxfId="2199" priority="1745" operator="containsText" text="Green">
      <formula>NOT(ISERROR(SEARCH("Green",B151)))</formula>
    </cfRule>
    <cfRule type="containsText" dxfId="2198" priority="1746" operator="containsText" text="Conservative">
      <formula>NOT(ISERROR(SEARCH("Conservative",B151)))</formula>
    </cfRule>
    <cfRule type="containsText" dxfId="2197" priority="1747" operator="containsText" text="SNP">
      <formula>NOT(ISERROR(SEARCH("SNP",B151)))</formula>
    </cfRule>
    <cfRule type="containsText" dxfId="2196" priority="1748" operator="containsText" text="Labour">
      <formula>NOT(ISERROR(SEARCH("Labour",B151)))</formula>
    </cfRule>
  </conditionalFormatting>
  <conditionalFormatting sqref="B152">
    <cfRule type="containsText" dxfId="2195" priority="1733" operator="containsText" text="Family">
      <formula>NOT(ISERROR(SEARCH("Family",B152)))</formula>
    </cfRule>
    <cfRule type="containsText" dxfId="2194" priority="1734" operator="containsText" text="Alba">
      <formula>NOT(ISERROR(SEARCH("Alba",B152)))</formula>
    </cfRule>
    <cfRule type="containsText" dxfId="2193" priority="1735" operator="containsText" text="Ind">
      <formula>NOT(ISERROR(SEARCH("Ind",B152)))</formula>
    </cfRule>
    <cfRule type="containsText" dxfId="2192" priority="1736" operator="containsText" text="Lib Dem">
      <formula>NOT(ISERROR(SEARCH("Lib Dem",B152)))</formula>
    </cfRule>
    <cfRule type="containsText" dxfId="2191" priority="1737" operator="containsText" text="Green">
      <formula>NOT(ISERROR(SEARCH("Green",B152)))</formula>
    </cfRule>
    <cfRule type="containsText" dxfId="2190" priority="1738" operator="containsText" text="Conservative">
      <formula>NOT(ISERROR(SEARCH("Conservative",B152)))</formula>
    </cfRule>
    <cfRule type="containsText" dxfId="2189" priority="1739" operator="containsText" text="SNP">
      <formula>NOT(ISERROR(SEARCH("SNP",B152)))</formula>
    </cfRule>
    <cfRule type="containsText" dxfId="2188" priority="1740" operator="containsText" text="Labour">
      <formula>NOT(ISERROR(SEARCH("Labour",B152)))</formula>
    </cfRule>
  </conditionalFormatting>
  <conditionalFormatting sqref="R146:X146">
    <cfRule type="containsText" dxfId="2187" priority="1717" operator="containsText" text="Family">
      <formula>NOT(ISERROR(SEARCH("Family",R146)))</formula>
    </cfRule>
    <cfRule type="containsText" dxfId="2186" priority="1718" operator="containsText" text="Alba">
      <formula>NOT(ISERROR(SEARCH("Alba",R146)))</formula>
    </cfRule>
    <cfRule type="containsText" dxfId="2185" priority="1719" operator="containsText" text="Ind">
      <formula>NOT(ISERROR(SEARCH("Ind",R146)))</formula>
    </cfRule>
    <cfRule type="containsText" dxfId="2184" priority="1720" operator="containsText" text="Lib Dem">
      <formula>NOT(ISERROR(SEARCH("Lib Dem",R146)))</formula>
    </cfRule>
    <cfRule type="containsText" dxfId="2183" priority="1721" operator="containsText" text="Green">
      <formula>NOT(ISERROR(SEARCH("Green",R146)))</formula>
    </cfRule>
    <cfRule type="containsText" dxfId="2182" priority="1722" operator="containsText" text="Conservative">
      <formula>NOT(ISERROR(SEARCH("Conservative",R146)))</formula>
    </cfRule>
    <cfRule type="containsText" dxfId="2181" priority="1723" operator="containsText" text="SNP">
      <formula>NOT(ISERROR(SEARCH("SNP",R146)))</formula>
    </cfRule>
    <cfRule type="containsText" dxfId="2180" priority="1724" operator="containsText" text="Labour">
      <formula>NOT(ISERROR(SEARCH("Labour",R146)))</formula>
    </cfRule>
  </conditionalFormatting>
  <conditionalFormatting sqref="Q147">
    <cfRule type="containsText" dxfId="2179" priority="1709" operator="containsText" text="Family">
      <formula>NOT(ISERROR(SEARCH("Family",Q147)))</formula>
    </cfRule>
    <cfRule type="containsText" dxfId="2178" priority="1710" operator="containsText" text="Alba">
      <formula>NOT(ISERROR(SEARCH("Alba",Q147)))</formula>
    </cfRule>
    <cfRule type="containsText" dxfId="2177" priority="1711" operator="containsText" text="Ind">
      <formula>NOT(ISERROR(SEARCH("Ind",Q147)))</formula>
    </cfRule>
    <cfRule type="containsText" dxfId="2176" priority="1712" operator="containsText" text="Lib Dem">
      <formula>NOT(ISERROR(SEARCH("Lib Dem",Q147)))</formula>
    </cfRule>
    <cfRule type="containsText" dxfId="2175" priority="1713" operator="containsText" text="Green">
      <formula>NOT(ISERROR(SEARCH("Green",Q147)))</formula>
    </cfRule>
    <cfRule type="containsText" dxfId="2174" priority="1714" operator="containsText" text="Conservative">
      <formula>NOT(ISERROR(SEARCH("Conservative",Q147)))</formula>
    </cfRule>
    <cfRule type="containsText" dxfId="2173" priority="1715" operator="containsText" text="SNP">
      <formula>NOT(ISERROR(SEARCH("SNP",Q147)))</formula>
    </cfRule>
    <cfRule type="containsText" dxfId="2172" priority="1716" operator="containsText" text="Labour">
      <formula>NOT(ISERROR(SEARCH("Labour",Q147)))</formula>
    </cfRule>
  </conditionalFormatting>
  <conditionalFormatting sqref="Q148">
    <cfRule type="containsText" dxfId="2171" priority="1701" operator="containsText" text="Family">
      <formula>NOT(ISERROR(SEARCH("Family",Q148)))</formula>
    </cfRule>
    <cfRule type="containsText" dxfId="2170" priority="1702" operator="containsText" text="Alba">
      <formula>NOT(ISERROR(SEARCH("Alba",Q148)))</formula>
    </cfRule>
    <cfRule type="containsText" dxfId="2169" priority="1703" operator="containsText" text="Ind">
      <formula>NOT(ISERROR(SEARCH("Ind",Q148)))</formula>
    </cfRule>
    <cfRule type="containsText" dxfId="2168" priority="1704" operator="containsText" text="Lib Dem">
      <formula>NOT(ISERROR(SEARCH("Lib Dem",Q148)))</formula>
    </cfRule>
    <cfRule type="containsText" dxfId="2167" priority="1705" operator="containsText" text="Green">
      <formula>NOT(ISERROR(SEARCH("Green",Q148)))</formula>
    </cfRule>
    <cfRule type="containsText" dxfId="2166" priority="1706" operator="containsText" text="Conservative">
      <formula>NOT(ISERROR(SEARCH("Conservative",Q148)))</formula>
    </cfRule>
    <cfRule type="containsText" dxfId="2165" priority="1707" operator="containsText" text="SNP">
      <formula>NOT(ISERROR(SEARCH("SNP",Q148)))</formula>
    </cfRule>
    <cfRule type="containsText" dxfId="2164" priority="1708" operator="containsText" text="Labour">
      <formula>NOT(ISERROR(SEARCH("Labour",Q148)))</formula>
    </cfRule>
  </conditionalFormatting>
  <conditionalFormatting sqref="Q149">
    <cfRule type="containsText" dxfId="2163" priority="1693" operator="containsText" text="Family">
      <formula>NOT(ISERROR(SEARCH("Family",Q149)))</formula>
    </cfRule>
    <cfRule type="containsText" dxfId="2162" priority="1694" operator="containsText" text="Alba">
      <formula>NOT(ISERROR(SEARCH("Alba",Q149)))</formula>
    </cfRule>
    <cfRule type="containsText" dxfId="2161" priority="1695" operator="containsText" text="Ind">
      <formula>NOT(ISERROR(SEARCH("Ind",Q149)))</formula>
    </cfRule>
    <cfRule type="containsText" dxfId="2160" priority="1696" operator="containsText" text="Lib Dem">
      <formula>NOT(ISERROR(SEARCH("Lib Dem",Q149)))</formula>
    </cfRule>
    <cfRule type="containsText" dxfId="2159" priority="1697" operator="containsText" text="Green">
      <formula>NOT(ISERROR(SEARCH("Green",Q149)))</formula>
    </cfRule>
    <cfRule type="containsText" dxfId="2158" priority="1698" operator="containsText" text="Conservative">
      <formula>NOT(ISERROR(SEARCH("Conservative",Q149)))</formula>
    </cfRule>
    <cfRule type="containsText" dxfId="2157" priority="1699" operator="containsText" text="SNP">
      <formula>NOT(ISERROR(SEARCH("SNP",Q149)))</formula>
    </cfRule>
    <cfRule type="containsText" dxfId="2156" priority="1700" operator="containsText" text="Labour">
      <formula>NOT(ISERROR(SEARCH("Labour",Q149)))</formula>
    </cfRule>
  </conditionalFormatting>
  <conditionalFormatting sqref="Q150">
    <cfRule type="containsText" dxfId="2155" priority="1685" operator="containsText" text="Family">
      <formula>NOT(ISERROR(SEARCH("Family",Q150)))</formula>
    </cfRule>
    <cfRule type="containsText" dxfId="2154" priority="1686" operator="containsText" text="Alba">
      <formula>NOT(ISERROR(SEARCH("Alba",Q150)))</formula>
    </cfRule>
    <cfRule type="containsText" dxfId="2153" priority="1687" operator="containsText" text="Ind">
      <formula>NOT(ISERROR(SEARCH("Ind",Q150)))</formula>
    </cfRule>
    <cfRule type="containsText" dxfId="2152" priority="1688" operator="containsText" text="Lib Dem">
      <formula>NOT(ISERROR(SEARCH("Lib Dem",Q150)))</formula>
    </cfRule>
    <cfRule type="containsText" dxfId="2151" priority="1689" operator="containsText" text="Green">
      <formula>NOT(ISERROR(SEARCH("Green",Q150)))</formula>
    </cfRule>
    <cfRule type="containsText" dxfId="2150" priority="1690" operator="containsText" text="Conservative">
      <formula>NOT(ISERROR(SEARCH("Conservative",Q150)))</formula>
    </cfRule>
    <cfRule type="containsText" dxfId="2149" priority="1691" operator="containsText" text="SNP">
      <formula>NOT(ISERROR(SEARCH("SNP",Q150)))</formula>
    </cfRule>
    <cfRule type="containsText" dxfId="2148" priority="1692" operator="containsText" text="Labour">
      <formula>NOT(ISERROR(SEARCH("Labour",Q150)))</formula>
    </cfRule>
  </conditionalFormatting>
  <conditionalFormatting sqref="Q151">
    <cfRule type="containsText" dxfId="2147" priority="1677" operator="containsText" text="Family">
      <formula>NOT(ISERROR(SEARCH("Family",Q151)))</formula>
    </cfRule>
    <cfRule type="containsText" dxfId="2146" priority="1678" operator="containsText" text="Alba">
      <formula>NOT(ISERROR(SEARCH("Alba",Q151)))</formula>
    </cfRule>
    <cfRule type="containsText" dxfId="2145" priority="1679" operator="containsText" text="Ind">
      <formula>NOT(ISERROR(SEARCH("Ind",Q151)))</formula>
    </cfRule>
    <cfRule type="containsText" dxfId="2144" priority="1680" operator="containsText" text="Lib Dem">
      <formula>NOT(ISERROR(SEARCH("Lib Dem",Q151)))</formula>
    </cfRule>
    <cfRule type="containsText" dxfId="2143" priority="1681" operator="containsText" text="Green">
      <formula>NOT(ISERROR(SEARCH("Green",Q151)))</formula>
    </cfRule>
    <cfRule type="containsText" dxfId="2142" priority="1682" operator="containsText" text="Conservative">
      <formula>NOT(ISERROR(SEARCH("Conservative",Q151)))</formula>
    </cfRule>
    <cfRule type="containsText" dxfId="2141" priority="1683" operator="containsText" text="SNP">
      <formula>NOT(ISERROR(SEARCH("SNP",Q151)))</formula>
    </cfRule>
    <cfRule type="containsText" dxfId="2140" priority="1684" operator="containsText" text="Labour">
      <formula>NOT(ISERROR(SEARCH("Labour",Q151)))</formula>
    </cfRule>
  </conditionalFormatting>
  <conditionalFormatting sqref="Q152">
    <cfRule type="containsText" dxfId="2139" priority="1669" operator="containsText" text="Family">
      <formula>NOT(ISERROR(SEARCH("Family",Q152)))</formula>
    </cfRule>
    <cfRule type="containsText" dxfId="2138" priority="1670" operator="containsText" text="Alba">
      <formula>NOT(ISERROR(SEARCH("Alba",Q152)))</formula>
    </cfRule>
    <cfRule type="containsText" dxfId="2137" priority="1671" operator="containsText" text="Ind">
      <formula>NOT(ISERROR(SEARCH("Ind",Q152)))</formula>
    </cfRule>
    <cfRule type="containsText" dxfId="2136" priority="1672" operator="containsText" text="Lib Dem">
      <formula>NOT(ISERROR(SEARCH("Lib Dem",Q152)))</formula>
    </cfRule>
    <cfRule type="containsText" dxfId="2135" priority="1673" operator="containsText" text="Green">
      <formula>NOT(ISERROR(SEARCH("Green",Q152)))</formula>
    </cfRule>
    <cfRule type="containsText" dxfId="2134" priority="1674" operator="containsText" text="Conservative">
      <formula>NOT(ISERROR(SEARCH("Conservative",Q152)))</formula>
    </cfRule>
    <cfRule type="containsText" dxfId="2133" priority="1675" operator="containsText" text="SNP">
      <formula>NOT(ISERROR(SEARCH("SNP",Q152)))</formula>
    </cfRule>
    <cfRule type="containsText" dxfId="2132" priority="1676" operator="containsText" text="Labour">
      <formula>NOT(ISERROR(SEARCH("Labour",Q152)))</formula>
    </cfRule>
  </conditionalFormatting>
  <conditionalFormatting sqref="C159:N159">
    <cfRule type="top10" dxfId="2131" priority="1659" bottom="1" rank="1"/>
    <cfRule type="top10" dxfId="2130" priority="1660" rank="1"/>
  </conditionalFormatting>
  <conditionalFormatting sqref="C160:N160">
    <cfRule type="top10" dxfId="2129" priority="1657" bottom="1" rank="1"/>
    <cfRule type="top10" dxfId="2128" priority="1658" rank="1"/>
  </conditionalFormatting>
  <conditionalFormatting sqref="C161:N161">
    <cfRule type="top10" dxfId="2127" priority="1655" bottom="1" rank="1"/>
    <cfRule type="top10" dxfId="2126" priority="1656" rank="1"/>
  </conditionalFormatting>
  <conditionalFormatting sqref="C162:N162">
    <cfRule type="top10" dxfId="2125" priority="1653" bottom="1" rank="1"/>
    <cfRule type="top10" dxfId="2124" priority="1654" rank="1"/>
  </conditionalFormatting>
  <conditionalFormatting sqref="C163:N163">
    <cfRule type="top10" dxfId="2123" priority="1651" bottom="1" rank="1"/>
    <cfRule type="top10" dxfId="2122" priority="1652" rank="1"/>
  </conditionalFormatting>
  <conditionalFormatting sqref="C158:N158">
    <cfRule type="containsText" dxfId="2121" priority="1615" operator="containsText" text="Family">
      <formula>NOT(ISERROR(SEARCH("Family",C158)))</formula>
    </cfRule>
    <cfRule type="containsText" dxfId="2120" priority="1630" operator="containsText" text="Alba">
      <formula>NOT(ISERROR(SEARCH("Alba",C158)))</formula>
    </cfRule>
    <cfRule type="containsText" dxfId="2119" priority="1631" operator="containsText" text="Ind">
      <formula>NOT(ISERROR(SEARCH("Ind",C158)))</formula>
    </cfRule>
    <cfRule type="containsText" dxfId="2118" priority="1632" operator="containsText" text="Lib Dem">
      <formula>NOT(ISERROR(SEARCH("Lib Dem",C158)))</formula>
    </cfRule>
    <cfRule type="containsText" dxfId="2117" priority="1633" operator="containsText" text="Green">
      <formula>NOT(ISERROR(SEARCH("Green",C158)))</formula>
    </cfRule>
    <cfRule type="containsText" dxfId="2116" priority="1634" operator="containsText" text="Conservative">
      <formula>NOT(ISERROR(SEARCH("Conservative",C158)))</formula>
    </cfRule>
    <cfRule type="containsText" dxfId="2115" priority="1635" operator="containsText" text="SNP">
      <formula>NOT(ISERROR(SEARCH("SNP",C158)))</formula>
    </cfRule>
    <cfRule type="containsText" dxfId="2114" priority="1636" operator="containsText" text="Labour">
      <formula>NOT(ISERROR(SEARCH("Labour",C158)))</formula>
    </cfRule>
  </conditionalFormatting>
  <conditionalFormatting sqref="B159">
    <cfRule type="containsText" dxfId="2113" priority="1607" operator="containsText" text="Family">
      <formula>NOT(ISERROR(SEARCH("Family",B159)))</formula>
    </cfRule>
    <cfRule type="containsText" dxfId="2112" priority="1608" operator="containsText" text="Alba">
      <formula>NOT(ISERROR(SEARCH("Alba",B159)))</formula>
    </cfRule>
    <cfRule type="containsText" dxfId="2111" priority="1609" operator="containsText" text="Ind">
      <formula>NOT(ISERROR(SEARCH("Ind",B159)))</formula>
    </cfRule>
    <cfRule type="containsText" dxfId="2110" priority="1610" operator="containsText" text="Lib Dem">
      <formula>NOT(ISERROR(SEARCH("Lib Dem",B159)))</formula>
    </cfRule>
    <cfRule type="containsText" dxfId="2109" priority="1611" operator="containsText" text="Green">
      <formula>NOT(ISERROR(SEARCH("Green",B159)))</formula>
    </cfRule>
    <cfRule type="containsText" dxfId="2108" priority="1612" operator="containsText" text="Conservative">
      <formula>NOT(ISERROR(SEARCH("Conservative",B159)))</formula>
    </cfRule>
    <cfRule type="containsText" dxfId="2107" priority="1613" operator="containsText" text="SNP">
      <formula>NOT(ISERROR(SEARCH("SNP",B159)))</formula>
    </cfRule>
    <cfRule type="containsText" dxfId="2106" priority="1614" operator="containsText" text="Labour">
      <formula>NOT(ISERROR(SEARCH("Labour",B159)))</formula>
    </cfRule>
  </conditionalFormatting>
  <conditionalFormatting sqref="B160">
    <cfRule type="containsText" dxfId="2105" priority="1599" operator="containsText" text="Family">
      <formula>NOT(ISERROR(SEARCH("Family",B160)))</formula>
    </cfRule>
    <cfRule type="containsText" dxfId="2104" priority="1600" operator="containsText" text="Alba">
      <formula>NOT(ISERROR(SEARCH("Alba",B160)))</formula>
    </cfRule>
    <cfRule type="containsText" dxfId="2103" priority="1601" operator="containsText" text="Ind">
      <formula>NOT(ISERROR(SEARCH("Ind",B160)))</formula>
    </cfRule>
    <cfRule type="containsText" dxfId="2102" priority="1602" operator="containsText" text="Lib Dem">
      <formula>NOT(ISERROR(SEARCH("Lib Dem",B160)))</formula>
    </cfRule>
    <cfRule type="containsText" dxfId="2101" priority="1603" operator="containsText" text="Green">
      <formula>NOT(ISERROR(SEARCH("Green",B160)))</formula>
    </cfRule>
    <cfRule type="containsText" dxfId="2100" priority="1604" operator="containsText" text="Conservative">
      <formula>NOT(ISERROR(SEARCH("Conservative",B160)))</formula>
    </cfRule>
    <cfRule type="containsText" dxfId="2099" priority="1605" operator="containsText" text="SNP">
      <formula>NOT(ISERROR(SEARCH("SNP",B160)))</formula>
    </cfRule>
    <cfRule type="containsText" dxfId="2098" priority="1606" operator="containsText" text="Labour">
      <formula>NOT(ISERROR(SEARCH("Labour",B160)))</formula>
    </cfRule>
  </conditionalFormatting>
  <conditionalFormatting sqref="B161">
    <cfRule type="containsText" dxfId="2097" priority="1591" operator="containsText" text="Family">
      <formula>NOT(ISERROR(SEARCH("Family",B161)))</formula>
    </cfRule>
    <cfRule type="containsText" dxfId="2096" priority="1592" operator="containsText" text="Alba">
      <formula>NOT(ISERROR(SEARCH("Alba",B161)))</formula>
    </cfRule>
    <cfRule type="containsText" dxfId="2095" priority="1593" operator="containsText" text="Ind">
      <formula>NOT(ISERROR(SEARCH("Ind",B161)))</formula>
    </cfRule>
    <cfRule type="containsText" dxfId="2094" priority="1594" operator="containsText" text="Lib Dem">
      <formula>NOT(ISERROR(SEARCH("Lib Dem",B161)))</formula>
    </cfRule>
    <cfRule type="containsText" dxfId="2093" priority="1595" operator="containsText" text="Green">
      <formula>NOT(ISERROR(SEARCH("Green",B161)))</formula>
    </cfRule>
    <cfRule type="containsText" dxfId="2092" priority="1596" operator="containsText" text="Conservative">
      <formula>NOT(ISERROR(SEARCH("Conservative",B161)))</formula>
    </cfRule>
    <cfRule type="containsText" dxfId="2091" priority="1597" operator="containsText" text="SNP">
      <formula>NOT(ISERROR(SEARCH("SNP",B161)))</formula>
    </cfRule>
    <cfRule type="containsText" dxfId="2090" priority="1598" operator="containsText" text="Labour">
      <formula>NOT(ISERROR(SEARCH("Labour",B161)))</formula>
    </cfRule>
  </conditionalFormatting>
  <conditionalFormatting sqref="B162">
    <cfRule type="containsText" dxfId="2089" priority="1583" operator="containsText" text="Family">
      <formula>NOT(ISERROR(SEARCH("Family",B162)))</formula>
    </cfRule>
    <cfRule type="containsText" dxfId="2088" priority="1584" operator="containsText" text="Alba">
      <formula>NOT(ISERROR(SEARCH("Alba",B162)))</formula>
    </cfRule>
    <cfRule type="containsText" dxfId="2087" priority="1585" operator="containsText" text="Ind">
      <formula>NOT(ISERROR(SEARCH("Ind",B162)))</formula>
    </cfRule>
    <cfRule type="containsText" dxfId="2086" priority="1586" operator="containsText" text="Lib Dem">
      <formula>NOT(ISERROR(SEARCH("Lib Dem",B162)))</formula>
    </cfRule>
    <cfRule type="containsText" dxfId="2085" priority="1587" operator="containsText" text="Green">
      <formula>NOT(ISERROR(SEARCH("Green",B162)))</formula>
    </cfRule>
    <cfRule type="containsText" dxfId="2084" priority="1588" operator="containsText" text="Conservative">
      <formula>NOT(ISERROR(SEARCH("Conservative",B162)))</formula>
    </cfRule>
    <cfRule type="containsText" dxfId="2083" priority="1589" operator="containsText" text="SNP">
      <formula>NOT(ISERROR(SEARCH("SNP",B162)))</formula>
    </cfRule>
    <cfRule type="containsText" dxfId="2082" priority="1590" operator="containsText" text="Labour">
      <formula>NOT(ISERROR(SEARCH("Labour",B162)))</formula>
    </cfRule>
  </conditionalFormatting>
  <conditionalFormatting sqref="B163">
    <cfRule type="containsText" dxfId="2081" priority="1575" operator="containsText" text="Family">
      <formula>NOT(ISERROR(SEARCH("Family",B163)))</formula>
    </cfRule>
    <cfRule type="containsText" dxfId="2080" priority="1576" operator="containsText" text="Alba">
      <formula>NOT(ISERROR(SEARCH("Alba",B163)))</formula>
    </cfRule>
    <cfRule type="containsText" dxfId="2079" priority="1577" operator="containsText" text="Ind">
      <formula>NOT(ISERROR(SEARCH("Ind",B163)))</formula>
    </cfRule>
    <cfRule type="containsText" dxfId="2078" priority="1578" operator="containsText" text="Lib Dem">
      <formula>NOT(ISERROR(SEARCH("Lib Dem",B163)))</formula>
    </cfRule>
    <cfRule type="containsText" dxfId="2077" priority="1579" operator="containsText" text="Green">
      <formula>NOT(ISERROR(SEARCH("Green",B163)))</formula>
    </cfRule>
    <cfRule type="containsText" dxfId="2076" priority="1580" operator="containsText" text="Conservative">
      <formula>NOT(ISERROR(SEARCH("Conservative",B163)))</formula>
    </cfRule>
    <cfRule type="containsText" dxfId="2075" priority="1581" operator="containsText" text="SNP">
      <formula>NOT(ISERROR(SEARCH("SNP",B163)))</formula>
    </cfRule>
    <cfRule type="containsText" dxfId="2074" priority="1582" operator="containsText" text="Labour">
      <formula>NOT(ISERROR(SEARCH("Labour",B163)))</formula>
    </cfRule>
  </conditionalFormatting>
  <conditionalFormatting sqref="R158:X158">
    <cfRule type="containsText" dxfId="2073" priority="1551" operator="containsText" text="Family">
      <formula>NOT(ISERROR(SEARCH("Family",R158)))</formula>
    </cfRule>
    <cfRule type="containsText" dxfId="2072" priority="1552" operator="containsText" text="Alba">
      <formula>NOT(ISERROR(SEARCH("Alba",R158)))</formula>
    </cfRule>
    <cfRule type="containsText" dxfId="2071" priority="1553" operator="containsText" text="Ind">
      <formula>NOT(ISERROR(SEARCH("Ind",R158)))</formula>
    </cfRule>
    <cfRule type="containsText" dxfId="2070" priority="1554" operator="containsText" text="Lib Dem">
      <formula>NOT(ISERROR(SEARCH("Lib Dem",R158)))</formula>
    </cfRule>
    <cfRule type="containsText" dxfId="2069" priority="1555" operator="containsText" text="Green">
      <formula>NOT(ISERROR(SEARCH("Green",R158)))</formula>
    </cfRule>
    <cfRule type="containsText" dxfId="2068" priority="1556" operator="containsText" text="Conservative">
      <formula>NOT(ISERROR(SEARCH("Conservative",R158)))</formula>
    </cfRule>
    <cfRule type="containsText" dxfId="2067" priority="1557" operator="containsText" text="SNP">
      <formula>NOT(ISERROR(SEARCH("SNP",R158)))</formula>
    </cfRule>
    <cfRule type="containsText" dxfId="2066" priority="1558" operator="containsText" text="Labour">
      <formula>NOT(ISERROR(SEARCH("Labour",R158)))</formula>
    </cfRule>
  </conditionalFormatting>
  <conditionalFormatting sqref="Q159">
    <cfRule type="containsText" dxfId="2065" priority="1543" operator="containsText" text="Family">
      <formula>NOT(ISERROR(SEARCH("Family",Q159)))</formula>
    </cfRule>
    <cfRule type="containsText" dxfId="2064" priority="1544" operator="containsText" text="Alba">
      <formula>NOT(ISERROR(SEARCH("Alba",Q159)))</formula>
    </cfRule>
    <cfRule type="containsText" dxfId="2063" priority="1545" operator="containsText" text="Ind">
      <formula>NOT(ISERROR(SEARCH("Ind",Q159)))</formula>
    </cfRule>
    <cfRule type="containsText" dxfId="2062" priority="1546" operator="containsText" text="Lib Dem">
      <formula>NOT(ISERROR(SEARCH("Lib Dem",Q159)))</formula>
    </cfRule>
    <cfRule type="containsText" dxfId="2061" priority="1547" operator="containsText" text="Green">
      <formula>NOT(ISERROR(SEARCH("Green",Q159)))</formula>
    </cfRule>
    <cfRule type="containsText" dxfId="2060" priority="1548" operator="containsText" text="Conservative">
      <formula>NOT(ISERROR(SEARCH("Conservative",Q159)))</formula>
    </cfRule>
    <cfRule type="containsText" dxfId="2059" priority="1549" operator="containsText" text="SNP">
      <formula>NOT(ISERROR(SEARCH("SNP",Q159)))</formula>
    </cfRule>
    <cfRule type="containsText" dxfId="2058" priority="1550" operator="containsText" text="Labour">
      <formula>NOT(ISERROR(SEARCH("Labour",Q159)))</formula>
    </cfRule>
  </conditionalFormatting>
  <conditionalFormatting sqref="Q160">
    <cfRule type="containsText" dxfId="2057" priority="1535" operator="containsText" text="Family">
      <formula>NOT(ISERROR(SEARCH("Family",Q160)))</formula>
    </cfRule>
    <cfRule type="containsText" dxfId="2056" priority="1536" operator="containsText" text="Alba">
      <formula>NOT(ISERROR(SEARCH("Alba",Q160)))</formula>
    </cfRule>
    <cfRule type="containsText" dxfId="2055" priority="1537" operator="containsText" text="Ind">
      <formula>NOT(ISERROR(SEARCH("Ind",Q160)))</formula>
    </cfRule>
    <cfRule type="containsText" dxfId="2054" priority="1538" operator="containsText" text="Lib Dem">
      <formula>NOT(ISERROR(SEARCH("Lib Dem",Q160)))</formula>
    </cfRule>
    <cfRule type="containsText" dxfId="2053" priority="1539" operator="containsText" text="Green">
      <formula>NOT(ISERROR(SEARCH("Green",Q160)))</formula>
    </cfRule>
    <cfRule type="containsText" dxfId="2052" priority="1540" operator="containsText" text="Conservative">
      <formula>NOT(ISERROR(SEARCH("Conservative",Q160)))</formula>
    </cfRule>
    <cfRule type="containsText" dxfId="2051" priority="1541" operator="containsText" text="SNP">
      <formula>NOT(ISERROR(SEARCH("SNP",Q160)))</formula>
    </cfRule>
    <cfRule type="containsText" dxfId="2050" priority="1542" operator="containsText" text="Labour">
      <formula>NOT(ISERROR(SEARCH("Labour",Q160)))</formula>
    </cfRule>
  </conditionalFormatting>
  <conditionalFormatting sqref="Q161">
    <cfRule type="containsText" dxfId="2049" priority="1527" operator="containsText" text="Family">
      <formula>NOT(ISERROR(SEARCH("Family",Q161)))</formula>
    </cfRule>
    <cfRule type="containsText" dxfId="2048" priority="1528" operator="containsText" text="Alba">
      <formula>NOT(ISERROR(SEARCH("Alba",Q161)))</formula>
    </cfRule>
    <cfRule type="containsText" dxfId="2047" priority="1529" operator="containsText" text="Ind">
      <formula>NOT(ISERROR(SEARCH("Ind",Q161)))</formula>
    </cfRule>
    <cfRule type="containsText" dxfId="2046" priority="1530" operator="containsText" text="Lib Dem">
      <formula>NOT(ISERROR(SEARCH("Lib Dem",Q161)))</formula>
    </cfRule>
    <cfRule type="containsText" dxfId="2045" priority="1531" operator="containsText" text="Green">
      <formula>NOT(ISERROR(SEARCH("Green",Q161)))</formula>
    </cfRule>
    <cfRule type="containsText" dxfId="2044" priority="1532" operator="containsText" text="Conservative">
      <formula>NOT(ISERROR(SEARCH("Conservative",Q161)))</formula>
    </cfRule>
    <cfRule type="containsText" dxfId="2043" priority="1533" operator="containsText" text="SNP">
      <formula>NOT(ISERROR(SEARCH("SNP",Q161)))</formula>
    </cfRule>
    <cfRule type="containsText" dxfId="2042" priority="1534" operator="containsText" text="Labour">
      <formula>NOT(ISERROR(SEARCH("Labour",Q161)))</formula>
    </cfRule>
  </conditionalFormatting>
  <conditionalFormatting sqref="Q162">
    <cfRule type="containsText" dxfId="2041" priority="1519" operator="containsText" text="Family">
      <formula>NOT(ISERROR(SEARCH("Family",Q162)))</formula>
    </cfRule>
    <cfRule type="containsText" dxfId="2040" priority="1520" operator="containsText" text="Alba">
      <formula>NOT(ISERROR(SEARCH("Alba",Q162)))</formula>
    </cfRule>
    <cfRule type="containsText" dxfId="2039" priority="1521" operator="containsText" text="Ind">
      <formula>NOT(ISERROR(SEARCH("Ind",Q162)))</formula>
    </cfRule>
    <cfRule type="containsText" dxfId="2038" priority="1522" operator="containsText" text="Lib Dem">
      <formula>NOT(ISERROR(SEARCH("Lib Dem",Q162)))</formula>
    </cfRule>
    <cfRule type="containsText" dxfId="2037" priority="1523" operator="containsText" text="Green">
      <formula>NOT(ISERROR(SEARCH("Green",Q162)))</formula>
    </cfRule>
    <cfRule type="containsText" dxfId="2036" priority="1524" operator="containsText" text="Conservative">
      <formula>NOT(ISERROR(SEARCH("Conservative",Q162)))</formula>
    </cfRule>
    <cfRule type="containsText" dxfId="2035" priority="1525" operator="containsText" text="SNP">
      <formula>NOT(ISERROR(SEARCH("SNP",Q162)))</formula>
    </cfRule>
    <cfRule type="containsText" dxfId="2034" priority="1526" operator="containsText" text="Labour">
      <formula>NOT(ISERROR(SEARCH("Labour",Q162)))</formula>
    </cfRule>
  </conditionalFormatting>
  <conditionalFormatting sqref="Q163">
    <cfRule type="containsText" dxfId="2033" priority="1511" operator="containsText" text="Family">
      <formula>NOT(ISERROR(SEARCH("Family",Q163)))</formula>
    </cfRule>
    <cfRule type="containsText" dxfId="2032" priority="1512" operator="containsText" text="Alba">
      <formula>NOT(ISERROR(SEARCH("Alba",Q163)))</formula>
    </cfRule>
    <cfRule type="containsText" dxfId="2031" priority="1513" operator="containsText" text="Ind">
      <formula>NOT(ISERROR(SEARCH("Ind",Q163)))</formula>
    </cfRule>
    <cfRule type="containsText" dxfId="2030" priority="1514" operator="containsText" text="Lib Dem">
      <formula>NOT(ISERROR(SEARCH("Lib Dem",Q163)))</formula>
    </cfRule>
    <cfRule type="containsText" dxfId="2029" priority="1515" operator="containsText" text="Green">
      <formula>NOT(ISERROR(SEARCH("Green",Q163)))</formula>
    </cfRule>
    <cfRule type="containsText" dxfId="2028" priority="1516" operator="containsText" text="Conservative">
      <formula>NOT(ISERROR(SEARCH("Conservative",Q163)))</formula>
    </cfRule>
    <cfRule type="containsText" dxfId="2027" priority="1517" operator="containsText" text="SNP">
      <formula>NOT(ISERROR(SEARCH("SNP",Q163)))</formula>
    </cfRule>
    <cfRule type="containsText" dxfId="2026" priority="1518" operator="containsText" text="Labour">
      <formula>NOT(ISERROR(SEARCH("Labour",Q163)))</formula>
    </cfRule>
  </conditionalFormatting>
  <conditionalFormatting sqref="C170:N170">
    <cfRule type="top10" dxfId="2025" priority="1493" bottom="1" rank="1"/>
    <cfRule type="top10" dxfId="2024" priority="1494" rank="1"/>
  </conditionalFormatting>
  <conditionalFormatting sqref="C171:N171">
    <cfRule type="top10" dxfId="2023" priority="1491" bottom="1" rank="1"/>
    <cfRule type="top10" dxfId="2022" priority="1492" rank="1"/>
  </conditionalFormatting>
  <conditionalFormatting sqref="C172:N172">
    <cfRule type="top10" dxfId="2021" priority="1489" bottom="1" rank="1"/>
    <cfRule type="top10" dxfId="2020" priority="1490" rank="1"/>
  </conditionalFormatting>
  <conditionalFormatting sqref="C173:N173">
    <cfRule type="top10" dxfId="2019" priority="1487" bottom="1" rank="1"/>
    <cfRule type="top10" dxfId="2018" priority="1488" rank="1"/>
  </conditionalFormatting>
  <conditionalFormatting sqref="C174:N174">
    <cfRule type="top10" dxfId="2017" priority="1485" bottom="1" rank="1"/>
    <cfRule type="top10" dxfId="2016" priority="1486" rank="1"/>
  </conditionalFormatting>
  <conditionalFormatting sqref="C175:N175">
    <cfRule type="top10" dxfId="2015" priority="1483" bottom="1" rank="1"/>
    <cfRule type="top10" dxfId="2014" priority="1484" rank="1"/>
  </conditionalFormatting>
  <conditionalFormatting sqref="C169:N169">
    <cfRule type="containsText" dxfId="2013" priority="1449" operator="containsText" text="Family">
      <formula>NOT(ISERROR(SEARCH("Family",C169)))</formula>
    </cfRule>
    <cfRule type="containsText" dxfId="2012" priority="1464" operator="containsText" text="Alba">
      <formula>NOT(ISERROR(SEARCH("Alba",C169)))</formula>
    </cfRule>
    <cfRule type="containsText" dxfId="2011" priority="1465" operator="containsText" text="Ind">
      <formula>NOT(ISERROR(SEARCH("Ind",C169)))</formula>
    </cfRule>
    <cfRule type="containsText" dxfId="2010" priority="1466" operator="containsText" text="Lib Dem">
      <formula>NOT(ISERROR(SEARCH("Lib Dem",C169)))</formula>
    </cfRule>
    <cfRule type="containsText" dxfId="2009" priority="1467" operator="containsText" text="Green">
      <formula>NOT(ISERROR(SEARCH("Green",C169)))</formula>
    </cfRule>
    <cfRule type="containsText" dxfId="2008" priority="1468" operator="containsText" text="Conservative">
      <formula>NOT(ISERROR(SEARCH("Conservative",C169)))</formula>
    </cfRule>
    <cfRule type="containsText" dxfId="2007" priority="1469" operator="containsText" text="SNP">
      <formula>NOT(ISERROR(SEARCH("SNP",C169)))</formula>
    </cfRule>
    <cfRule type="containsText" dxfId="2006" priority="1470" operator="containsText" text="Labour">
      <formula>NOT(ISERROR(SEARCH("Labour",C169)))</formula>
    </cfRule>
  </conditionalFormatting>
  <conditionalFormatting sqref="B170">
    <cfRule type="containsText" dxfId="2005" priority="1441" operator="containsText" text="Family">
      <formula>NOT(ISERROR(SEARCH("Family",B170)))</formula>
    </cfRule>
    <cfRule type="containsText" dxfId="2004" priority="1442" operator="containsText" text="Alba">
      <formula>NOT(ISERROR(SEARCH("Alba",B170)))</formula>
    </cfRule>
    <cfRule type="containsText" dxfId="2003" priority="1443" operator="containsText" text="Ind">
      <formula>NOT(ISERROR(SEARCH("Ind",B170)))</formula>
    </cfRule>
    <cfRule type="containsText" dxfId="2002" priority="1444" operator="containsText" text="Lib Dem">
      <formula>NOT(ISERROR(SEARCH("Lib Dem",B170)))</formula>
    </cfRule>
    <cfRule type="containsText" dxfId="2001" priority="1445" operator="containsText" text="Green">
      <formula>NOT(ISERROR(SEARCH("Green",B170)))</formula>
    </cfRule>
    <cfRule type="containsText" dxfId="2000" priority="1446" operator="containsText" text="Conservative">
      <formula>NOT(ISERROR(SEARCH("Conservative",B170)))</formula>
    </cfRule>
    <cfRule type="containsText" dxfId="1999" priority="1447" operator="containsText" text="SNP">
      <formula>NOT(ISERROR(SEARCH("SNP",B170)))</formula>
    </cfRule>
    <cfRule type="containsText" dxfId="1998" priority="1448" operator="containsText" text="Labour">
      <formula>NOT(ISERROR(SEARCH("Labour",B170)))</formula>
    </cfRule>
  </conditionalFormatting>
  <conditionalFormatting sqref="B171">
    <cfRule type="containsText" dxfId="1997" priority="1433" operator="containsText" text="Family">
      <formula>NOT(ISERROR(SEARCH("Family",B171)))</formula>
    </cfRule>
    <cfRule type="containsText" dxfId="1996" priority="1434" operator="containsText" text="Alba">
      <formula>NOT(ISERROR(SEARCH("Alba",B171)))</formula>
    </cfRule>
    <cfRule type="containsText" dxfId="1995" priority="1435" operator="containsText" text="Ind">
      <formula>NOT(ISERROR(SEARCH("Ind",B171)))</formula>
    </cfRule>
    <cfRule type="containsText" dxfId="1994" priority="1436" operator="containsText" text="Lib Dem">
      <formula>NOT(ISERROR(SEARCH("Lib Dem",B171)))</formula>
    </cfRule>
    <cfRule type="containsText" dxfId="1993" priority="1437" operator="containsText" text="Green">
      <formula>NOT(ISERROR(SEARCH("Green",B171)))</formula>
    </cfRule>
    <cfRule type="containsText" dxfId="1992" priority="1438" operator="containsText" text="Conservative">
      <formula>NOT(ISERROR(SEARCH("Conservative",B171)))</formula>
    </cfRule>
    <cfRule type="containsText" dxfId="1991" priority="1439" operator="containsText" text="SNP">
      <formula>NOT(ISERROR(SEARCH("SNP",B171)))</formula>
    </cfRule>
    <cfRule type="containsText" dxfId="1990" priority="1440" operator="containsText" text="Labour">
      <formula>NOT(ISERROR(SEARCH("Labour",B171)))</formula>
    </cfRule>
  </conditionalFormatting>
  <conditionalFormatting sqref="B172">
    <cfRule type="containsText" dxfId="1989" priority="1425" operator="containsText" text="Family">
      <formula>NOT(ISERROR(SEARCH("Family",B172)))</formula>
    </cfRule>
    <cfRule type="containsText" dxfId="1988" priority="1426" operator="containsText" text="Alba">
      <formula>NOT(ISERROR(SEARCH("Alba",B172)))</formula>
    </cfRule>
    <cfRule type="containsText" dxfId="1987" priority="1427" operator="containsText" text="Ind">
      <formula>NOT(ISERROR(SEARCH("Ind",B172)))</formula>
    </cfRule>
    <cfRule type="containsText" dxfId="1986" priority="1428" operator="containsText" text="Lib Dem">
      <formula>NOT(ISERROR(SEARCH("Lib Dem",B172)))</formula>
    </cfRule>
    <cfRule type="containsText" dxfId="1985" priority="1429" operator="containsText" text="Green">
      <formula>NOT(ISERROR(SEARCH("Green",B172)))</formula>
    </cfRule>
    <cfRule type="containsText" dxfId="1984" priority="1430" operator="containsText" text="Conservative">
      <formula>NOT(ISERROR(SEARCH("Conservative",B172)))</formula>
    </cfRule>
    <cfRule type="containsText" dxfId="1983" priority="1431" operator="containsText" text="SNP">
      <formula>NOT(ISERROR(SEARCH("SNP",B172)))</formula>
    </cfRule>
    <cfRule type="containsText" dxfId="1982" priority="1432" operator="containsText" text="Labour">
      <formula>NOT(ISERROR(SEARCH("Labour",B172)))</formula>
    </cfRule>
  </conditionalFormatting>
  <conditionalFormatting sqref="B173">
    <cfRule type="containsText" dxfId="1981" priority="1417" operator="containsText" text="Family">
      <formula>NOT(ISERROR(SEARCH("Family",B173)))</formula>
    </cfRule>
    <cfRule type="containsText" dxfId="1980" priority="1418" operator="containsText" text="Alba">
      <formula>NOT(ISERROR(SEARCH("Alba",B173)))</formula>
    </cfRule>
    <cfRule type="containsText" dxfId="1979" priority="1419" operator="containsText" text="Ind">
      <formula>NOT(ISERROR(SEARCH("Ind",B173)))</formula>
    </cfRule>
    <cfRule type="containsText" dxfId="1978" priority="1420" operator="containsText" text="Lib Dem">
      <formula>NOT(ISERROR(SEARCH("Lib Dem",B173)))</formula>
    </cfRule>
    <cfRule type="containsText" dxfId="1977" priority="1421" operator="containsText" text="Green">
      <formula>NOT(ISERROR(SEARCH("Green",B173)))</formula>
    </cfRule>
    <cfRule type="containsText" dxfId="1976" priority="1422" operator="containsText" text="Conservative">
      <formula>NOT(ISERROR(SEARCH("Conservative",B173)))</formula>
    </cfRule>
    <cfRule type="containsText" dxfId="1975" priority="1423" operator="containsText" text="SNP">
      <formula>NOT(ISERROR(SEARCH("SNP",B173)))</formula>
    </cfRule>
    <cfRule type="containsText" dxfId="1974" priority="1424" operator="containsText" text="Labour">
      <formula>NOT(ISERROR(SEARCH("Labour",B173)))</formula>
    </cfRule>
  </conditionalFormatting>
  <conditionalFormatting sqref="B174">
    <cfRule type="containsText" dxfId="1973" priority="1409" operator="containsText" text="Family">
      <formula>NOT(ISERROR(SEARCH("Family",B174)))</formula>
    </cfRule>
    <cfRule type="containsText" dxfId="1972" priority="1410" operator="containsText" text="Alba">
      <formula>NOT(ISERROR(SEARCH("Alba",B174)))</formula>
    </cfRule>
    <cfRule type="containsText" dxfId="1971" priority="1411" operator="containsText" text="Ind">
      <formula>NOT(ISERROR(SEARCH("Ind",B174)))</formula>
    </cfRule>
    <cfRule type="containsText" dxfId="1970" priority="1412" operator="containsText" text="Lib Dem">
      <formula>NOT(ISERROR(SEARCH("Lib Dem",B174)))</formula>
    </cfRule>
    <cfRule type="containsText" dxfId="1969" priority="1413" operator="containsText" text="Green">
      <formula>NOT(ISERROR(SEARCH("Green",B174)))</formula>
    </cfRule>
    <cfRule type="containsText" dxfId="1968" priority="1414" operator="containsText" text="Conservative">
      <formula>NOT(ISERROR(SEARCH("Conservative",B174)))</formula>
    </cfRule>
    <cfRule type="containsText" dxfId="1967" priority="1415" operator="containsText" text="SNP">
      <formula>NOT(ISERROR(SEARCH("SNP",B174)))</formula>
    </cfRule>
    <cfRule type="containsText" dxfId="1966" priority="1416" operator="containsText" text="Labour">
      <formula>NOT(ISERROR(SEARCH("Labour",B174)))</formula>
    </cfRule>
  </conditionalFormatting>
  <conditionalFormatting sqref="B175">
    <cfRule type="containsText" dxfId="1965" priority="1401" operator="containsText" text="Family">
      <formula>NOT(ISERROR(SEARCH("Family",B175)))</formula>
    </cfRule>
    <cfRule type="containsText" dxfId="1964" priority="1402" operator="containsText" text="Alba">
      <formula>NOT(ISERROR(SEARCH("Alba",B175)))</formula>
    </cfRule>
    <cfRule type="containsText" dxfId="1963" priority="1403" operator="containsText" text="Ind">
      <formula>NOT(ISERROR(SEARCH("Ind",B175)))</formula>
    </cfRule>
    <cfRule type="containsText" dxfId="1962" priority="1404" operator="containsText" text="Lib Dem">
      <formula>NOT(ISERROR(SEARCH("Lib Dem",B175)))</formula>
    </cfRule>
    <cfRule type="containsText" dxfId="1961" priority="1405" operator="containsText" text="Green">
      <formula>NOT(ISERROR(SEARCH("Green",B175)))</formula>
    </cfRule>
    <cfRule type="containsText" dxfId="1960" priority="1406" operator="containsText" text="Conservative">
      <formula>NOT(ISERROR(SEARCH("Conservative",B175)))</formula>
    </cfRule>
    <cfRule type="containsText" dxfId="1959" priority="1407" operator="containsText" text="SNP">
      <formula>NOT(ISERROR(SEARCH("SNP",B175)))</formula>
    </cfRule>
    <cfRule type="containsText" dxfId="1958" priority="1408" operator="containsText" text="Labour">
      <formula>NOT(ISERROR(SEARCH("Labour",B175)))</formula>
    </cfRule>
  </conditionalFormatting>
  <conditionalFormatting sqref="R169:X169">
    <cfRule type="containsText" dxfId="1957" priority="1385" operator="containsText" text="Family">
      <formula>NOT(ISERROR(SEARCH("Family",R169)))</formula>
    </cfRule>
    <cfRule type="containsText" dxfId="1956" priority="1386" operator="containsText" text="Alba">
      <formula>NOT(ISERROR(SEARCH("Alba",R169)))</formula>
    </cfRule>
    <cfRule type="containsText" dxfId="1955" priority="1387" operator="containsText" text="Ind">
      <formula>NOT(ISERROR(SEARCH("Ind",R169)))</formula>
    </cfRule>
    <cfRule type="containsText" dxfId="1954" priority="1388" operator="containsText" text="Lib Dem">
      <formula>NOT(ISERROR(SEARCH("Lib Dem",R169)))</formula>
    </cfRule>
    <cfRule type="containsText" dxfId="1953" priority="1389" operator="containsText" text="Green">
      <formula>NOT(ISERROR(SEARCH("Green",R169)))</formula>
    </cfRule>
    <cfRule type="containsText" dxfId="1952" priority="1390" operator="containsText" text="Conservative">
      <formula>NOT(ISERROR(SEARCH("Conservative",R169)))</formula>
    </cfRule>
    <cfRule type="containsText" dxfId="1951" priority="1391" operator="containsText" text="SNP">
      <formula>NOT(ISERROR(SEARCH("SNP",R169)))</formula>
    </cfRule>
    <cfRule type="containsText" dxfId="1950" priority="1392" operator="containsText" text="Labour">
      <formula>NOT(ISERROR(SEARCH("Labour",R169)))</formula>
    </cfRule>
  </conditionalFormatting>
  <conditionalFormatting sqref="Q170">
    <cfRule type="containsText" dxfId="1949" priority="1377" operator="containsText" text="Family">
      <formula>NOT(ISERROR(SEARCH("Family",Q170)))</formula>
    </cfRule>
    <cfRule type="containsText" dxfId="1948" priority="1378" operator="containsText" text="Alba">
      <formula>NOT(ISERROR(SEARCH("Alba",Q170)))</formula>
    </cfRule>
    <cfRule type="containsText" dxfId="1947" priority="1379" operator="containsText" text="Ind">
      <formula>NOT(ISERROR(SEARCH("Ind",Q170)))</formula>
    </cfRule>
    <cfRule type="containsText" dxfId="1946" priority="1380" operator="containsText" text="Lib Dem">
      <formula>NOT(ISERROR(SEARCH("Lib Dem",Q170)))</formula>
    </cfRule>
    <cfRule type="containsText" dxfId="1945" priority="1381" operator="containsText" text="Green">
      <formula>NOT(ISERROR(SEARCH("Green",Q170)))</formula>
    </cfRule>
    <cfRule type="containsText" dxfId="1944" priority="1382" operator="containsText" text="Conservative">
      <formula>NOT(ISERROR(SEARCH("Conservative",Q170)))</formula>
    </cfRule>
    <cfRule type="containsText" dxfId="1943" priority="1383" operator="containsText" text="SNP">
      <formula>NOT(ISERROR(SEARCH("SNP",Q170)))</formula>
    </cfRule>
    <cfRule type="containsText" dxfId="1942" priority="1384" operator="containsText" text="Labour">
      <formula>NOT(ISERROR(SEARCH("Labour",Q170)))</formula>
    </cfRule>
  </conditionalFormatting>
  <conditionalFormatting sqref="Q171">
    <cfRule type="containsText" dxfId="1941" priority="1369" operator="containsText" text="Family">
      <formula>NOT(ISERROR(SEARCH("Family",Q171)))</formula>
    </cfRule>
    <cfRule type="containsText" dxfId="1940" priority="1370" operator="containsText" text="Alba">
      <formula>NOT(ISERROR(SEARCH("Alba",Q171)))</formula>
    </cfRule>
    <cfRule type="containsText" dxfId="1939" priority="1371" operator="containsText" text="Ind">
      <formula>NOT(ISERROR(SEARCH("Ind",Q171)))</formula>
    </cfRule>
    <cfRule type="containsText" dxfId="1938" priority="1372" operator="containsText" text="Lib Dem">
      <formula>NOT(ISERROR(SEARCH("Lib Dem",Q171)))</formula>
    </cfRule>
    <cfRule type="containsText" dxfId="1937" priority="1373" operator="containsText" text="Green">
      <formula>NOT(ISERROR(SEARCH("Green",Q171)))</formula>
    </cfRule>
    <cfRule type="containsText" dxfId="1936" priority="1374" operator="containsText" text="Conservative">
      <formula>NOT(ISERROR(SEARCH("Conservative",Q171)))</formula>
    </cfRule>
    <cfRule type="containsText" dxfId="1935" priority="1375" operator="containsText" text="SNP">
      <formula>NOT(ISERROR(SEARCH("SNP",Q171)))</formula>
    </cfRule>
    <cfRule type="containsText" dxfId="1934" priority="1376" operator="containsText" text="Labour">
      <formula>NOT(ISERROR(SEARCH("Labour",Q171)))</formula>
    </cfRule>
  </conditionalFormatting>
  <conditionalFormatting sqref="Q172">
    <cfRule type="containsText" dxfId="1933" priority="1361" operator="containsText" text="Family">
      <formula>NOT(ISERROR(SEARCH("Family",Q172)))</formula>
    </cfRule>
    <cfRule type="containsText" dxfId="1932" priority="1362" operator="containsText" text="Alba">
      <formula>NOT(ISERROR(SEARCH("Alba",Q172)))</formula>
    </cfRule>
    <cfRule type="containsText" dxfId="1931" priority="1363" operator="containsText" text="Ind">
      <formula>NOT(ISERROR(SEARCH("Ind",Q172)))</formula>
    </cfRule>
    <cfRule type="containsText" dxfId="1930" priority="1364" operator="containsText" text="Lib Dem">
      <formula>NOT(ISERROR(SEARCH("Lib Dem",Q172)))</formula>
    </cfRule>
    <cfRule type="containsText" dxfId="1929" priority="1365" operator="containsText" text="Green">
      <formula>NOT(ISERROR(SEARCH("Green",Q172)))</formula>
    </cfRule>
    <cfRule type="containsText" dxfId="1928" priority="1366" operator="containsText" text="Conservative">
      <formula>NOT(ISERROR(SEARCH("Conservative",Q172)))</formula>
    </cfRule>
    <cfRule type="containsText" dxfId="1927" priority="1367" operator="containsText" text="SNP">
      <formula>NOT(ISERROR(SEARCH("SNP",Q172)))</formula>
    </cfRule>
    <cfRule type="containsText" dxfId="1926" priority="1368" operator="containsText" text="Labour">
      <formula>NOT(ISERROR(SEARCH("Labour",Q172)))</formula>
    </cfRule>
  </conditionalFormatting>
  <conditionalFormatting sqref="Q173">
    <cfRule type="containsText" dxfId="1925" priority="1353" operator="containsText" text="Family">
      <formula>NOT(ISERROR(SEARCH("Family",Q173)))</formula>
    </cfRule>
    <cfRule type="containsText" dxfId="1924" priority="1354" operator="containsText" text="Alba">
      <formula>NOT(ISERROR(SEARCH("Alba",Q173)))</formula>
    </cfRule>
    <cfRule type="containsText" dxfId="1923" priority="1355" operator="containsText" text="Ind">
      <formula>NOT(ISERROR(SEARCH("Ind",Q173)))</formula>
    </cfRule>
    <cfRule type="containsText" dxfId="1922" priority="1356" operator="containsText" text="Lib Dem">
      <formula>NOT(ISERROR(SEARCH("Lib Dem",Q173)))</formula>
    </cfRule>
    <cfRule type="containsText" dxfId="1921" priority="1357" operator="containsText" text="Green">
      <formula>NOT(ISERROR(SEARCH("Green",Q173)))</formula>
    </cfRule>
    <cfRule type="containsText" dxfId="1920" priority="1358" operator="containsText" text="Conservative">
      <formula>NOT(ISERROR(SEARCH("Conservative",Q173)))</formula>
    </cfRule>
    <cfRule type="containsText" dxfId="1919" priority="1359" operator="containsText" text="SNP">
      <formula>NOT(ISERROR(SEARCH("SNP",Q173)))</formula>
    </cfRule>
    <cfRule type="containsText" dxfId="1918" priority="1360" operator="containsText" text="Labour">
      <formula>NOT(ISERROR(SEARCH("Labour",Q173)))</formula>
    </cfRule>
  </conditionalFormatting>
  <conditionalFormatting sqref="Q174">
    <cfRule type="containsText" dxfId="1917" priority="1345" operator="containsText" text="Family">
      <formula>NOT(ISERROR(SEARCH("Family",Q174)))</formula>
    </cfRule>
    <cfRule type="containsText" dxfId="1916" priority="1346" operator="containsText" text="Alba">
      <formula>NOT(ISERROR(SEARCH("Alba",Q174)))</formula>
    </cfRule>
    <cfRule type="containsText" dxfId="1915" priority="1347" operator="containsText" text="Ind">
      <formula>NOT(ISERROR(SEARCH("Ind",Q174)))</formula>
    </cfRule>
    <cfRule type="containsText" dxfId="1914" priority="1348" operator="containsText" text="Lib Dem">
      <formula>NOT(ISERROR(SEARCH("Lib Dem",Q174)))</formula>
    </cfRule>
    <cfRule type="containsText" dxfId="1913" priority="1349" operator="containsText" text="Green">
      <formula>NOT(ISERROR(SEARCH("Green",Q174)))</formula>
    </cfRule>
    <cfRule type="containsText" dxfId="1912" priority="1350" operator="containsText" text="Conservative">
      <formula>NOT(ISERROR(SEARCH("Conservative",Q174)))</formula>
    </cfRule>
    <cfRule type="containsText" dxfId="1911" priority="1351" operator="containsText" text="SNP">
      <formula>NOT(ISERROR(SEARCH("SNP",Q174)))</formula>
    </cfRule>
    <cfRule type="containsText" dxfId="1910" priority="1352" operator="containsText" text="Labour">
      <formula>NOT(ISERROR(SEARCH("Labour",Q174)))</formula>
    </cfRule>
  </conditionalFormatting>
  <conditionalFormatting sqref="Q175">
    <cfRule type="containsText" dxfId="1909" priority="1337" operator="containsText" text="Family">
      <formula>NOT(ISERROR(SEARCH("Family",Q175)))</formula>
    </cfRule>
    <cfRule type="containsText" dxfId="1908" priority="1338" operator="containsText" text="Alba">
      <formula>NOT(ISERROR(SEARCH("Alba",Q175)))</formula>
    </cfRule>
    <cfRule type="containsText" dxfId="1907" priority="1339" operator="containsText" text="Ind">
      <formula>NOT(ISERROR(SEARCH("Ind",Q175)))</formula>
    </cfRule>
    <cfRule type="containsText" dxfId="1906" priority="1340" operator="containsText" text="Lib Dem">
      <formula>NOT(ISERROR(SEARCH("Lib Dem",Q175)))</formula>
    </cfRule>
    <cfRule type="containsText" dxfId="1905" priority="1341" operator="containsText" text="Green">
      <formula>NOT(ISERROR(SEARCH("Green",Q175)))</formula>
    </cfRule>
    <cfRule type="containsText" dxfId="1904" priority="1342" operator="containsText" text="Conservative">
      <formula>NOT(ISERROR(SEARCH("Conservative",Q175)))</formula>
    </cfRule>
    <cfRule type="containsText" dxfId="1903" priority="1343" operator="containsText" text="SNP">
      <formula>NOT(ISERROR(SEARCH("SNP",Q175)))</formula>
    </cfRule>
    <cfRule type="containsText" dxfId="1902" priority="1344" operator="containsText" text="Labour">
      <formula>NOT(ISERROR(SEARCH("Labour",Q175)))</formula>
    </cfRule>
  </conditionalFormatting>
  <conditionalFormatting sqref="C182:N182">
    <cfRule type="top10" dxfId="1901" priority="1327" bottom="1" rank="1"/>
    <cfRule type="top10" dxfId="1900" priority="1328" rank="1"/>
  </conditionalFormatting>
  <conditionalFormatting sqref="C183:N183">
    <cfRule type="top10" dxfId="1899" priority="1325" bottom="1" rank="1"/>
    <cfRule type="top10" dxfId="1898" priority="1326" rank="1"/>
  </conditionalFormatting>
  <conditionalFormatting sqref="C184:N184">
    <cfRule type="top10" dxfId="1897" priority="1323" bottom="1" rank="1"/>
    <cfRule type="top10" dxfId="1896" priority="1324" rank="1"/>
  </conditionalFormatting>
  <conditionalFormatting sqref="C185:N185">
    <cfRule type="top10" dxfId="1895" priority="1321" bottom="1" rank="1"/>
    <cfRule type="top10" dxfId="1894" priority="1322" rank="1"/>
  </conditionalFormatting>
  <conditionalFormatting sqref="C186:N186">
    <cfRule type="top10" dxfId="1893" priority="1319" bottom="1" rank="1"/>
    <cfRule type="top10" dxfId="1892" priority="1320" rank="1"/>
  </conditionalFormatting>
  <conditionalFormatting sqref="C187:N187">
    <cfRule type="top10" dxfId="1891" priority="1317" bottom="1" rank="1"/>
    <cfRule type="top10" dxfId="1890" priority="1318" rank="1"/>
  </conditionalFormatting>
  <conditionalFormatting sqref="C188:N188">
    <cfRule type="top10" dxfId="1889" priority="1315" bottom="1" rank="1"/>
    <cfRule type="top10" dxfId="1888" priority="1316" rank="1"/>
  </conditionalFormatting>
  <conditionalFormatting sqref="C181:N181">
    <cfRule type="containsText" dxfId="1887" priority="1283" operator="containsText" text="Family">
      <formula>NOT(ISERROR(SEARCH("Family",C181)))</formula>
    </cfRule>
    <cfRule type="containsText" dxfId="1886" priority="1298" operator="containsText" text="Alba">
      <formula>NOT(ISERROR(SEARCH("Alba",C181)))</formula>
    </cfRule>
    <cfRule type="containsText" dxfId="1885" priority="1299" operator="containsText" text="Ind">
      <formula>NOT(ISERROR(SEARCH("Ind",C181)))</formula>
    </cfRule>
    <cfRule type="containsText" dxfId="1884" priority="1300" operator="containsText" text="Lib Dem">
      <formula>NOT(ISERROR(SEARCH("Lib Dem",C181)))</formula>
    </cfRule>
    <cfRule type="containsText" dxfId="1883" priority="1301" operator="containsText" text="Green">
      <formula>NOT(ISERROR(SEARCH("Green",C181)))</formula>
    </cfRule>
    <cfRule type="containsText" dxfId="1882" priority="1302" operator="containsText" text="Conservative">
      <formula>NOT(ISERROR(SEARCH("Conservative",C181)))</formula>
    </cfRule>
    <cfRule type="containsText" dxfId="1881" priority="1303" operator="containsText" text="SNP">
      <formula>NOT(ISERROR(SEARCH("SNP",C181)))</formula>
    </cfRule>
    <cfRule type="containsText" dxfId="1880" priority="1304" operator="containsText" text="Labour">
      <formula>NOT(ISERROR(SEARCH("Labour",C181)))</formula>
    </cfRule>
  </conditionalFormatting>
  <conditionalFormatting sqref="B182">
    <cfRule type="containsText" dxfId="1879" priority="1275" operator="containsText" text="Family">
      <formula>NOT(ISERROR(SEARCH("Family",B182)))</formula>
    </cfRule>
    <cfRule type="containsText" dxfId="1878" priority="1276" operator="containsText" text="Alba">
      <formula>NOT(ISERROR(SEARCH("Alba",B182)))</formula>
    </cfRule>
    <cfRule type="containsText" dxfId="1877" priority="1277" operator="containsText" text="Ind">
      <formula>NOT(ISERROR(SEARCH("Ind",B182)))</formula>
    </cfRule>
    <cfRule type="containsText" dxfId="1876" priority="1278" operator="containsText" text="Lib Dem">
      <formula>NOT(ISERROR(SEARCH("Lib Dem",B182)))</formula>
    </cfRule>
    <cfRule type="containsText" dxfId="1875" priority="1279" operator="containsText" text="Green">
      <formula>NOT(ISERROR(SEARCH("Green",B182)))</formula>
    </cfRule>
    <cfRule type="containsText" dxfId="1874" priority="1280" operator="containsText" text="Conservative">
      <formula>NOT(ISERROR(SEARCH("Conservative",B182)))</formula>
    </cfRule>
    <cfRule type="containsText" dxfId="1873" priority="1281" operator="containsText" text="SNP">
      <formula>NOT(ISERROR(SEARCH("SNP",B182)))</formula>
    </cfRule>
    <cfRule type="containsText" dxfId="1872" priority="1282" operator="containsText" text="Labour">
      <formula>NOT(ISERROR(SEARCH("Labour",B182)))</formula>
    </cfRule>
  </conditionalFormatting>
  <conditionalFormatting sqref="B183">
    <cfRule type="containsText" dxfId="1871" priority="1267" operator="containsText" text="Family">
      <formula>NOT(ISERROR(SEARCH("Family",B183)))</formula>
    </cfRule>
    <cfRule type="containsText" dxfId="1870" priority="1268" operator="containsText" text="Alba">
      <formula>NOT(ISERROR(SEARCH("Alba",B183)))</formula>
    </cfRule>
    <cfRule type="containsText" dxfId="1869" priority="1269" operator="containsText" text="Ind">
      <formula>NOT(ISERROR(SEARCH("Ind",B183)))</formula>
    </cfRule>
    <cfRule type="containsText" dxfId="1868" priority="1270" operator="containsText" text="Lib Dem">
      <formula>NOT(ISERROR(SEARCH("Lib Dem",B183)))</formula>
    </cfRule>
    <cfRule type="containsText" dxfId="1867" priority="1271" operator="containsText" text="Green">
      <formula>NOT(ISERROR(SEARCH("Green",B183)))</formula>
    </cfRule>
    <cfRule type="containsText" dxfId="1866" priority="1272" operator="containsText" text="Conservative">
      <formula>NOT(ISERROR(SEARCH("Conservative",B183)))</formula>
    </cfRule>
    <cfRule type="containsText" dxfId="1865" priority="1273" operator="containsText" text="SNP">
      <formula>NOT(ISERROR(SEARCH("SNP",B183)))</formula>
    </cfRule>
    <cfRule type="containsText" dxfId="1864" priority="1274" operator="containsText" text="Labour">
      <formula>NOT(ISERROR(SEARCH("Labour",B183)))</formula>
    </cfRule>
  </conditionalFormatting>
  <conditionalFormatting sqref="B184">
    <cfRule type="containsText" dxfId="1863" priority="1259" operator="containsText" text="Family">
      <formula>NOT(ISERROR(SEARCH("Family",B184)))</formula>
    </cfRule>
    <cfRule type="containsText" dxfId="1862" priority="1260" operator="containsText" text="Alba">
      <formula>NOT(ISERROR(SEARCH("Alba",B184)))</formula>
    </cfRule>
    <cfRule type="containsText" dxfId="1861" priority="1261" operator="containsText" text="Ind">
      <formula>NOT(ISERROR(SEARCH("Ind",B184)))</formula>
    </cfRule>
    <cfRule type="containsText" dxfId="1860" priority="1262" operator="containsText" text="Lib Dem">
      <formula>NOT(ISERROR(SEARCH("Lib Dem",B184)))</formula>
    </cfRule>
    <cfRule type="containsText" dxfId="1859" priority="1263" operator="containsText" text="Green">
      <formula>NOT(ISERROR(SEARCH("Green",B184)))</formula>
    </cfRule>
    <cfRule type="containsText" dxfId="1858" priority="1264" operator="containsText" text="Conservative">
      <formula>NOT(ISERROR(SEARCH("Conservative",B184)))</formula>
    </cfRule>
    <cfRule type="containsText" dxfId="1857" priority="1265" operator="containsText" text="SNP">
      <formula>NOT(ISERROR(SEARCH("SNP",B184)))</formula>
    </cfRule>
    <cfRule type="containsText" dxfId="1856" priority="1266" operator="containsText" text="Labour">
      <formula>NOT(ISERROR(SEARCH("Labour",B184)))</formula>
    </cfRule>
  </conditionalFormatting>
  <conditionalFormatting sqref="B185">
    <cfRule type="containsText" dxfId="1855" priority="1251" operator="containsText" text="Family">
      <formula>NOT(ISERROR(SEARCH("Family",B185)))</formula>
    </cfRule>
    <cfRule type="containsText" dxfId="1854" priority="1252" operator="containsText" text="Alba">
      <formula>NOT(ISERROR(SEARCH("Alba",B185)))</formula>
    </cfRule>
    <cfRule type="containsText" dxfId="1853" priority="1253" operator="containsText" text="Ind">
      <formula>NOT(ISERROR(SEARCH("Ind",B185)))</formula>
    </cfRule>
    <cfRule type="containsText" dxfId="1852" priority="1254" operator="containsText" text="Lib Dem">
      <formula>NOT(ISERROR(SEARCH("Lib Dem",B185)))</formula>
    </cfRule>
    <cfRule type="containsText" dxfId="1851" priority="1255" operator="containsText" text="Green">
      <formula>NOT(ISERROR(SEARCH("Green",B185)))</formula>
    </cfRule>
    <cfRule type="containsText" dxfId="1850" priority="1256" operator="containsText" text="Conservative">
      <formula>NOT(ISERROR(SEARCH("Conservative",B185)))</formula>
    </cfRule>
    <cfRule type="containsText" dxfId="1849" priority="1257" operator="containsText" text="SNP">
      <formula>NOT(ISERROR(SEARCH("SNP",B185)))</formula>
    </cfRule>
    <cfRule type="containsText" dxfId="1848" priority="1258" operator="containsText" text="Labour">
      <formula>NOT(ISERROR(SEARCH("Labour",B185)))</formula>
    </cfRule>
  </conditionalFormatting>
  <conditionalFormatting sqref="B186">
    <cfRule type="containsText" dxfId="1847" priority="1243" operator="containsText" text="Family">
      <formula>NOT(ISERROR(SEARCH("Family",B186)))</formula>
    </cfRule>
    <cfRule type="containsText" dxfId="1846" priority="1244" operator="containsText" text="Alba">
      <formula>NOT(ISERROR(SEARCH("Alba",B186)))</formula>
    </cfRule>
    <cfRule type="containsText" dxfId="1845" priority="1245" operator="containsText" text="Ind">
      <formula>NOT(ISERROR(SEARCH("Ind",B186)))</formula>
    </cfRule>
    <cfRule type="containsText" dxfId="1844" priority="1246" operator="containsText" text="Lib Dem">
      <formula>NOT(ISERROR(SEARCH("Lib Dem",B186)))</formula>
    </cfRule>
    <cfRule type="containsText" dxfId="1843" priority="1247" operator="containsText" text="Green">
      <formula>NOT(ISERROR(SEARCH("Green",B186)))</formula>
    </cfRule>
    <cfRule type="containsText" dxfId="1842" priority="1248" operator="containsText" text="Conservative">
      <formula>NOT(ISERROR(SEARCH("Conservative",B186)))</formula>
    </cfRule>
    <cfRule type="containsText" dxfId="1841" priority="1249" operator="containsText" text="SNP">
      <formula>NOT(ISERROR(SEARCH("SNP",B186)))</formula>
    </cfRule>
    <cfRule type="containsText" dxfId="1840" priority="1250" operator="containsText" text="Labour">
      <formula>NOT(ISERROR(SEARCH("Labour",B186)))</formula>
    </cfRule>
  </conditionalFormatting>
  <conditionalFormatting sqref="B187">
    <cfRule type="containsText" dxfId="1839" priority="1235" operator="containsText" text="Family">
      <formula>NOT(ISERROR(SEARCH("Family",B187)))</formula>
    </cfRule>
    <cfRule type="containsText" dxfId="1838" priority="1236" operator="containsText" text="Alba">
      <formula>NOT(ISERROR(SEARCH("Alba",B187)))</formula>
    </cfRule>
    <cfRule type="containsText" dxfId="1837" priority="1237" operator="containsText" text="Ind">
      <formula>NOT(ISERROR(SEARCH("Ind",B187)))</formula>
    </cfRule>
    <cfRule type="containsText" dxfId="1836" priority="1238" operator="containsText" text="Lib Dem">
      <formula>NOT(ISERROR(SEARCH("Lib Dem",B187)))</formula>
    </cfRule>
    <cfRule type="containsText" dxfId="1835" priority="1239" operator="containsText" text="Green">
      <formula>NOT(ISERROR(SEARCH("Green",B187)))</formula>
    </cfRule>
    <cfRule type="containsText" dxfId="1834" priority="1240" operator="containsText" text="Conservative">
      <formula>NOT(ISERROR(SEARCH("Conservative",B187)))</formula>
    </cfRule>
    <cfRule type="containsText" dxfId="1833" priority="1241" operator="containsText" text="SNP">
      <formula>NOT(ISERROR(SEARCH("SNP",B187)))</formula>
    </cfRule>
    <cfRule type="containsText" dxfId="1832" priority="1242" operator="containsText" text="Labour">
      <formula>NOT(ISERROR(SEARCH("Labour",B187)))</formula>
    </cfRule>
  </conditionalFormatting>
  <conditionalFormatting sqref="B188">
    <cfRule type="containsText" dxfId="1831" priority="1227" operator="containsText" text="Family">
      <formula>NOT(ISERROR(SEARCH("Family",B188)))</formula>
    </cfRule>
    <cfRule type="containsText" dxfId="1830" priority="1228" operator="containsText" text="Alba">
      <formula>NOT(ISERROR(SEARCH("Alba",B188)))</formula>
    </cfRule>
    <cfRule type="containsText" dxfId="1829" priority="1229" operator="containsText" text="Ind">
      <formula>NOT(ISERROR(SEARCH("Ind",B188)))</formula>
    </cfRule>
    <cfRule type="containsText" dxfId="1828" priority="1230" operator="containsText" text="Lib Dem">
      <formula>NOT(ISERROR(SEARCH("Lib Dem",B188)))</formula>
    </cfRule>
    <cfRule type="containsText" dxfId="1827" priority="1231" operator="containsText" text="Green">
      <formula>NOT(ISERROR(SEARCH("Green",B188)))</formula>
    </cfRule>
    <cfRule type="containsText" dxfId="1826" priority="1232" operator="containsText" text="Conservative">
      <formula>NOT(ISERROR(SEARCH("Conservative",B188)))</formula>
    </cfRule>
    <cfRule type="containsText" dxfId="1825" priority="1233" operator="containsText" text="SNP">
      <formula>NOT(ISERROR(SEARCH("SNP",B188)))</formula>
    </cfRule>
    <cfRule type="containsText" dxfId="1824" priority="1234" operator="containsText" text="Labour">
      <formula>NOT(ISERROR(SEARCH("Labour",B188)))</formula>
    </cfRule>
  </conditionalFormatting>
  <conditionalFormatting sqref="R181:X181">
    <cfRule type="containsText" dxfId="1823" priority="1219" operator="containsText" text="Family">
      <formula>NOT(ISERROR(SEARCH("Family",R181)))</formula>
    </cfRule>
    <cfRule type="containsText" dxfId="1822" priority="1220" operator="containsText" text="Alba">
      <formula>NOT(ISERROR(SEARCH("Alba",R181)))</formula>
    </cfRule>
    <cfRule type="containsText" dxfId="1821" priority="1221" operator="containsText" text="Ind">
      <formula>NOT(ISERROR(SEARCH("Ind",R181)))</formula>
    </cfRule>
    <cfRule type="containsText" dxfId="1820" priority="1222" operator="containsText" text="Lib Dem">
      <formula>NOT(ISERROR(SEARCH("Lib Dem",R181)))</formula>
    </cfRule>
    <cfRule type="containsText" dxfId="1819" priority="1223" operator="containsText" text="Green">
      <formula>NOT(ISERROR(SEARCH("Green",R181)))</formula>
    </cfRule>
    <cfRule type="containsText" dxfId="1818" priority="1224" operator="containsText" text="Conservative">
      <formula>NOT(ISERROR(SEARCH("Conservative",R181)))</formula>
    </cfRule>
    <cfRule type="containsText" dxfId="1817" priority="1225" operator="containsText" text="SNP">
      <formula>NOT(ISERROR(SEARCH("SNP",R181)))</formula>
    </cfRule>
    <cfRule type="containsText" dxfId="1816" priority="1226" operator="containsText" text="Labour">
      <formula>NOT(ISERROR(SEARCH("Labour",R181)))</formula>
    </cfRule>
  </conditionalFormatting>
  <conditionalFormatting sqref="Q182">
    <cfRule type="containsText" dxfId="1815" priority="1211" operator="containsText" text="Family">
      <formula>NOT(ISERROR(SEARCH("Family",Q182)))</formula>
    </cfRule>
    <cfRule type="containsText" dxfId="1814" priority="1212" operator="containsText" text="Alba">
      <formula>NOT(ISERROR(SEARCH("Alba",Q182)))</formula>
    </cfRule>
    <cfRule type="containsText" dxfId="1813" priority="1213" operator="containsText" text="Ind">
      <formula>NOT(ISERROR(SEARCH("Ind",Q182)))</formula>
    </cfRule>
    <cfRule type="containsText" dxfId="1812" priority="1214" operator="containsText" text="Lib Dem">
      <formula>NOT(ISERROR(SEARCH("Lib Dem",Q182)))</formula>
    </cfRule>
    <cfRule type="containsText" dxfId="1811" priority="1215" operator="containsText" text="Green">
      <formula>NOT(ISERROR(SEARCH("Green",Q182)))</formula>
    </cfRule>
    <cfRule type="containsText" dxfId="1810" priority="1216" operator="containsText" text="Conservative">
      <formula>NOT(ISERROR(SEARCH("Conservative",Q182)))</formula>
    </cfRule>
    <cfRule type="containsText" dxfId="1809" priority="1217" operator="containsText" text="SNP">
      <formula>NOT(ISERROR(SEARCH("SNP",Q182)))</formula>
    </cfRule>
    <cfRule type="containsText" dxfId="1808" priority="1218" operator="containsText" text="Labour">
      <formula>NOT(ISERROR(SEARCH("Labour",Q182)))</formula>
    </cfRule>
  </conditionalFormatting>
  <conditionalFormatting sqref="Q183">
    <cfRule type="containsText" dxfId="1807" priority="1203" operator="containsText" text="Family">
      <formula>NOT(ISERROR(SEARCH("Family",Q183)))</formula>
    </cfRule>
    <cfRule type="containsText" dxfId="1806" priority="1204" operator="containsText" text="Alba">
      <formula>NOT(ISERROR(SEARCH("Alba",Q183)))</formula>
    </cfRule>
    <cfRule type="containsText" dxfId="1805" priority="1205" operator="containsText" text="Ind">
      <formula>NOT(ISERROR(SEARCH("Ind",Q183)))</formula>
    </cfRule>
    <cfRule type="containsText" dxfId="1804" priority="1206" operator="containsText" text="Lib Dem">
      <formula>NOT(ISERROR(SEARCH("Lib Dem",Q183)))</formula>
    </cfRule>
    <cfRule type="containsText" dxfId="1803" priority="1207" operator="containsText" text="Green">
      <formula>NOT(ISERROR(SEARCH("Green",Q183)))</formula>
    </cfRule>
    <cfRule type="containsText" dxfId="1802" priority="1208" operator="containsText" text="Conservative">
      <formula>NOT(ISERROR(SEARCH("Conservative",Q183)))</formula>
    </cfRule>
    <cfRule type="containsText" dxfId="1801" priority="1209" operator="containsText" text="SNP">
      <formula>NOT(ISERROR(SEARCH("SNP",Q183)))</formula>
    </cfRule>
    <cfRule type="containsText" dxfId="1800" priority="1210" operator="containsText" text="Labour">
      <formula>NOT(ISERROR(SEARCH("Labour",Q183)))</formula>
    </cfRule>
  </conditionalFormatting>
  <conditionalFormatting sqref="Q184">
    <cfRule type="containsText" dxfId="1799" priority="1195" operator="containsText" text="Family">
      <formula>NOT(ISERROR(SEARCH("Family",Q184)))</formula>
    </cfRule>
    <cfRule type="containsText" dxfId="1798" priority="1196" operator="containsText" text="Alba">
      <formula>NOT(ISERROR(SEARCH("Alba",Q184)))</formula>
    </cfRule>
    <cfRule type="containsText" dxfId="1797" priority="1197" operator="containsText" text="Ind">
      <formula>NOT(ISERROR(SEARCH("Ind",Q184)))</formula>
    </cfRule>
    <cfRule type="containsText" dxfId="1796" priority="1198" operator="containsText" text="Lib Dem">
      <formula>NOT(ISERROR(SEARCH("Lib Dem",Q184)))</formula>
    </cfRule>
    <cfRule type="containsText" dxfId="1795" priority="1199" operator="containsText" text="Green">
      <formula>NOT(ISERROR(SEARCH("Green",Q184)))</formula>
    </cfRule>
    <cfRule type="containsText" dxfId="1794" priority="1200" operator="containsText" text="Conservative">
      <formula>NOT(ISERROR(SEARCH("Conservative",Q184)))</formula>
    </cfRule>
    <cfRule type="containsText" dxfId="1793" priority="1201" operator="containsText" text="SNP">
      <formula>NOT(ISERROR(SEARCH("SNP",Q184)))</formula>
    </cfRule>
    <cfRule type="containsText" dxfId="1792" priority="1202" operator="containsText" text="Labour">
      <formula>NOT(ISERROR(SEARCH("Labour",Q184)))</formula>
    </cfRule>
  </conditionalFormatting>
  <conditionalFormatting sqref="Q185">
    <cfRule type="containsText" dxfId="1791" priority="1187" operator="containsText" text="Family">
      <formula>NOT(ISERROR(SEARCH("Family",Q185)))</formula>
    </cfRule>
    <cfRule type="containsText" dxfId="1790" priority="1188" operator="containsText" text="Alba">
      <formula>NOT(ISERROR(SEARCH("Alba",Q185)))</formula>
    </cfRule>
    <cfRule type="containsText" dxfId="1789" priority="1189" operator="containsText" text="Ind">
      <formula>NOT(ISERROR(SEARCH("Ind",Q185)))</formula>
    </cfRule>
    <cfRule type="containsText" dxfId="1788" priority="1190" operator="containsText" text="Lib Dem">
      <formula>NOT(ISERROR(SEARCH("Lib Dem",Q185)))</formula>
    </cfRule>
    <cfRule type="containsText" dxfId="1787" priority="1191" operator="containsText" text="Green">
      <formula>NOT(ISERROR(SEARCH("Green",Q185)))</formula>
    </cfRule>
    <cfRule type="containsText" dxfId="1786" priority="1192" operator="containsText" text="Conservative">
      <formula>NOT(ISERROR(SEARCH("Conservative",Q185)))</formula>
    </cfRule>
    <cfRule type="containsText" dxfId="1785" priority="1193" operator="containsText" text="SNP">
      <formula>NOT(ISERROR(SEARCH("SNP",Q185)))</formula>
    </cfRule>
    <cfRule type="containsText" dxfId="1784" priority="1194" operator="containsText" text="Labour">
      <formula>NOT(ISERROR(SEARCH("Labour",Q185)))</formula>
    </cfRule>
  </conditionalFormatting>
  <conditionalFormatting sqref="Q186">
    <cfRule type="containsText" dxfId="1783" priority="1179" operator="containsText" text="Family">
      <formula>NOT(ISERROR(SEARCH("Family",Q186)))</formula>
    </cfRule>
    <cfRule type="containsText" dxfId="1782" priority="1180" operator="containsText" text="Alba">
      <formula>NOT(ISERROR(SEARCH("Alba",Q186)))</formula>
    </cfRule>
    <cfRule type="containsText" dxfId="1781" priority="1181" operator="containsText" text="Ind">
      <formula>NOT(ISERROR(SEARCH("Ind",Q186)))</formula>
    </cfRule>
    <cfRule type="containsText" dxfId="1780" priority="1182" operator="containsText" text="Lib Dem">
      <formula>NOT(ISERROR(SEARCH("Lib Dem",Q186)))</formula>
    </cfRule>
    <cfRule type="containsText" dxfId="1779" priority="1183" operator="containsText" text="Green">
      <formula>NOT(ISERROR(SEARCH("Green",Q186)))</formula>
    </cfRule>
    <cfRule type="containsText" dxfId="1778" priority="1184" operator="containsText" text="Conservative">
      <formula>NOT(ISERROR(SEARCH("Conservative",Q186)))</formula>
    </cfRule>
    <cfRule type="containsText" dxfId="1777" priority="1185" operator="containsText" text="SNP">
      <formula>NOT(ISERROR(SEARCH("SNP",Q186)))</formula>
    </cfRule>
    <cfRule type="containsText" dxfId="1776" priority="1186" operator="containsText" text="Labour">
      <formula>NOT(ISERROR(SEARCH("Labour",Q186)))</formula>
    </cfRule>
  </conditionalFormatting>
  <conditionalFormatting sqref="Q187">
    <cfRule type="containsText" dxfId="1775" priority="1171" operator="containsText" text="Family">
      <formula>NOT(ISERROR(SEARCH("Family",Q187)))</formula>
    </cfRule>
    <cfRule type="containsText" dxfId="1774" priority="1172" operator="containsText" text="Alba">
      <formula>NOT(ISERROR(SEARCH("Alba",Q187)))</formula>
    </cfRule>
    <cfRule type="containsText" dxfId="1773" priority="1173" operator="containsText" text="Ind">
      <formula>NOT(ISERROR(SEARCH("Ind",Q187)))</formula>
    </cfRule>
    <cfRule type="containsText" dxfId="1772" priority="1174" operator="containsText" text="Lib Dem">
      <formula>NOT(ISERROR(SEARCH("Lib Dem",Q187)))</formula>
    </cfRule>
    <cfRule type="containsText" dxfId="1771" priority="1175" operator="containsText" text="Green">
      <formula>NOT(ISERROR(SEARCH("Green",Q187)))</formula>
    </cfRule>
    <cfRule type="containsText" dxfId="1770" priority="1176" operator="containsText" text="Conservative">
      <formula>NOT(ISERROR(SEARCH("Conservative",Q187)))</formula>
    </cfRule>
    <cfRule type="containsText" dxfId="1769" priority="1177" operator="containsText" text="SNP">
      <formula>NOT(ISERROR(SEARCH("SNP",Q187)))</formula>
    </cfRule>
    <cfRule type="containsText" dxfId="1768" priority="1178" operator="containsText" text="Labour">
      <formula>NOT(ISERROR(SEARCH("Labour",Q187)))</formula>
    </cfRule>
  </conditionalFormatting>
  <conditionalFormatting sqref="Q188">
    <cfRule type="containsText" dxfId="1767" priority="1163" operator="containsText" text="Family">
      <formula>NOT(ISERROR(SEARCH("Family",Q188)))</formula>
    </cfRule>
    <cfRule type="containsText" dxfId="1766" priority="1164" operator="containsText" text="Alba">
      <formula>NOT(ISERROR(SEARCH("Alba",Q188)))</formula>
    </cfRule>
    <cfRule type="containsText" dxfId="1765" priority="1165" operator="containsText" text="Ind">
      <formula>NOT(ISERROR(SEARCH("Ind",Q188)))</formula>
    </cfRule>
    <cfRule type="containsText" dxfId="1764" priority="1166" operator="containsText" text="Lib Dem">
      <formula>NOT(ISERROR(SEARCH("Lib Dem",Q188)))</formula>
    </cfRule>
    <cfRule type="containsText" dxfId="1763" priority="1167" operator="containsText" text="Green">
      <formula>NOT(ISERROR(SEARCH("Green",Q188)))</formula>
    </cfRule>
    <cfRule type="containsText" dxfId="1762" priority="1168" operator="containsText" text="Conservative">
      <formula>NOT(ISERROR(SEARCH("Conservative",Q188)))</formula>
    </cfRule>
    <cfRule type="containsText" dxfId="1761" priority="1169" operator="containsText" text="SNP">
      <formula>NOT(ISERROR(SEARCH("SNP",Q188)))</formula>
    </cfRule>
    <cfRule type="containsText" dxfId="1760" priority="1170" operator="containsText" text="Labour">
      <formula>NOT(ISERROR(SEARCH("Labour",Q188)))</formula>
    </cfRule>
  </conditionalFormatting>
  <conditionalFormatting sqref="C195:N195">
    <cfRule type="top10" dxfId="1759" priority="1161" bottom="1" rank="1"/>
    <cfRule type="top10" dxfId="1758" priority="1162" rank="1"/>
  </conditionalFormatting>
  <conditionalFormatting sqref="C196:N196">
    <cfRule type="top10" dxfId="1757" priority="1159" bottom="1" rank="1"/>
    <cfRule type="top10" dxfId="1756" priority="1160" rank="1"/>
  </conditionalFormatting>
  <conditionalFormatting sqref="C197:N197">
    <cfRule type="top10" dxfId="1755" priority="1157" bottom="1" rank="1"/>
    <cfRule type="top10" dxfId="1754" priority="1158" rank="1"/>
  </conditionalFormatting>
  <conditionalFormatting sqref="C198:N198">
    <cfRule type="top10" dxfId="1753" priority="1155" bottom="1" rank="1"/>
    <cfRule type="top10" dxfId="1752" priority="1156" rank="1"/>
  </conditionalFormatting>
  <conditionalFormatting sqref="C199:N199">
    <cfRule type="top10" dxfId="1751" priority="1153" bottom="1" rank="1"/>
    <cfRule type="top10" dxfId="1750" priority="1154" rank="1"/>
  </conditionalFormatting>
  <conditionalFormatting sqref="C200:N200">
    <cfRule type="top10" dxfId="1749" priority="1151" bottom="1" rank="1"/>
    <cfRule type="top10" dxfId="1748" priority="1152" rank="1"/>
  </conditionalFormatting>
  <conditionalFormatting sqref="C194:N194">
    <cfRule type="containsText" dxfId="1747" priority="1117" operator="containsText" text="Family">
      <formula>NOT(ISERROR(SEARCH("Family",C194)))</formula>
    </cfRule>
    <cfRule type="containsText" dxfId="1746" priority="1132" operator="containsText" text="Alba">
      <formula>NOT(ISERROR(SEARCH("Alba",C194)))</formula>
    </cfRule>
    <cfRule type="containsText" dxfId="1745" priority="1133" operator="containsText" text="Ind">
      <formula>NOT(ISERROR(SEARCH("Ind",C194)))</formula>
    </cfRule>
    <cfRule type="containsText" dxfId="1744" priority="1134" operator="containsText" text="Lib Dem">
      <formula>NOT(ISERROR(SEARCH("Lib Dem",C194)))</formula>
    </cfRule>
    <cfRule type="containsText" dxfId="1743" priority="1135" operator="containsText" text="Green">
      <formula>NOT(ISERROR(SEARCH("Green",C194)))</formula>
    </cfRule>
    <cfRule type="containsText" dxfId="1742" priority="1136" operator="containsText" text="Conservative">
      <formula>NOT(ISERROR(SEARCH("Conservative",C194)))</formula>
    </cfRule>
    <cfRule type="containsText" dxfId="1741" priority="1137" operator="containsText" text="SNP">
      <formula>NOT(ISERROR(SEARCH("SNP",C194)))</formula>
    </cfRule>
    <cfRule type="containsText" dxfId="1740" priority="1138" operator="containsText" text="Labour">
      <formula>NOT(ISERROR(SEARCH("Labour",C194)))</formula>
    </cfRule>
  </conditionalFormatting>
  <conditionalFormatting sqref="B195">
    <cfRule type="containsText" dxfId="1739" priority="1109" operator="containsText" text="Family">
      <formula>NOT(ISERROR(SEARCH("Family",B195)))</formula>
    </cfRule>
    <cfRule type="containsText" dxfId="1738" priority="1110" operator="containsText" text="Alba">
      <formula>NOT(ISERROR(SEARCH("Alba",B195)))</formula>
    </cfRule>
    <cfRule type="containsText" dxfId="1737" priority="1111" operator="containsText" text="Ind">
      <formula>NOT(ISERROR(SEARCH("Ind",B195)))</formula>
    </cfRule>
    <cfRule type="containsText" dxfId="1736" priority="1112" operator="containsText" text="Lib Dem">
      <formula>NOT(ISERROR(SEARCH("Lib Dem",B195)))</formula>
    </cfRule>
    <cfRule type="containsText" dxfId="1735" priority="1113" operator="containsText" text="Green">
      <formula>NOT(ISERROR(SEARCH("Green",B195)))</formula>
    </cfRule>
    <cfRule type="containsText" dxfId="1734" priority="1114" operator="containsText" text="Conservative">
      <formula>NOT(ISERROR(SEARCH("Conservative",B195)))</formula>
    </cfRule>
    <cfRule type="containsText" dxfId="1733" priority="1115" operator="containsText" text="SNP">
      <formula>NOT(ISERROR(SEARCH("SNP",B195)))</formula>
    </cfRule>
    <cfRule type="containsText" dxfId="1732" priority="1116" operator="containsText" text="Labour">
      <formula>NOT(ISERROR(SEARCH("Labour",B195)))</formula>
    </cfRule>
  </conditionalFormatting>
  <conditionalFormatting sqref="B196">
    <cfRule type="containsText" dxfId="1731" priority="1101" operator="containsText" text="Family">
      <formula>NOT(ISERROR(SEARCH("Family",B196)))</formula>
    </cfRule>
    <cfRule type="containsText" dxfId="1730" priority="1102" operator="containsText" text="Alba">
      <formula>NOT(ISERROR(SEARCH("Alba",B196)))</formula>
    </cfRule>
    <cfRule type="containsText" dxfId="1729" priority="1103" operator="containsText" text="Ind">
      <formula>NOT(ISERROR(SEARCH("Ind",B196)))</formula>
    </cfRule>
    <cfRule type="containsText" dxfId="1728" priority="1104" operator="containsText" text="Lib Dem">
      <formula>NOT(ISERROR(SEARCH("Lib Dem",B196)))</formula>
    </cfRule>
    <cfRule type="containsText" dxfId="1727" priority="1105" operator="containsText" text="Green">
      <formula>NOT(ISERROR(SEARCH("Green",B196)))</formula>
    </cfRule>
    <cfRule type="containsText" dxfId="1726" priority="1106" operator="containsText" text="Conservative">
      <formula>NOT(ISERROR(SEARCH("Conservative",B196)))</formula>
    </cfRule>
    <cfRule type="containsText" dxfId="1725" priority="1107" operator="containsText" text="SNP">
      <formula>NOT(ISERROR(SEARCH("SNP",B196)))</formula>
    </cfRule>
    <cfRule type="containsText" dxfId="1724" priority="1108" operator="containsText" text="Labour">
      <formula>NOT(ISERROR(SEARCH("Labour",B196)))</formula>
    </cfRule>
  </conditionalFormatting>
  <conditionalFormatting sqref="B197">
    <cfRule type="containsText" dxfId="1723" priority="1093" operator="containsText" text="Family">
      <formula>NOT(ISERROR(SEARCH("Family",B197)))</formula>
    </cfRule>
    <cfRule type="containsText" dxfId="1722" priority="1094" operator="containsText" text="Alba">
      <formula>NOT(ISERROR(SEARCH("Alba",B197)))</formula>
    </cfRule>
    <cfRule type="containsText" dxfId="1721" priority="1095" operator="containsText" text="Ind">
      <formula>NOT(ISERROR(SEARCH("Ind",B197)))</formula>
    </cfRule>
    <cfRule type="containsText" dxfId="1720" priority="1096" operator="containsText" text="Lib Dem">
      <formula>NOT(ISERROR(SEARCH("Lib Dem",B197)))</formula>
    </cfRule>
    <cfRule type="containsText" dxfId="1719" priority="1097" operator="containsText" text="Green">
      <formula>NOT(ISERROR(SEARCH("Green",B197)))</formula>
    </cfRule>
    <cfRule type="containsText" dxfId="1718" priority="1098" operator="containsText" text="Conservative">
      <formula>NOT(ISERROR(SEARCH("Conservative",B197)))</formula>
    </cfRule>
    <cfRule type="containsText" dxfId="1717" priority="1099" operator="containsText" text="SNP">
      <formula>NOT(ISERROR(SEARCH("SNP",B197)))</formula>
    </cfRule>
    <cfRule type="containsText" dxfId="1716" priority="1100" operator="containsText" text="Labour">
      <formula>NOT(ISERROR(SEARCH("Labour",B197)))</formula>
    </cfRule>
  </conditionalFormatting>
  <conditionalFormatting sqref="B198">
    <cfRule type="containsText" dxfId="1715" priority="1085" operator="containsText" text="Family">
      <formula>NOT(ISERROR(SEARCH("Family",B198)))</formula>
    </cfRule>
    <cfRule type="containsText" dxfId="1714" priority="1086" operator="containsText" text="Alba">
      <formula>NOT(ISERROR(SEARCH("Alba",B198)))</formula>
    </cfRule>
    <cfRule type="containsText" dxfId="1713" priority="1087" operator="containsText" text="Ind">
      <formula>NOT(ISERROR(SEARCH("Ind",B198)))</formula>
    </cfRule>
    <cfRule type="containsText" dxfId="1712" priority="1088" operator="containsText" text="Lib Dem">
      <formula>NOT(ISERROR(SEARCH("Lib Dem",B198)))</formula>
    </cfRule>
    <cfRule type="containsText" dxfId="1711" priority="1089" operator="containsText" text="Green">
      <formula>NOT(ISERROR(SEARCH("Green",B198)))</formula>
    </cfRule>
    <cfRule type="containsText" dxfId="1710" priority="1090" operator="containsText" text="Conservative">
      <formula>NOT(ISERROR(SEARCH("Conservative",B198)))</formula>
    </cfRule>
    <cfRule type="containsText" dxfId="1709" priority="1091" operator="containsText" text="SNP">
      <formula>NOT(ISERROR(SEARCH("SNP",B198)))</formula>
    </cfRule>
    <cfRule type="containsText" dxfId="1708" priority="1092" operator="containsText" text="Labour">
      <formula>NOT(ISERROR(SEARCH("Labour",B198)))</formula>
    </cfRule>
  </conditionalFormatting>
  <conditionalFormatting sqref="B199">
    <cfRule type="containsText" dxfId="1707" priority="1077" operator="containsText" text="Family">
      <formula>NOT(ISERROR(SEARCH("Family",B199)))</formula>
    </cfRule>
    <cfRule type="containsText" dxfId="1706" priority="1078" operator="containsText" text="Alba">
      <formula>NOT(ISERROR(SEARCH("Alba",B199)))</formula>
    </cfRule>
    <cfRule type="containsText" dxfId="1705" priority="1079" operator="containsText" text="Ind">
      <formula>NOT(ISERROR(SEARCH("Ind",B199)))</formula>
    </cfRule>
    <cfRule type="containsText" dxfId="1704" priority="1080" operator="containsText" text="Lib Dem">
      <formula>NOT(ISERROR(SEARCH("Lib Dem",B199)))</formula>
    </cfRule>
    <cfRule type="containsText" dxfId="1703" priority="1081" operator="containsText" text="Green">
      <formula>NOT(ISERROR(SEARCH("Green",B199)))</formula>
    </cfRule>
    <cfRule type="containsText" dxfId="1702" priority="1082" operator="containsText" text="Conservative">
      <formula>NOT(ISERROR(SEARCH("Conservative",B199)))</formula>
    </cfRule>
    <cfRule type="containsText" dxfId="1701" priority="1083" operator="containsText" text="SNP">
      <formula>NOT(ISERROR(SEARCH("SNP",B199)))</formula>
    </cfRule>
    <cfRule type="containsText" dxfId="1700" priority="1084" operator="containsText" text="Labour">
      <formula>NOT(ISERROR(SEARCH("Labour",B199)))</formula>
    </cfRule>
  </conditionalFormatting>
  <conditionalFormatting sqref="B200">
    <cfRule type="containsText" dxfId="1699" priority="1069" operator="containsText" text="Family">
      <formula>NOT(ISERROR(SEARCH("Family",B200)))</formula>
    </cfRule>
    <cfRule type="containsText" dxfId="1698" priority="1070" operator="containsText" text="Alba">
      <formula>NOT(ISERROR(SEARCH("Alba",B200)))</formula>
    </cfRule>
    <cfRule type="containsText" dxfId="1697" priority="1071" operator="containsText" text="Ind">
      <formula>NOT(ISERROR(SEARCH("Ind",B200)))</formula>
    </cfRule>
    <cfRule type="containsText" dxfId="1696" priority="1072" operator="containsText" text="Lib Dem">
      <formula>NOT(ISERROR(SEARCH("Lib Dem",B200)))</formula>
    </cfRule>
    <cfRule type="containsText" dxfId="1695" priority="1073" operator="containsText" text="Green">
      <formula>NOT(ISERROR(SEARCH("Green",B200)))</formula>
    </cfRule>
    <cfRule type="containsText" dxfId="1694" priority="1074" operator="containsText" text="Conservative">
      <formula>NOT(ISERROR(SEARCH("Conservative",B200)))</formula>
    </cfRule>
    <cfRule type="containsText" dxfId="1693" priority="1075" operator="containsText" text="SNP">
      <formula>NOT(ISERROR(SEARCH("SNP",B200)))</formula>
    </cfRule>
    <cfRule type="containsText" dxfId="1692" priority="1076" operator="containsText" text="Labour">
      <formula>NOT(ISERROR(SEARCH("Labour",B200)))</formula>
    </cfRule>
  </conditionalFormatting>
  <conditionalFormatting sqref="R194:X194">
    <cfRule type="containsText" dxfId="1691" priority="1053" operator="containsText" text="Family">
      <formula>NOT(ISERROR(SEARCH("Family",R194)))</formula>
    </cfRule>
    <cfRule type="containsText" dxfId="1690" priority="1054" operator="containsText" text="Alba">
      <formula>NOT(ISERROR(SEARCH("Alba",R194)))</formula>
    </cfRule>
    <cfRule type="containsText" dxfId="1689" priority="1055" operator="containsText" text="Ind">
      <formula>NOT(ISERROR(SEARCH("Ind",R194)))</formula>
    </cfRule>
    <cfRule type="containsText" dxfId="1688" priority="1056" operator="containsText" text="Lib Dem">
      <formula>NOT(ISERROR(SEARCH("Lib Dem",R194)))</formula>
    </cfRule>
    <cfRule type="containsText" dxfId="1687" priority="1057" operator="containsText" text="Green">
      <formula>NOT(ISERROR(SEARCH("Green",R194)))</formula>
    </cfRule>
    <cfRule type="containsText" dxfId="1686" priority="1058" operator="containsText" text="Conservative">
      <formula>NOT(ISERROR(SEARCH("Conservative",R194)))</formula>
    </cfRule>
    <cfRule type="containsText" dxfId="1685" priority="1059" operator="containsText" text="SNP">
      <formula>NOT(ISERROR(SEARCH("SNP",R194)))</formula>
    </cfRule>
    <cfRule type="containsText" dxfId="1684" priority="1060" operator="containsText" text="Labour">
      <formula>NOT(ISERROR(SEARCH("Labour",R194)))</formula>
    </cfRule>
  </conditionalFormatting>
  <conditionalFormatting sqref="Q195">
    <cfRule type="containsText" dxfId="1683" priority="1045" operator="containsText" text="Family">
      <formula>NOT(ISERROR(SEARCH("Family",Q195)))</formula>
    </cfRule>
    <cfRule type="containsText" dxfId="1682" priority="1046" operator="containsText" text="Alba">
      <formula>NOT(ISERROR(SEARCH("Alba",Q195)))</formula>
    </cfRule>
    <cfRule type="containsText" dxfId="1681" priority="1047" operator="containsText" text="Ind">
      <formula>NOT(ISERROR(SEARCH("Ind",Q195)))</formula>
    </cfRule>
    <cfRule type="containsText" dxfId="1680" priority="1048" operator="containsText" text="Lib Dem">
      <formula>NOT(ISERROR(SEARCH("Lib Dem",Q195)))</formula>
    </cfRule>
    <cfRule type="containsText" dxfId="1679" priority="1049" operator="containsText" text="Green">
      <formula>NOT(ISERROR(SEARCH("Green",Q195)))</formula>
    </cfRule>
    <cfRule type="containsText" dxfId="1678" priority="1050" operator="containsText" text="Conservative">
      <formula>NOT(ISERROR(SEARCH("Conservative",Q195)))</formula>
    </cfRule>
    <cfRule type="containsText" dxfId="1677" priority="1051" operator="containsText" text="SNP">
      <formula>NOT(ISERROR(SEARCH("SNP",Q195)))</formula>
    </cfRule>
    <cfRule type="containsText" dxfId="1676" priority="1052" operator="containsText" text="Labour">
      <formula>NOT(ISERROR(SEARCH("Labour",Q195)))</formula>
    </cfRule>
  </conditionalFormatting>
  <conditionalFormatting sqref="Q196">
    <cfRule type="containsText" dxfId="1675" priority="1037" operator="containsText" text="Family">
      <formula>NOT(ISERROR(SEARCH("Family",Q196)))</formula>
    </cfRule>
    <cfRule type="containsText" dxfId="1674" priority="1038" operator="containsText" text="Alba">
      <formula>NOT(ISERROR(SEARCH("Alba",Q196)))</formula>
    </cfRule>
    <cfRule type="containsText" dxfId="1673" priority="1039" operator="containsText" text="Ind">
      <formula>NOT(ISERROR(SEARCH("Ind",Q196)))</formula>
    </cfRule>
    <cfRule type="containsText" dxfId="1672" priority="1040" operator="containsText" text="Lib Dem">
      <formula>NOT(ISERROR(SEARCH("Lib Dem",Q196)))</formula>
    </cfRule>
    <cfRule type="containsText" dxfId="1671" priority="1041" operator="containsText" text="Green">
      <formula>NOT(ISERROR(SEARCH("Green",Q196)))</formula>
    </cfRule>
    <cfRule type="containsText" dxfId="1670" priority="1042" operator="containsText" text="Conservative">
      <formula>NOT(ISERROR(SEARCH("Conservative",Q196)))</formula>
    </cfRule>
    <cfRule type="containsText" dxfId="1669" priority="1043" operator="containsText" text="SNP">
      <formula>NOT(ISERROR(SEARCH("SNP",Q196)))</formula>
    </cfRule>
    <cfRule type="containsText" dxfId="1668" priority="1044" operator="containsText" text="Labour">
      <formula>NOT(ISERROR(SEARCH("Labour",Q196)))</formula>
    </cfRule>
  </conditionalFormatting>
  <conditionalFormatting sqref="Q197">
    <cfRule type="containsText" dxfId="1667" priority="1029" operator="containsText" text="Family">
      <formula>NOT(ISERROR(SEARCH("Family",Q197)))</formula>
    </cfRule>
    <cfRule type="containsText" dxfId="1666" priority="1030" operator="containsText" text="Alba">
      <formula>NOT(ISERROR(SEARCH("Alba",Q197)))</formula>
    </cfRule>
    <cfRule type="containsText" dxfId="1665" priority="1031" operator="containsText" text="Ind">
      <formula>NOT(ISERROR(SEARCH("Ind",Q197)))</formula>
    </cfRule>
    <cfRule type="containsText" dxfId="1664" priority="1032" operator="containsText" text="Lib Dem">
      <formula>NOT(ISERROR(SEARCH("Lib Dem",Q197)))</formula>
    </cfRule>
    <cfRule type="containsText" dxfId="1663" priority="1033" operator="containsText" text="Green">
      <formula>NOT(ISERROR(SEARCH("Green",Q197)))</formula>
    </cfRule>
    <cfRule type="containsText" dxfId="1662" priority="1034" operator="containsText" text="Conservative">
      <formula>NOT(ISERROR(SEARCH("Conservative",Q197)))</formula>
    </cfRule>
    <cfRule type="containsText" dxfId="1661" priority="1035" operator="containsText" text="SNP">
      <formula>NOT(ISERROR(SEARCH("SNP",Q197)))</formula>
    </cfRule>
    <cfRule type="containsText" dxfId="1660" priority="1036" operator="containsText" text="Labour">
      <formula>NOT(ISERROR(SEARCH("Labour",Q197)))</formula>
    </cfRule>
  </conditionalFormatting>
  <conditionalFormatting sqref="Q198">
    <cfRule type="containsText" dxfId="1659" priority="1021" operator="containsText" text="Family">
      <formula>NOT(ISERROR(SEARCH("Family",Q198)))</formula>
    </cfRule>
    <cfRule type="containsText" dxfId="1658" priority="1022" operator="containsText" text="Alba">
      <formula>NOT(ISERROR(SEARCH("Alba",Q198)))</formula>
    </cfRule>
    <cfRule type="containsText" dxfId="1657" priority="1023" operator="containsText" text="Ind">
      <formula>NOT(ISERROR(SEARCH("Ind",Q198)))</formula>
    </cfRule>
    <cfRule type="containsText" dxfId="1656" priority="1024" operator="containsText" text="Lib Dem">
      <formula>NOT(ISERROR(SEARCH("Lib Dem",Q198)))</formula>
    </cfRule>
    <cfRule type="containsText" dxfId="1655" priority="1025" operator="containsText" text="Green">
      <formula>NOT(ISERROR(SEARCH("Green",Q198)))</formula>
    </cfRule>
    <cfRule type="containsText" dxfId="1654" priority="1026" operator="containsText" text="Conservative">
      <formula>NOT(ISERROR(SEARCH("Conservative",Q198)))</formula>
    </cfRule>
    <cfRule type="containsText" dxfId="1653" priority="1027" operator="containsText" text="SNP">
      <formula>NOT(ISERROR(SEARCH("SNP",Q198)))</formula>
    </cfRule>
    <cfRule type="containsText" dxfId="1652" priority="1028" operator="containsText" text="Labour">
      <formula>NOT(ISERROR(SEARCH("Labour",Q198)))</formula>
    </cfRule>
  </conditionalFormatting>
  <conditionalFormatting sqref="Q199">
    <cfRule type="containsText" dxfId="1651" priority="1013" operator="containsText" text="Family">
      <formula>NOT(ISERROR(SEARCH("Family",Q199)))</formula>
    </cfRule>
    <cfRule type="containsText" dxfId="1650" priority="1014" operator="containsText" text="Alba">
      <formula>NOT(ISERROR(SEARCH("Alba",Q199)))</formula>
    </cfRule>
    <cfRule type="containsText" dxfId="1649" priority="1015" operator="containsText" text="Ind">
      <formula>NOT(ISERROR(SEARCH("Ind",Q199)))</formula>
    </cfRule>
    <cfRule type="containsText" dxfId="1648" priority="1016" operator="containsText" text="Lib Dem">
      <formula>NOT(ISERROR(SEARCH("Lib Dem",Q199)))</formula>
    </cfRule>
    <cfRule type="containsText" dxfId="1647" priority="1017" operator="containsText" text="Green">
      <formula>NOT(ISERROR(SEARCH("Green",Q199)))</formula>
    </cfRule>
    <cfRule type="containsText" dxfId="1646" priority="1018" operator="containsText" text="Conservative">
      <formula>NOT(ISERROR(SEARCH("Conservative",Q199)))</formula>
    </cfRule>
    <cfRule type="containsText" dxfId="1645" priority="1019" operator="containsText" text="SNP">
      <formula>NOT(ISERROR(SEARCH("SNP",Q199)))</formula>
    </cfRule>
    <cfRule type="containsText" dxfId="1644" priority="1020" operator="containsText" text="Labour">
      <formula>NOT(ISERROR(SEARCH("Labour",Q199)))</formula>
    </cfRule>
  </conditionalFormatting>
  <conditionalFormatting sqref="Q200">
    <cfRule type="containsText" dxfId="1643" priority="1005" operator="containsText" text="Family">
      <formula>NOT(ISERROR(SEARCH("Family",Q200)))</formula>
    </cfRule>
    <cfRule type="containsText" dxfId="1642" priority="1006" operator="containsText" text="Alba">
      <formula>NOT(ISERROR(SEARCH("Alba",Q200)))</formula>
    </cfRule>
    <cfRule type="containsText" dxfId="1641" priority="1007" operator="containsText" text="Ind">
      <formula>NOT(ISERROR(SEARCH("Ind",Q200)))</formula>
    </cfRule>
    <cfRule type="containsText" dxfId="1640" priority="1008" operator="containsText" text="Lib Dem">
      <formula>NOT(ISERROR(SEARCH("Lib Dem",Q200)))</formula>
    </cfRule>
    <cfRule type="containsText" dxfId="1639" priority="1009" operator="containsText" text="Green">
      <formula>NOT(ISERROR(SEARCH("Green",Q200)))</formula>
    </cfRule>
    <cfRule type="containsText" dxfId="1638" priority="1010" operator="containsText" text="Conservative">
      <formula>NOT(ISERROR(SEARCH("Conservative",Q200)))</formula>
    </cfRule>
    <cfRule type="containsText" dxfId="1637" priority="1011" operator="containsText" text="SNP">
      <formula>NOT(ISERROR(SEARCH("SNP",Q200)))</formula>
    </cfRule>
    <cfRule type="containsText" dxfId="1636" priority="1012" operator="containsText" text="Labour">
      <formula>NOT(ISERROR(SEARCH("Labour",Q200)))</formula>
    </cfRule>
  </conditionalFormatting>
  <conditionalFormatting sqref="C207:N207">
    <cfRule type="top10" dxfId="1635" priority="995" bottom="1" rank="1"/>
    <cfRule type="top10" dxfId="1634" priority="996" rank="1"/>
  </conditionalFormatting>
  <conditionalFormatting sqref="C208:N208">
    <cfRule type="top10" dxfId="1633" priority="993" bottom="1" rank="1"/>
    <cfRule type="top10" dxfId="1632" priority="994" rank="1"/>
  </conditionalFormatting>
  <conditionalFormatting sqref="C209:N209">
    <cfRule type="top10" dxfId="1631" priority="991" bottom="1" rank="1"/>
    <cfRule type="top10" dxfId="1630" priority="992" rank="1"/>
  </conditionalFormatting>
  <conditionalFormatting sqref="C210:N210">
    <cfRule type="top10" dxfId="1629" priority="989" bottom="1" rank="1"/>
    <cfRule type="top10" dxfId="1628" priority="990" rank="1"/>
  </conditionalFormatting>
  <conditionalFormatting sqref="C211:N211">
    <cfRule type="top10" dxfId="1627" priority="987" bottom="1" rank="1"/>
    <cfRule type="top10" dxfId="1626" priority="988" rank="1"/>
  </conditionalFormatting>
  <conditionalFormatting sqref="C212:N212">
    <cfRule type="top10" dxfId="1625" priority="985" bottom="1" rank="1"/>
    <cfRule type="top10" dxfId="1624" priority="986" rank="1"/>
  </conditionalFormatting>
  <conditionalFormatting sqref="C213:N213">
    <cfRule type="top10" dxfId="1623" priority="983" bottom="1" rank="1"/>
    <cfRule type="top10" dxfId="1622" priority="984" rank="1"/>
  </conditionalFormatting>
  <conditionalFormatting sqref="C206:N206">
    <cfRule type="containsText" dxfId="1621" priority="951" operator="containsText" text="Family">
      <formula>NOT(ISERROR(SEARCH("Family",C206)))</formula>
    </cfRule>
    <cfRule type="containsText" dxfId="1620" priority="966" operator="containsText" text="Alba">
      <formula>NOT(ISERROR(SEARCH("Alba",C206)))</formula>
    </cfRule>
    <cfRule type="containsText" dxfId="1619" priority="967" operator="containsText" text="Ind">
      <formula>NOT(ISERROR(SEARCH("Ind",C206)))</formula>
    </cfRule>
    <cfRule type="containsText" dxfId="1618" priority="968" operator="containsText" text="Lib Dem">
      <formula>NOT(ISERROR(SEARCH("Lib Dem",C206)))</formula>
    </cfRule>
    <cfRule type="containsText" dxfId="1617" priority="969" operator="containsText" text="Green">
      <formula>NOT(ISERROR(SEARCH("Green",C206)))</formula>
    </cfRule>
    <cfRule type="containsText" dxfId="1616" priority="970" operator="containsText" text="Conservative">
      <formula>NOT(ISERROR(SEARCH("Conservative",C206)))</formula>
    </cfRule>
    <cfRule type="containsText" dxfId="1615" priority="971" operator="containsText" text="SNP">
      <formula>NOT(ISERROR(SEARCH("SNP",C206)))</formula>
    </cfRule>
    <cfRule type="containsText" dxfId="1614" priority="972" operator="containsText" text="Labour">
      <formula>NOT(ISERROR(SEARCH("Labour",C206)))</formula>
    </cfRule>
  </conditionalFormatting>
  <conditionalFormatting sqref="B207">
    <cfRule type="containsText" dxfId="1613" priority="943" operator="containsText" text="Family">
      <formula>NOT(ISERROR(SEARCH("Family",B207)))</formula>
    </cfRule>
    <cfRule type="containsText" dxfId="1612" priority="944" operator="containsText" text="Alba">
      <formula>NOT(ISERROR(SEARCH("Alba",B207)))</formula>
    </cfRule>
    <cfRule type="containsText" dxfId="1611" priority="945" operator="containsText" text="Ind">
      <formula>NOT(ISERROR(SEARCH("Ind",B207)))</formula>
    </cfRule>
    <cfRule type="containsText" dxfId="1610" priority="946" operator="containsText" text="Lib Dem">
      <formula>NOT(ISERROR(SEARCH("Lib Dem",B207)))</formula>
    </cfRule>
    <cfRule type="containsText" dxfId="1609" priority="947" operator="containsText" text="Green">
      <formula>NOT(ISERROR(SEARCH("Green",B207)))</formula>
    </cfRule>
    <cfRule type="containsText" dxfId="1608" priority="948" operator="containsText" text="Conservative">
      <formula>NOT(ISERROR(SEARCH("Conservative",B207)))</formula>
    </cfRule>
    <cfRule type="containsText" dxfId="1607" priority="949" operator="containsText" text="SNP">
      <formula>NOT(ISERROR(SEARCH("SNP",B207)))</formula>
    </cfRule>
    <cfRule type="containsText" dxfId="1606" priority="950" operator="containsText" text="Labour">
      <formula>NOT(ISERROR(SEARCH("Labour",B207)))</formula>
    </cfRule>
  </conditionalFormatting>
  <conditionalFormatting sqref="B208">
    <cfRule type="containsText" dxfId="1605" priority="935" operator="containsText" text="Family">
      <formula>NOT(ISERROR(SEARCH("Family",B208)))</formula>
    </cfRule>
    <cfRule type="containsText" dxfId="1604" priority="936" operator="containsText" text="Alba">
      <formula>NOT(ISERROR(SEARCH("Alba",B208)))</formula>
    </cfRule>
    <cfRule type="containsText" dxfId="1603" priority="937" operator="containsText" text="Ind">
      <formula>NOT(ISERROR(SEARCH("Ind",B208)))</formula>
    </cfRule>
    <cfRule type="containsText" dxfId="1602" priority="938" operator="containsText" text="Lib Dem">
      <formula>NOT(ISERROR(SEARCH("Lib Dem",B208)))</formula>
    </cfRule>
    <cfRule type="containsText" dxfId="1601" priority="939" operator="containsText" text="Green">
      <formula>NOT(ISERROR(SEARCH("Green",B208)))</formula>
    </cfRule>
    <cfRule type="containsText" dxfId="1600" priority="940" operator="containsText" text="Conservative">
      <formula>NOT(ISERROR(SEARCH("Conservative",B208)))</formula>
    </cfRule>
    <cfRule type="containsText" dxfId="1599" priority="941" operator="containsText" text="SNP">
      <formula>NOT(ISERROR(SEARCH("SNP",B208)))</formula>
    </cfRule>
    <cfRule type="containsText" dxfId="1598" priority="942" operator="containsText" text="Labour">
      <formula>NOT(ISERROR(SEARCH("Labour",B208)))</formula>
    </cfRule>
  </conditionalFormatting>
  <conditionalFormatting sqref="B209">
    <cfRule type="containsText" dxfId="1597" priority="927" operator="containsText" text="Family">
      <formula>NOT(ISERROR(SEARCH("Family",B209)))</formula>
    </cfRule>
    <cfRule type="containsText" dxfId="1596" priority="928" operator="containsText" text="Alba">
      <formula>NOT(ISERROR(SEARCH("Alba",B209)))</formula>
    </cfRule>
    <cfRule type="containsText" dxfId="1595" priority="929" operator="containsText" text="Ind">
      <formula>NOT(ISERROR(SEARCH("Ind",B209)))</formula>
    </cfRule>
    <cfRule type="containsText" dxfId="1594" priority="930" operator="containsText" text="Lib Dem">
      <formula>NOT(ISERROR(SEARCH("Lib Dem",B209)))</formula>
    </cfRule>
    <cfRule type="containsText" dxfId="1593" priority="931" operator="containsText" text="Green">
      <formula>NOT(ISERROR(SEARCH("Green",B209)))</formula>
    </cfRule>
    <cfRule type="containsText" dxfId="1592" priority="932" operator="containsText" text="Conservative">
      <formula>NOT(ISERROR(SEARCH("Conservative",B209)))</formula>
    </cfRule>
    <cfRule type="containsText" dxfId="1591" priority="933" operator="containsText" text="SNP">
      <formula>NOT(ISERROR(SEARCH("SNP",B209)))</formula>
    </cfRule>
    <cfRule type="containsText" dxfId="1590" priority="934" operator="containsText" text="Labour">
      <formula>NOT(ISERROR(SEARCH("Labour",B209)))</formula>
    </cfRule>
  </conditionalFormatting>
  <conditionalFormatting sqref="B210">
    <cfRule type="containsText" dxfId="1589" priority="919" operator="containsText" text="Family">
      <formula>NOT(ISERROR(SEARCH("Family",B210)))</formula>
    </cfRule>
    <cfRule type="containsText" dxfId="1588" priority="920" operator="containsText" text="Alba">
      <formula>NOT(ISERROR(SEARCH("Alba",B210)))</formula>
    </cfRule>
    <cfRule type="containsText" dxfId="1587" priority="921" operator="containsText" text="Ind">
      <formula>NOT(ISERROR(SEARCH("Ind",B210)))</formula>
    </cfRule>
    <cfRule type="containsText" dxfId="1586" priority="922" operator="containsText" text="Lib Dem">
      <formula>NOT(ISERROR(SEARCH("Lib Dem",B210)))</formula>
    </cfRule>
    <cfRule type="containsText" dxfId="1585" priority="923" operator="containsText" text="Green">
      <formula>NOT(ISERROR(SEARCH("Green",B210)))</formula>
    </cfRule>
    <cfRule type="containsText" dxfId="1584" priority="924" operator="containsText" text="Conservative">
      <formula>NOT(ISERROR(SEARCH("Conservative",B210)))</formula>
    </cfRule>
    <cfRule type="containsText" dxfId="1583" priority="925" operator="containsText" text="SNP">
      <formula>NOT(ISERROR(SEARCH("SNP",B210)))</formula>
    </cfRule>
    <cfRule type="containsText" dxfId="1582" priority="926" operator="containsText" text="Labour">
      <formula>NOT(ISERROR(SEARCH("Labour",B210)))</formula>
    </cfRule>
  </conditionalFormatting>
  <conditionalFormatting sqref="B211">
    <cfRule type="containsText" dxfId="1581" priority="911" operator="containsText" text="Family">
      <formula>NOT(ISERROR(SEARCH("Family",B211)))</formula>
    </cfRule>
    <cfRule type="containsText" dxfId="1580" priority="912" operator="containsText" text="Alba">
      <formula>NOT(ISERROR(SEARCH("Alba",B211)))</formula>
    </cfRule>
    <cfRule type="containsText" dxfId="1579" priority="913" operator="containsText" text="Ind">
      <formula>NOT(ISERROR(SEARCH("Ind",B211)))</formula>
    </cfRule>
    <cfRule type="containsText" dxfId="1578" priority="914" operator="containsText" text="Lib Dem">
      <formula>NOT(ISERROR(SEARCH("Lib Dem",B211)))</formula>
    </cfRule>
    <cfRule type="containsText" dxfId="1577" priority="915" operator="containsText" text="Green">
      <formula>NOT(ISERROR(SEARCH("Green",B211)))</formula>
    </cfRule>
    <cfRule type="containsText" dxfId="1576" priority="916" operator="containsText" text="Conservative">
      <formula>NOT(ISERROR(SEARCH("Conservative",B211)))</formula>
    </cfRule>
    <cfRule type="containsText" dxfId="1575" priority="917" operator="containsText" text="SNP">
      <formula>NOT(ISERROR(SEARCH("SNP",B211)))</formula>
    </cfRule>
    <cfRule type="containsText" dxfId="1574" priority="918" operator="containsText" text="Labour">
      <formula>NOT(ISERROR(SEARCH("Labour",B211)))</formula>
    </cfRule>
  </conditionalFormatting>
  <conditionalFormatting sqref="B212">
    <cfRule type="containsText" dxfId="1573" priority="903" operator="containsText" text="Family">
      <formula>NOT(ISERROR(SEARCH("Family",B212)))</formula>
    </cfRule>
    <cfRule type="containsText" dxfId="1572" priority="904" operator="containsText" text="Alba">
      <formula>NOT(ISERROR(SEARCH("Alba",B212)))</formula>
    </cfRule>
    <cfRule type="containsText" dxfId="1571" priority="905" operator="containsText" text="Ind">
      <formula>NOT(ISERROR(SEARCH("Ind",B212)))</formula>
    </cfRule>
    <cfRule type="containsText" dxfId="1570" priority="906" operator="containsText" text="Lib Dem">
      <formula>NOT(ISERROR(SEARCH("Lib Dem",B212)))</formula>
    </cfRule>
    <cfRule type="containsText" dxfId="1569" priority="907" operator="containsText" text="Green">
      <formula>NOT(ISERROR(SEARCH("Green",B212)))</formula>
    </cfRule>
    <cfRule type="containsText" dxfId="1568" priority="908" operator="containsText" text="Conservative">
      <formula>NOT(ISERROR(SEARCH("Conservative",B212)))</formula>
    </cfRule>
    <cfRule type="containsText" dxfId="1567" priority="909" operator="containsText" text="SNP">
      <formula>NOT(ISERROR(SEARCH("SNP",B212)))</formula>
    </cfRule>
    <cfRule type="containsText" dxfId="1566" priority="910" operator="containsText" text="Labour">
      <formula>NOT(ISERROR(SEARCH("Labour",B212)))</formula>
    </cfRule>
  </conditionalFormatting>
  <conditionalFormatting sqref="B213">
    <cfRule type="containsText" dxfId="1565" priority="895" operator="containsText" text="Family">
      <formula>NOT(ISERROR(SEARCH("Family",B213)))</formula>
    </cfRule>
    <cfRule type="containsText" dxfId="1564" priority="896" operator="containsText" text="Alba">
      <formula>NOT(ISERROR(SEARCH("Alba",B213)))</formula>
    </cfRule>
    <cfRule type="containsText" dxfId="1563" priority="897" operator="containsText" text="Ind">
      <formula>NOT(ISERROR(SEARCH("Ind",B213)))</formula>
    </cfRule>
    <cfRule type="containsText" dxfId="1562" priority="898" operator="containsText" text="Lib Dem">
      <formula>NOT(ISERROR(SEARCH("Lib Dem",B213)))</formula>
    </cfRule>
    <cfRule type="containsText" dxfId="1561" priority="899" operator="containsText" text="Green">
      <formula>NOT(ISERROR(SEARCH("Green",B213)))</formula>
    </cfRule>
    <cfRule type="containsText" dxfId="1560" priority="900" operator="containsText" text="Conservative">
      <formula>NOT(ISERROR(SEARCH("Conservative",B213)))</formula>
    </cfRule>
    <cfRule type="containsText" dxfId="1559" priority="901" operator="containsText" text="SNP">
      <formula>NOT(ISERROR(SEARCH("SNP",B213)))</formula>
    </cfRule>
    <cfRule type="containsText" dxfId="1558" priority="902" operator="containsText" text="Labour">
      <formula>NOT(ISERROR(SEARCH("Labour",B213)))</formula>
    </cfRule>
  </conditionalFormatting>
  <conditionalFormatting sqref="R206:X206">
    <cfRule type="containsText" dxfId="1557" priority="887" operator="containsText" text="Family">
      <formula>NOT(ISERROR(SEARCH("Family",R206)))</formula>
    </cfRule>
    <cfRule type="containsText" dxfId="1556" priority="888" operator="containsText" text="Alba">
      <formula>NOT(ISERROR(SEARCH("Alba",R206)))</formula>
    </cfRule>
    <cfRule type="containsText" dxfId="1555" priority="889" operator="containsText" text="Ind">
      <formula>NOT(ISERROR(SEARCH("Ind",R206)))</formula>
    </cfRule>
    <cfRule type="containsText" dxfId="1554" priority="890" operator="containsText" text="Lib Dem">
      <formula>NOT(ISERROR(SEARCH("Lib Dem",R206)))</formula>
    </cfRule>
    <cfRule type="containsText" dxfId="1553" priority="891" operator="containsText" text="Green">
      <formula>NOT(ISERROR(SEARCH("Green",R206)))</formula>
    </cfRule>
    <cfRule type="containsText" dxfId="1552" priority="892" operator="containsText" text="Conservative">
      <formula>NOT(ISERROR(SEARCH("Conservative",R206)))</formula>
    </cfRule>
    <cfRule type="containsText" dxfId="1551" priority="893" operator="containsText" text="SNP">
      <formula>NOT(ISERROR(SEARCH("SNP",R206)))</formula>
    </cfRule>
    <cfRule type="containsText" dxfId="1550" priority="894" operator="containsText" text="Labour">
      <formula>NOT(ISERROR(SEARCH("Labour",R206)))</formula>
    </cfRule>
  </conditionalFormatting>
  <conditionalFormatting sqref="Q207">
    <cfRule type="containsText" dxfId="1549" priority="879" operator="containsText" text="Family">
      <formula>NOT(ISERROR(SEARCH("Family",Q207)))</formula>
    </cfRule>
    <cfRule type="containsText" dxfId="1548" priority="880" operator="containsText" text="Alba">
      <formula>NOT(ISERROR(SEARCH("Alba",Q207)))</formula>
    </cfRule>
    <cfRule type="containsText" dxfId="1547" priority="881" operator="containsText" text="Ind">
      <formula>NOT(ISERROR(SEARCH("Ind",Q207)))</formula>
    </cfRule>
    <cfRule type="containsText" dxfId="1546" priority="882" operator="containsText" text="Lib Dem">
      <formula>NOT(ISERROR(SEARCH("Lib Dem",Q207)))</formula>
    </cfRule>
    <cfRule type="containsText" dxfId="1545" priority="883" operator="containsText" text="Green">
      <formula>NOT(ISERROR(SEARCH("Green",Q207)))</formula>
    </cfRule>
    <cfRule type="containsText" dxfId="1544" priority="884" operator="containsText" text="Conservative">
      <formula>NOT(ISERROR(SEARCH("Conservative",Q207)))</formula>
    </cfRule>
    <cfRule type="containsText" dxfId="1543" priority="885" operator="containsText" text="SNP">
      <formula>NOT(ISERROR(SEARCH("SNP",Q207)))</formula>
    </cfRule>
    <cfRule type="containsText" dxfId="1542" priority="886" operator="containsText" text="Labour">
      <formula>NOT(ISERROR(SEARCH("Labour",Q207)))</formula>
    </cfRule>
  </conditionalFormatting>
  <conditionalFormatting sqref="Q208">
    <cfRule type="containsText" dxfId="1541" priority="871" operator="containsText" text="Family">
      <formula>NOT(ISERROR(SEARCH("Family",Q208)))</formula>
    </cfRule>
    <cfRule type="containsText" dxfId="1540" priority="872" operator="containsText" text="Alba">
      <formula>NOT(ISERROR(SEARCH("Alba",Q208)))</formula>
    </cfRule>
    <cfRule type="containsText" dxfId="1539" priority="873" operator="containsText" text="Ind">
      <formula>NOT(ISERROR(SEARCH("Ind",Q208)))</formula>
    </cfRule>
    <cfRule type="containsText" dxfId="1538" priority="874" operator="containsText" text="Lib Dem">
      <formula>NOT(ISERROR(SEARCH("Lib Dem",Q208)))</formula>
    </cfRule>
    <cfRule type="containsText" dxfId="1537" priority="875" operator="containsText" text="Green">
      <formula>NOT(ISERROR(SEARCH("Green",Q208)))</formula>
    </cfRule>
    <cfRule type="containsText" dxfId="1536" priority="876" operator="containsText" text="Conservative">
      <formula>NOT(ISERROR(SEARCH("Conservative",Q208)))</formula>
    </cfRule>
    <cfRule type="containsText" dxfId="1535" priority="877" operator="containsText" text="SNP">
      <formula>NOT(ISERROR(SEARCH("SNP",Q208)))</formula>
    </cfRule>
    <cfRule type="containsText" dxfId="1534" priority="878" operator="containsText" text="Labour">
      <formula>NOT(ISERROR(SEARCH("Labour",Q208)))</formula>
    </cfRule>
  </conditionalFormatting>
  <conditionalFormatting sqref="Q209">
    <cfRule type="containsText" dxfId="1533" priority="863" operator="containsText" text="Family">
      <formula>NOT(ISERROR(SEARCH("Family",Q209)))</formula>
    </cfRule>
    <cfRule type="containsText" dxfId="1532" priority="864" operator="containsText" text="Alba">
      <formula>NOT(ISERROR(SEARCH("Alba",Q209)))</formula>
    </cfRule>
    <cfRule type="containsText" dxfId="1531" priority="865" operator="containsText" text="Ind">
      <formula>NOT(ISERROR(SEARCH("Ind",Q209)))</formula>
    </cfRule>
    <cfRule type="containsText" dxfId="1530" priority="866" operator="containsText" text="Lib Dem">
      <formula>NOT(ISERROR(SEARCH("Lib Dem",Q209)))</formula>
    </cfRule>
    <cfRule type="containsText" dxfId="1529" priority="867" operator="containsText" text="Green">
      <formula>NOT(ISERROR(SEARCH("Green",Q209)))</formula>
    </cfRule>
    <cfRule type="containsText" dxfId="1528" priority="868" operator="containsText" text="Conservative">
      <formula>NOT(ISERROR(SEARCH("Conservative",Q209)))</formula>
    </cfRule>
    <cfRule type="containsText" dxfId="1527" priority="869" operator="containsText" text="SNP">
      <formula>NOT(ISERROR(SEARCH("SNP",Q209)))</formula>
    </cfRule>
    <cfRule type="containsText" dxfId="1526" priority="870" operator="containsText" text="Labour">
      <formula>NOT(ISERROR(SEARCH("Labour",Q209)))</formula>
    </cfRule>
  </conditionalFormatting>
  <conditionalFormatting sqref="Q210">
    <cfRule type="containsText" dxfId="1525" priority="855" operator="containsText" text="Family">
      <formula>NOT(ISERROR(SEARCH("Family",Q210)))</formula>
    </cfRule>
    <cfRule type="containsText" dxfId="1524" priority="856" operator="containsText" text="Alba">
      <formula>NOT(ISERROR(SEARCH("Alba",Q210)))</formula>
    </cfRule>
    <cfRule type="containsText" dxfId="1523" priority="857" operator="containsText" text="Ind">
      <formula>NOT(ISERROR(SEARCH("Ind",Q210)))</formula>
    </cfRule>
    <cfRule type="containsText" dxfId="1522" priority="858" operator="containsText" text="Lib Dem">
      <formula>NOT(ISERROR(SEARCH("Lib Dem",Q210)))</formula>
    </cfRule>
    <cfRule type="containsText" dxfId="1521" priority="859" operator="containsText" text="Green">
      <formula>NOT(ISERROR(SEARCH("Green",Q210)))</formula>
    </cfRule>
    <cfRule type="containsText" dxfId="1520" priority="860" operator="containsText" text="Conservative">
      <formula>NOT(ISERROR(SEARCH("Conservative",Q210)))</formula>
    </cfRule>
    <cfRule type="containsText" dxfId="1519" priority="861" operator="containsText" text="SNP">
      <formula>NOT(ISERROR(SEARCH("SNP",Q210)))</formula>
    </cfRule>
    <cfRule type="containsText" dxfId="1518" priority="862" operator="containsText" text="Labour">
      <formula>NOT(ISERROR(SEARCH("Labour",Q210)))</formula>
    </cfRule>
  </conditionalFormatting>
  <conditionalFormatting sqref="Q211">
    <cfRule type="containsText" dxfId="1517" priority="847" operator="containsText" text="Family">
      <formula>NOT(ISERROR(SEARCH("Family",Q211)))</formula>
    </cfRule>
    <cfRule type="containsText" dxfId="1516" priority="848" operator="containsText" text="Alba">
      <formula>NOT(ISERROR(SEARCH("Alba",Q211)))</formula>
    </cfRule>
    <cfRule type="containsText" dxfId="1515" priority="849" operator="containsText" text="Ind">
      <formula>NOT(ISERROR(SEARCH("Ind",Q211)))</formula>
    </cfRule>
    <cfRule type="containsText" dxfId="1514" priority="850" operator="containsText" text="Lib Dem">
      <formula>NOT(ISERROR(SEARCH("Lib Dem",Q211)))</formula>
    </cfRule>
    <cfRule type="containsText" dxfId="1513" priority="851" operator="containsText" text="Green">
      <formula>NOT(ISERROR(SEARCH("Green",Q211)))</formula>
    </cfRule>
    <cfRule type="containsText" dxfId="1512" priority="852" operator="containsText" text="Conservative">
      <formula>NOT(ISERROR(SEARCH("Conservative",Q211)))</formula>
    </cfRule>
    <cfRule type="containsText" dxfId="1511" priority="853" operator="containsText" text="SNP">
      <formula>NOT(ISERROR(SEARCH("SNP",Q211)))</formula>
    </cfRule>
    <cfRule type="containsText" dxfId="1510" priority="854" operator="containsText" text="Labour">
      <formula>NOT(ISERROR(SEARCH("Labour",Q211)))</formula>
    </cfRule>
  </conditionalFormatting>
  <conditionalFormatting sqref="Q212">
    <cfRule type="containsText" dxfId="1509" priority="839" operator="containsText" text="Family">
      <formula>NOT(ISERROR(SEARCH("Family",Q212)))</formula>
    </cfRule>
    <cfRule type="containsText" dxfId="1508" priority="840" operator="containsText" text="Alba">
      <formula>NOT(ISERROR(SEARCH("Alba",Q212)))</formula>
    </cfRule>
    <cfRule type="containsText" dxfId="1507" priority="841" operator="containsText" text="Ind">
      <formula>NOT(ISERROR(SEARCH("Ind",Q212)))</formula>
    </cfRule>
    <cfRule type="containsText" dxfId="1506" priority="842" operator="containsText" text="Lib Dem">
      <formula>NOT(ISERROR(SEARCH("Lib Dem",Q212)))</formula>
    </cfRule>
    <cfRule type="containsText" dxfId="1505" priority="843" operator="containsText" text="Green">
      <formula>NOT(ISERROR(SEARCH("Green",Q212)))</formula>
    </cfRule>
    <cfRule type="containsText" dxfId="1504" priority="844" operator="containsText" text="Conservative">
      <formula>NOT(ISERROR(SEARCH("Conservative",Q212)))</formula>
    </cfRule>
    <cfRule type="containsText" dxfId="1503" priority="845" operator="containsText" text="SNP">
      <formula>NOT(ISERROR(SEARCH("SNP",Q212)))</formula>
    </cfRule>
    <cfRule type="containsText" dxfId="1502" priority="846" operator="containsText" text="Labour">
      <formula>NOT(ISERROR(SEARCH("Labour",Q212)))</formula>
    </cfRule>
  </conditionalFormatting>
  <conditionalFormatting sqref="Q213">
    <cfRule type="containsText" dxfId="1501" priority="831" operator="containsText" text="Family">
      <formula>NOT(ISERROR(SEARCH("Family",Q213)))</formula>
    </cfRule>
    <cfRule type="containsText" dxfId="1500" priority="832" operator="containsText" text="Alba">
      <formula>NOT(ISERROR(SEARCH("Alba",Q213)))</formula>
    </cfRule>
    <cfRule type="containsText" dxfId="1499" priority="833" operator="containsText" text="Ind">
      <formula>NOT(ISERROR(SEARCH("Ind",Q213)))</formula>
    </cfRule>
    <cfRule type="containsText" dxfId="1498" priority="834" operator="containsText" text="Lib Dem">
      <formula>NOT(ISERROR(SEARCH("Lib Dem",Q213)))</formula>
    </cfRule>
    <cfRule type="containsText" dxfId="1497" priority="835" operator="containsText" text="Green">
      <formula>NOT(ISERROR(SEARCH("Green",Q213)))</formula>
    </cfRule>
    <cfRule type="containsText" dxfId="1496" priority="836" operator="containsText" text="Conservative">
      <formula>NOT(ISERROR(SEARCH("Conservative",Q213)))</formula>
    </cfRule>
    <cfRule type="containsText" dxfId="1495" priority="837" operator="containsText" text="SNP">
      <formula>NOT(ISERROR(SEARCH("SNP",Q213)))</formula>
    </cfRule>
    <cfRule type="containsText" dxfId="1494" priority="838" operator="containsText" text="Labour">
      <formula>NOT(ISERROR(SEARCH("Labour",Q213)))</formula>
    </cfRule>
  </conditionalFormatting>
  <conditionalFormatting sqref="C220:N220">
    <cfRule type="top10" dxfId="1493" priority="829" bottom="1" rank="1"/>
    <cfRule type="top10" dxfId="1492" priority="830" rank="1"/>
  </conditionalFormatting>
  <conditionalFormatting sqref="C221:N221">
    <cfRule type="top10" dxfId="1491" priority="827" bottom="1" rank="1"/>
    <cfRule type="top10" dxfId="1490" priority="828" rank="1"/>
  </conditionalFormatting>
  <conditionalFormatting sqref="C222:N222">
    <cfRule type="top10" dxfId="1489" priority="825" bottom="1" rank="1"/>
    <cfRule type="top10" dxfId="1488" priority="826" rank="1"/>
  </conditionalFormatting>
  <conditionalFormatting sqref="C223:N223">
    <cfRule type="top10" dxfId="1487" priority="823" bottom="1" rank="1"/>
    <cfRule type="top10" dxfId="1486" priority="824" rank="1"/>
  </conditionalFormatting>
  <conditionalFormatting sqref="C224:N224">
    <cfRule type="top10" dxfId="1485" priority="821" bottom="1" rank="1"/>
    <cfRule type="top10" dxfId="1484" priority="822" rank="1"/>
  </conditionalFormatting>
  <conditionalFormatting sqref="C219:N219">
    <cfRule type="containsText" dxfId="1483" priority="785" operator="containsText" text="Family">
      <formula>NOT(ISERROR(SEARCH("Family",C219)))</formula>
    </cfRule>
    <cfRule type="containsText" dxfId="1482" priority="800" operator="containsText" text="Alba">
      <formula>NOT(ISERROR(SEARCH("Alba",C219)))</formula>
    </cfRule>
    <cfRule type="containsText" dxfId="1481" priority="801" operator="containsText" text="Ind">
      <formula>NOT(ISERROR(SEARCH("Ind",C219)))</formula>
    </cfRule>
    <cfRule type="containsText" dxfId="1480" priority="802" operator="containsText" text="Lib Dem">
      <formula>NOT(ISERROR(SEARCH("Lib Dem",C219)))</formula>
    </cfRule>
    <cfRule type="containsText" dxfId="1479" priority="803" operator="containsText" text="Green">
      <formula>NOT(ISERROR(SEARCH("Green",C219)))</formula>
    </cfRule>
    <cfRule type="containsText" dxfId="1478" priority="804" operator="containsText" text="Conservative">
      <formula>NOT(ISERROR(SEARCH("Conservative",C219)))</formula>
    </cfRule>
    <cfRule type="containsText" dxfId="1477" priority="805" operator="containsText" text="SNP">
      <formula>NOT(ISERROR(SEARCH("SNP",C219)))</formula>
    </cfRule>
    <cfRule type="containsText" dxfId="1476" priority="806" operator="containsText" text="Labour">
      <formula>NOT(ISERROR(SEARCH("Labour",C219)))</formula>
    </cfRule>
  </conditionalFormatting>
  <conditionalFormatting sqref="B220">
    <cfRule type="containsText" dxfId="1475" priority="777" operator="containsText" text="Family">
      <formula>NOT(ISERROR(SEARCH("Family",B220)))</formula>
    </cfRule>
    <cfRule type="containsText" dxfId="1474" priority="778" operator="containsText" text="Alba">
      <formula>NOT(ISERROR(SEARCH("Alba",B220)))</formula>
    </cfRule>
    <cfRule type="containsText" dxfId="1473" priority="779" operator="containsText" text="Ind">
      <formula>NOT(ISERROR(SEARCH("Ind",B220)))</formula>
    </cfRule>
    <cfRule type="containsText" dxfId="1472" priority="780" operator="containsText" text="Lib Dem">
      <formula>NOT(ISERROR(SEARCH("Lib Dem",B220)))</formula>
    </cfRule>
    <cfRule type="containsText" dxfId="1471" priority="781" operator="containsText" text="Green">
      <formula>NOT(ISERROR(SEARCH("Green",B220)))</formula>
    </cfRule>
    <cfRule type="containsText" dxfId="1470" priority="782" operator="containsText" text="Conservative">
      <formula>NOT(ISERROR(SEARCH("Conservative",B220)))</formula>
    </cfRule>
    <cfRule type="containsText" dxfId="1469" priority="783" operator="containsText" text="SNP">
      <formula>NOT(ISERROR(SEARCH("SNP",B220)))</formula>
    </cfRule>
    <cfRule type="containsText" dxfId="1468" priority="784" operator="containsText" text="Labour">
      <formula>NOT(ISERROR(SEARCH("Labour",B220)))</formula>
    </cfRule>
  </conditionalFormatting>
  <conditionalFormatting sqref="B221">
    <cfRule type="containsText" dxfId="1467" priority="769" operator="containsText" text="Family">
      <formula>NOT(ISERROR(SEARCH("Family",B221)))</formula>
    </cfRule>
    <cfRule type="containsText" dxfId="1466" priority="770" operator="containsText" text="Alba">
      <formula>NOT(ISERROR(SEARCH("Alba",B221)))</formula>
    </cfRule>
    <cfRule type="containsText" dxfId="1465" priority="771" operator="containsText" text="Ind">
      <formula>NOT(ISERROR(SEARCH("Ind",B221)))</formula>
    </cfRule>
    <cfRule type="containsText" dxfId="1464" priority="772" operator="containsText" text="Lib Dem">
      <formula>NOT(ISERROR(SEARCH("Lib Dem",B221)))</formula>
    </cfRule>
    <cfRule type="containsText" dxfId="1463" priority="773" operator="containsText" text="Green">
      <formula>NOT(ISERROR(SEARCH("Green",B221)))</formula>
    </cfRule>
    <cfRule type="containsText" dxfId="1462" priority="774" operator="containsText" text="Conservative">
      <formula>NOT(ISERROR(SEARCH("Conservative",B221)))</formula>
    </cfRule>
    <cfRule type="containsText" dxfId="1461" priority="775" operator="containsText" text="SNP">
      <formula>NOT(ISERROR(SEARCH("SNP",B221)))</formula>
    </cfRule>
    <cfRule type="containsText" dxfId="1460" priority="776" operator="containsText" text="Labour">
      <formula>NOT(ISERROR(SEARCH("Labour",B221)))</formula>
    </cfRule>
  </conditionalFormatting>
  <conditionalFormatting sqref="B222">
    <cfRule type="containsText" dxfId="1459" priority="761" operator="containsText" text="Family">
      <formula>NOT(ISERROR(SEARCH("Family",B222)))</formula>
    </cfRule>
    <cfRule type="containsText" dxfId="1458" priority="762" operator="containsText" text="Alba">
      <formula>NOT(ISERROR(SEARCH("Alba",B222)))</formula>
    </cfRule>
    <cfRule type="containsText" dxfId="1457" priority="763" operator="containsText" text="Ind">
      <formula>NOT(ISERROR(SEARCH("Ind",B222)))</formula>
    </cfRule>
    <cfRule type="containsText" dxfId="1456" priority="764" operator="containsText" text="Lib Dem">
      <formula>NOT(ISERROR(SEARCH("Lib Dem",B222)))</formula>
    </cfRule>
    <cfRule type="containsText" dxfId="1455" priority="765" operator="containsText" text="Green">
      <formula>NOT(ISERROR(SEARCH("Green",B222)))</formula>
    </cfRule>
    <cfRule type="containsText" dxfId="1454" priority="766" operator="containsText" text="Conservative">
      <formula>NOT(ISERROR(SEARCH("Conservative",B222)))</formula>
    </cfRule>
    <cfRule type="containsText" dxfId="1453" priority="767" operator="containsText" text="SNP">
      <formula>NOT(ISERROR(SEARCH("SNP",B222)))</formula>
    </cfRule>
    <cfRule type="containsText" dxfId="1452" priority="768" operator="containsText" text="Labour">
      <formula>NOT(ISERROR(SEARCH("Labour",B222)))</formula>
    </cfRule>
  </conditionalFormatting>
  <conditionalFormatting sqref="B223">
    <cfRule type="containsText" dxfId="1451" priority="753" operator="containsText" text="Family">
      <formula>NOT(ISERROR(SEARCH("Family",B223)))</formula>
    </cfRule>
    <cfRule type="containsText" dxfId="1450" priority="754" operator="containsText" text="Alba">
      <formula>NOT(ISERROR(SEARCH("Alba",B223)))</formula>
    </cfRule>
    <cfRule type="containsText" dxfId="1449" priority="755" operator="containsText" text="Ind">
      <formula>NOT(ISERROR(SEARCH("Ind",B223)))</formula>
    </cfRule>
    <cfRule type="containsText" dxfId="1448" priority="756" operator="containsText" text="Lib Dem">
      <formula>NOT(ISERROR(SEARCH("Lib Dem",B223)))</formula>
    </cfRule>
    <cfRule type="containsText" dxfId="1447" priority="757" operator="containsText" text="Green">
      <formula>NOT(ISERROR(SEARCH("Green",B223)))</formula>
    </cfRule>
    <cfRule type="containsText" dxfId="1446" priority="758" operator="containsText" text="Conservative">
      <formula>NOT(ISERROR(SEARCH("Conservative",B223)))</formula>
    </cfRule>
    <cfRule type="containsText" dxfId="1445" priority="759" operator="containsText" text="SNP">
      <formula>NOT(ISERROR(SEARCH("SNP",B223)))</formula>
    </cfRule>
    <cfRule type="containsText" dxfId="1444" priority="760" operator="containsText" text="Labour">
      <formula>NOT(ISERROR(SEARCH("Labour",B223)))</formula>
    </cfRule>
  </conditionalFormatting>
  <conditionalFormatting sqref="B224">
    <cfRule type="containsText" dxfId="1443" priority="745" operator="containsText" text="Family">
      <formula>NOT(ISERROR(SEARCH("Family",B224)))</formula>
    </cfRule>
    <cfRule type="containsText" dxfId="1442" priority="746" operator="containsText" text="Alba">
      <formula>NOT(ISERROR(SEARCH("Alba",B224)))</formula>
    </cfRule>
    <cfRule type="containsText" dxfId="1441" priority="747" operator="containsText" text="Ind">
      <formula>NOT(ISERROR(SEARCH("Ind",B224)))</formula>
    </cfRule>
    <cfRule type="containsText" dxfId="1440" priority="748" operator="containsText" text="Lib Dem">
      <formula>NOT(ISERROR(SEARCH("Lib Dem",B224)))</formula>
    </cfRule>
    <cfRule type="containsText" dxfId="1439" priority="749" operator="containsText" text="Green">
      <formula>NOT(ISERROR(SEARCH("Green",B224)))</formula>
    </cfRule>
    <cfRule type="containsText" dxfId="1438" priority="750" operator="containsText" text="Conservative">
      <formula>NOT(ISERROR(SEARCH("Conservative",B224)))</formula>
    </cfRule>
    <cfRule type="containsText" dxfId="1437" priority="751" operator="containsText" text="SNP">
      <formula>NOT(ISERROR(SEARCH("SNP",B224)))</formula>
    </cfRule>
    <cfRule type="containsText" dxfId="1436" priority="752" operator="containsText" text="Labour">
      <formula>NOT(ISERROR(SEARCH("Labour",B224)))</formula>
    </cfRule>
  </conditionalFormatting>
  <conditionalFormatting sqref="R219:X219">
    <cfRule type="containsText" dxfId="1435" priority="721" operator="containsText" text="Family">
      <formula>NOT(ISERROR(SEARCH("Family",R219)))</formula>
    </cfRule>
    <cfRule type="containsText" dxfId="1434" priority="722" operator="containsText" text="Alba">
      <formula>NOT(ISERROR(SEARCH("Alba",R219)))</formula>
    </cfRule>
    <cfRule type="containsText" dxfId="1433" priority="723" operator="containsText" text="Ind">
      <formula>NOT(ISERROR(SEARCH("Ind",R219)))</formula>
    </cfRule>
    <cfRule type="containsText" dxfId="1432" priority="724" operator="containsText" text="Lib Dem">
      <formula>NOT(ISERROR(SEARCH("Lib Dem",R219)))</formula>
    </cfRule>
    <cfRule type="containsText" dxfId="1431" priority="725" operator="containsText" text="Green">
      <formula>NOT(ISERROR(SEARCH("Green",R219)))</formula>
    </cfRule>
    <cfRule type="containsText" dxfId="1430" priority="726" operator="containsText" text="Conservative">
      <formula>NOT(ISERROR(SEARCH("Conservative",R219)))</formula>
    </cfRule>
    <cfRule type="containsText" dxfId="1429" priority="727" operator="containsText" text="SNP">
      <formula>NOT(ISERROR(SEARCH("SNP",R219)))</formula>
    </cfRule>
    <cfRule type="containsText" dxfId="1428" priority="728" operator="containsText" text="Labour">
      <formula>NOT(ISERROR(SEARCH("Labour",R219)))</formula>
    </cfRule>
  </conditionalFormatting>
  <conditionalFormatting sqref="Q220">
    <cfRule type="containsText" dxfId="1427" priority="713" operator="containsText" text="Family">
      <formula>NOT(ISERROR(SEARCH("Family",Q220)))</formula>
    </cfRule>
    <cfRule type="containsText" dxfId="1426" priority="714" operator="containsText" text="Alba">
      <formula>NOT(ISERROR(SEARCH("Alba",Q220)))</formula>
    </cfRule>
    <cfRule type="containsText" dxfId="1425" priority="715" operator="containsText" text="Ind">
      <formula>NOT(ISERROR(SEARCH("Ind",Q220)))</formula>
    </cfRule>
    <cfRule type="containsText" dxfId="1424" priority="716" operator="containsText" text="Lib Dem">
      <formula>NOT(ISERROR(SEARCH("Lib Dem",Q220)))</formula>
    </cfRule>
    <cfRule type="containsText" dxfId="1423" priority="717" operator="containsText" text="Green">
      <formula>NOT(ISERROR(SEARCH("Green",Q220)))</formula>
    </cfRule>
    <cfRule type="containsText" dxfId="1422" priority="718" operator="containsText" text="Conservative">
      <formula>NOT(ISERROR(SEARCH("Conservative",Q220)))</formula>
    </cfRule>
    <cfRule type="containsText" dxfId="1421" priority="719" operator="containsText" text="SNP">
      <formula>NOT(ISERROR(SEARCH("SNP",Q220)))</formula>
    </cfRule>
    <cfRule type="containsText" dxfId="1420" priority="720" operator="containsText" text="Labour">
      <formula>NOT(ISERROR(SEARCH("Labour",Q220)))</formula>
    </cfRule>
  </conditionalFormatting>
  <conditionalFormatting sqref="Q221">
    <cfRule type="containsText" dxfId="1419" priority="705" operator="containsText" text="Family">
      <formula>NOT(ISERROR(SEARCH("Family",Q221)))</formula>
    </cfRule>
    <cfRule type="containsText" dxfId="1418" priority="706" operator="containsText" text="Alba">
      <formula>NOT(ISERROR(SEARCH("Alba",Q221)))</formula>
    </cfRule>
    <cfRule type="containsText" dxfId="1417" priority="707" operator="containsText" text="Ind">
      <formula>NOT(ISERROR(SEARCH("Ind",Q221)))</formula>
    </cfRule>
    <cfRule type="containsText" dxfId="1416" priority="708" operator="containsText" text="Lib Dem">
      <formula>NOT(ISERROR(SEARCH("Lib Dem",Q221)))</formula>
    </cfRule>
    <cfRule type="containsText" dxfId="1415" priority="709" operator="containsText" text="Green">
      <formula>NOT(ISERROR(SEARCH("Green",Q221)))</formula>
    </cfRule>
    <cfRule type="containsText" dxfId="1414" priority="710" operator="containsText" text="Conservative">
      <formula>NOT(ISERROR(SEARCH("Conservative",Q221)))</formula>
    </cfRule>
    <cfRule type="containsText" dxfId="1413" priority="711" operator="containsText" text="SNP">
      <formula>NOT(ISERROR(SEARCH("SNP",Q221)))</formula>
    </cfRule>
    <cfRule type="containsText" dxfId="1412" priority="712" operator="containsText" text="Labour">
      <formula>NOT(ISERROR(SEARCH("Labour",Q221)))</formula>
    </cfRule>
  </conditionalFormatting>
  <conditionalFormatting sqref="Q222">
    <cfRule type="containsText" dxfId="1411" priority="697" operator="containsText" text="Family">
      <formula>NOT(ISERROR(SEARCH("Family",Q222)))</formula>
    </cfRule>
    <cfRule type="containsText" dxfId="1410" priority="698" operator="containsText" text="Alba">
      <formula>NOT(ISERROR(SEARCH("Alba",Q222)))</formula>
    </cfRule>
    <cfRule type="containsText" dxfId="1409" priority="699" operator="containsText" text="Ind">
      <formula>NOT(ISERROR(SEARCH("Ind",Q222)))</formula>
    </cfRule>
    <cfRule type="containsText" dxfId="1408" priority="700" operator="containsText" text="Lib Dem">
      <formula>NOT(ISERROR(SEARCH("Lib Dem",Q222)))</formula>
    </cfRule>
    <cfRule type="containsText" dxfId="1407" priority="701" operator="containsText" text="Green">
      <formula>NOT(ISERROR(SEARCH("Green",Q222)))</formula>
    </cfRule>
    <cfRule type="containsText" dxfId="1406" priority="702" operator="containsText" text="Conservative">
      <formula>NOT(ISERROR(SEARCH("Conservative",Q222)))</formula>
    </cfRule>
    <cfRule type="containsText" dxfId="1405" priority="703" operator="containsText" text="SNP">
      <formula>NOT(ISERROR(SEARCH("SNP",Q222)))</formula>
    </cfRule>
    <cfRule type="containsText" dxfId="1404" priority="704" operator="containsText" text="Labour">
      <formula>NOT(ISERROR(SEARCH("Labour",Q222)))</formula>
    </cfRule>
  </conditionalFormatting>
  <conditionalFormatting sqref="Q223">
    <cfRule type="containsText" dxfId="1403" priority="689" operator="containsText" text="Family">
      <formula>NOT(ISERROR(SEARCH("Family",Q223)))</formula>
    </cfRule>
    <cfRule type="containsText" dxfId="1402" priority="690" operator="containsText" text="Alba">
      <formula>NOT(ISERROR(SEARCH("Alba",Q223)))</formula>
    </cfRule>
    <cfRule type="containsText" dxfId="1401" priority="691" operator="containsText" text="Ind">
      <formula>NOT(ISERROR(SEARCH("Ind",Q223)))</formula>
    </cfRule>
    <cfRule type="containsText" dxfId="1400" priority="692" operator="containsText" text="Lib Dem">
      <formula>NOT(ISERROR(SEARCH("Lib Dem",Q223)))</formula>
    </cfRule>
    <cfRule type="containsText" dxfId="1399" priority="693" operator="containsText" text="Green">
      <formula>NOT(ISERROR(SEARCH("Green",Q223)))</formula>
    </cfRule>
    <cfRule type="containsText" dxfId="1398" priority="694" operator="containsText" text="Conservative">
      <formula>NOT(ISERROR(SEARCH("Conservative",Q223)))</formula>
    </cfRule>
    <cfRule type="containsText" dxfId="1397" priority="695" operator="containsText" text="SNP">
      <formula>NOT(ISERROR(SEARCH("SNP",Q223)))</formula>
    </cfRule>
    <cfRule type="containsText" dxfId="1396" priority="696" operator="containsText" text="Labour">
      <formula>NOT(ISERROR(SEARCH("Labour",Q223)))</formula>
    </cfRule>
  </conditionalFormatting>
  <conditionalFormatting sqref="Q224">
    <cfRule type="containsText" dxfId="1395" priority="681" operator="containsText" text="Family">
      <formula>NOT(ISERROR(SEARCH("Family",Q224)))</formula>
    </cfRule>
    <cfRule type="containsText" dxfId="1394" priority="682" operator="containsText" text="Alba">
      <formula>NOT(ISERROR(SEARCH("Alba",Q224)))</formula>
    </cfRule>
    <cfRule type="containsText" dxfId="1393" priority="683" operator="containsText" text="Ind">
      <formula>NOT(ISERROR(SEARCH("Ind",Q224)))</formula>
    </cfRule>
    <cfRule type="containsText" dxfId="1392" priority="684" operator="containsText" text="Lib Dem">
      <formula>NOT(ISERROR(SEARCH("Lib Dem",Q224)))</formula>
    </cfRule>
    <cfRule type="containsText" dxfId="1391" priority="685" operator="containsText" text="Green">
      <formula>NOT(ISERROR(SEARCH("Green",Q224)))</formula>
    </cfRule>
    <cfRule type="containsText" dxfId="1390" priority="686" operator="containsText" text="Conservative">
      <formula>NOT(ISERROR(SEARCH("Conservative",Q224)))</formula>
    </cfRule>
    <cfRule type="containsText" dxfId="1389" priority="687" operator="containsText" text="SNP">
      <formula>NOT(ISERROR(SEARCH("SNP",Q224)))</formula>
    </cfRule>
    <cfRule type="containsText" dxfId="1388" priority="688" operator="containsText" text="Labour">
      <formula>NOT(ISERROR(SEARCH("Labour",Q224)))</formula>
    </cfRule>
  </conditionalFormatting>
  <conditionalFormatting sqref="C231:N231">
    <cfRule type="top10" dxfId="1387" priority="663" bottom="1" rank="1"/>
    <cfRule type="top10" dxfId="1386" priority="664" rank="1"/>
  </conditionalFormatting>
  <conditionalFormatting sqref="C232:N232">
    <cfRule type="top10" dxfId="1385" priority="661" bottom="1" rank="1"/>
    <cfRule type="top10" dxfId="1384" priority="662" rank="1"/>
  </conditionalFormatting>
  <conditionalFormatting sqref="C233:N233">
    <cfRule type="top10" dxfId="1383" priority="659" bottom="1" rank="1"/>
    <cfRule type="top10" dxfId="1382" priority="660" rank="1"/>
  </conditionalFormatting>
  <conditionalFormatting sqref="C234:N234">
    <cfRule type="top10" dxfId="1381" priority="657" bottom="1" rank="1"/>
    <cfRule type="top10" dxfId="1380" priority="658" rank="1"/>
  </conditionalFormatting>
  <conditionalFormatting sqref="C235:N235">
    <cfRule type="top10" dxfId="1379" priority="655" bottom="1" rank="1"/>
    <cfRule type="top10" dxfId="1378" priority="656" rank="1"/>
  </conditionalFormatting>
  <conditionalFormatting sqref="C236:N236">
    <cfRule type="top10" dxfId="1377" priority="653" bottom="1" rank="1"/>
    <cfRule type="top10" dxfId="1376" priority="654" rank="1"/>
  </conditionalFormatting>
  <conditionalFormatting sqref="C237:N237">
    <cfRule type="top10" dxfId="1375" priority="651" bottom="1" rank="1"/>
    <cfRule type="top10" dxfId="1374" priority="652" rank="1"/>
  </conditionalFormatting>
  <conditionalFormatting sqref="C230:N230">
    <cfRule type="containsText" dxfId="1373" priority="619" operator="containsText" text="Family">
      <formula>NOT(ISERROR(SEARCH("Family",C230)))</formula>
    </cfRule>
    <cfRule type="containsText" dxfId="1372" priority="634" operator="containsText" text="Alba">
      <formula>NOT(ISERROR(SEARCH("Alba",C230)))</formula>
    </cfRule>
    <cfRule type="containsText" dxfId="1371" priority="635" operator="containsText" text="Ind">
      <formula>NOT(ISERROR(SEARCH("Ind",C230)))</formula>
    </cfRule>
    <cfRule type="containsText" dxfId="1370" priority="636" operator="containsText" text="Lib Dem">
      <formula>NOT(ISERROR(SEARCH("Lib Dem",C230)))</formula>
    </cfRule>
    <cfRule type="containsText" dxfId="1369" priority="637" operator="containsText" text="Green">
      <formula>NOT(ISERROR(SEARCH("Green",C230)))</formula>
    </cfRule>
    <cfRule type="containsText" dxfId="1368" priority="638" operator="containsText" text="Conservative">
      <formula>NOT(ISERROR(SEARCH("Conservative",C230)))</formula>
    </cfRule>
    <cfRule type="containsText" dxfId="1367" priority="639" operator="containsText" text="SNP">
      <formula>NOT(ISERROR(SEARCH("SNP",C230)))</formula>
    </cfRule>
    <cfRule type="containsText" dxfId="1366" priority="640" operator="containsText" text="Labour">
      <formula>NOT(ISERROR(SEARCH("Labour",C230)))</formula>
    </cfRule>
  </conditionalFormatting>
  <conditionalFormatting sqref="B231">
    <cfRule type="containsText" dxfId="1365" priority="611" operator="containsText" text="Family">
      <formula>NOT(ISERROR(SEARCH("Family",B231)))</formula>
    </cfRule>
    <cfRule type="containsText" dxfId="1364" priority="612" operator="containsText" text="Alba">
      <formula>NOT(ISERROR(SEARCH("Alba",B231)))</formula>
    </cfRule>
    <cfRule type="containsText" dxfId="1363" priority="613" operator="containsText" text="Ind">
      <formula>NOT(ISERROR(SEARCH("Ind",B231)))</formula>
    </cfRule>
    <cfRule type="containsText" dxfId="1362" priority="614" operator="containsText" text="Lib Dem">
      <formula>NOT(ISERROR(SEARCH("Lib Dem",B231)))</formula>
    </cfRule>
    <cfRule type="containsText" dxfId="1361" priority="615" operator="containsText" text="Green">
      <formula>NOT(ISERROR(SEARCH("Green",B231)))</formula>
    </cfRule>
    <cfRule type="containsText" dxfId="1360" priority="616" operator="containsText" text="Conservative">
      <formula>NOT(ISERROR(SEARCH("Conservative",B231)))</formula>
    </cfRule>
    <cfRule type="containsText" dxfId="1359" priority="617" operator="containsText" text="SNP">
      <formula>NOT(ISERROR(SEARCH("SNP",B231)))</formula>
    </cfRule>
    <cfRule type="containsText" dxfId="1358" priority="618" operator="containsText" text="Labour">
      <formula>NOT(ISERROR(SEARCH("Labour",B231)))</formula>
    </cfRule>
  </conditionalFormatting>
  <conditionalFormatting sqref="B232">
    <cfRule type="containsText" dxfId="1357" priority="603" operator="containsText" text="Family">
      <formula>NOT(ISERROR(SEARCH("Family",B232)))</formula>
    </cfRule>
    <cfRule type="containsText" dxfId="1356" priority="604" operator="containsText" text="Alba">
      <formula>NOT(ISERROR(SEARCH("Alba",B232)))</formula>
    </cfRule>
    <cfRule type="containsText" dxfId="1355" priority="605" operator="containsText" text="Ind">
      <formula>NOT(ISERROR(SEARCH("Ind",B232)))</formula>
    </cfRule>
    <cfRule type="containsText" dxfId="1354" priority="606" operator="containsText" text="Lib Dem">
      <formula>NOT(ISERROR(SEARCH("Lib Dem",B232)))</formula>
    </cfRule>
    <cfRule type="containsText" dxfId="1353" priority="607" operator="containsText" text="Green">
      <formula>NOT(ISERROR(SEARCH("Green",B232)))</formula>
    </cfRule>
    <cfRule type="containsText" dxfId="1352" priority="608" operator="containsText" text="Conservative">
      <formula>NOT(ISERROR(SEARCH("Conservative",B232)))</formula>
    </cfRule>
    <cfRule type="containsText" dxfId="1351" priority="609" operator="containsText" text="SNP">
      <formula>NOT(ISERROR(SEARCH("SNP",B232)))</formula>
    </cfRule>
    <cfRule type="containsText" dxfId="1350" priority="610" operator="containsText" text="Labour">
      <formula>NOT(ISERROR(SEARCH("Labour",B232)))</formula>
    </cfRule>
  </conditionalFormatting>
  <conditionalFormatting sqref="B233">
    <cfRule type="containsText" dxfId="1349" priority="595" operator="containsText" text="Family">
      <formula>NOT(ISERROR(SEARCH("Family",B233)))</formula>
    </cfRule>
    <cfRule type="containsText" dxfId="1348" priority="596" operator="containsText" text="Alba">
      <formula>NOT(ISERROR(SEARCH("Alba",B233)))</formula>
    </cfRule>
    <cfRule type="containsText" dxfId="1347" priority="597" operator="containsText" text="Ind">
      <formula>NOT(ISERROR(SEARCH("Ind",B233)))</formula>
    </cfRule>
    <cfRule type="containsText" dxfId="1346" priority="598" operator="containsText" text="Lib Dem">
      <formula>NOT(ISERROR(SEARCH("Lib Dem",B233)))</formula>
    </cfRule>
    <cfRule type="containsText" dxfId="1345" priority="599" operator="containsText" text="Green">
      <formula>NOT(ISERROR(SEARCH("Green",B233)))</formula>
    </cfRule>
    <cfRule type="containsText" dxfId="1344" priority="600" operator="containsText" text="Conservative">
      <formula>NOT(ISERROR(SEARCH("Conservative",B233)))</formula>
    </cfRule>
    <cfRule type="containsText" dxfId="1343" priority="601" operator="containsText" text="SNP">
      <formula>NOT(ISERROR(SEARCH("SNP",B233)))</formula>
    </cfRule>
    <cfRule type="containsText" dxfId="1342" priority="602" operator="containsText" text="Labour">
      <formula>NOT(ISERROR(SEARCH("Labour",B233)))</formula>
    </cfRule>
  </conditionalFormatting>
  <conditionalFormatting sqref="B234">
    <cfRule type="containsText" dxfId="1341" priority="587" operator="containsText" text="Family">
      <formula>NOT(ISERROR(SEARCH("Family",B234)))</formula>
    </cfRule>
    <cfRule type="containsText" dxfId="1340" priority="588" operator="containsText" text="Alba">
      <formula>NOT(ISERROR(SEARCH("Alba",B234)))</formula>
    </cfRule>
    <cfRule type="containsText" dxfId="1339" priority="589" operator="containsText" text="Ind">
      <formula>NOT(ISERROR(SEARCH("Ind",B234)))</formula>
    </cfRule>
    <cfRule type="containsText" dxfId="1338" priority="590" operator="containsText" text="Lib Dem">
      <formula>NOT(ISERROR(SEARCH("Lib Dem",B234)))</formula>
    </cfRule>
    <cfRule type="containsText" dxfId="1337" priority="591" operator="containsText" text="Green">
      <formula>NOT(ISERROR(SEARCH("Green",B234)))</formula>
    </cfRule>
    <cfRule type="containsText" dxfId="1336" priority="592" operator="containsText" text="Conservative">
      <formula>NOT(ISERROR(SEARCH("Conservative",B234)))</formula>
    </cfRule>
    <cfRule type="containsText" dxfId="1335" priority="593" operator="containsText" text="SNP">
      <formula>NOT(ISERROR(SEARCH("SNP",B234)))</formula>
    </cfRule>
    <cfRule type="containsText" dxfId="1334" priority="594" operator="containsText" text="Labour">
      <formula>NOT(ISERROR(SEARCH("Labour",B234)))</formula>
    </cfRule>
  </conditionalFormatting>
  <conditionalFormatting sqref="B235">
    <cfRule type="containsText" dxfId="1333" priority="579" operator="containsText" text="Family">
      <formula>NOT(ISERROR(SEARCH("Family",B235)))</formula>
    </cfRule>
    <cfRule type="containsText" dxfId="1332" priority="580" operator="containsText" text="Alba">
      <formula>NOT(ISERROR(SEARCH("Alba",B235)))</formula>
    </cfRule>
    <cfRule type="containsText" dxfId="1331" priority="581" operator="containsText" text="Ind">
      <formula>NOT(ISERROR(SEARCH("Ind",B235)))</formula>
    </cfRule>
    <cfRule type="containsText" dxfId="1330" priority="582" operator="containsText" text="Lib Dem">
      <formula>NOT(ISERROR(SEARCH("Lib Dem",B235)))</formula>
    </cfRule>
    <cfRule type="containsText" dxfId="1329" priority="583" operator="containsText" text="Green">
      <formula>NOT(ISERROR(SEARCH("Green",B235)))</formula>
    </cfRule>
    <cfRule type="containsText" dxfId="1328" priority="584" operator="containsText" text="Conservative">
      <formula>NOT(ISERROR(SEARCH("Conservative",B235)))</formula>
    </cfRule>
    <cfRule type="containsText" dxfId="1327" priority="585" operator="containsText" text="SNP">
      <formula>NOT(ISERROR(SEARCH("SNP",B235)))</formula>
    </cfRule>
    <cfRule type="containsText" dxfId="1326" priority="586" operator="containsText" text="Labour">
      <formula>NOT(ISERROR(SEARCH("Labour",B235)))</formula>
    </cfRule>
  </conditionalFormatting>
  <conditionalFormatting sqref="B236">
    <cfRule type="containsText" dxfId="1325" priority="571" operator="containsText" text="Family">
      <formula>NOT(ISERROR(SEARCH("Family",B236)))</formula>
    </cfRule>
    <cfRule type="containsText" dxfId="1324" priority="572" operator="containsText" text="Alba">
      <formula>NOT(ISERROR(SEARCH("Alba",B236)))</formula>
    </cfRule>
    <cfRule type="containsText" dxfId="1323" priority="573" operator="containsText" text="Ind">
      <formula>NOT(ISERROR(SEARCH("Ind",B236)))</formula>
    </cfRule>
    <cfRule type="containsText" dxfId="1322" priority="574" operator="containsText" text="Lib Dem">
      <formula>NOT(ISERROR(SEARCH("Lib Dem",B236)))</formula>
    </cfRule>
    <cfRule type="containsText" dxfId="1321" priority="575" operator="containsText" text="Green">
      <formula>NOT(ISERROR(SEARCH("Green",B236)))</formula>
    </cfRule>
    <cfRule type="containsText" dxfId="1320" priority="576" operator="containsText" text="Conservative">
      <formula>NOT(ISERROR(SEARCH("Conservative",B236)))</formula>
    </cfRule>
    <cfRule type="containsText" dxfId="1319" priority="577" operator="containsText" text="SNP">
      <formula>NOT(ISERROR(SEARCH("SNP",B236)))</formula>
    </cfRule>
    <cfRule type="containsText" dxfId="1318" priority="578" operator="containsText" text="Labour">
      <formula>NOT(ISERROR(SEARCH("Labour",B236)))</formula>
    </cfRule>
  </conditionalFormatting>
  <conditionalFormatting sqref="B237">
    <cfRule type="containsText" dxfId="1317" priority="563" operator="containsText" text="Family">
      <formula>NOT(ISERROR(SEARCH("Family",B237)))</formula>
    </cfRule>
    <cfRule type="containsText" dxfId="1316" priority="564" operator="containsText" text="Alba">
      <formula>NOT(ISERROR(SEARCH("Alba",B237)))</formula>
    </cfRule>
    <cfRule type="containsText" dxfId="1315" priority="565" operator="containsText" text="Ind">
      <formula>NOT(ISERROR(SEARCH("Ind",B237)))</formula>
    </cfRule>
    <cfRule type="containsText" dxfId="1314" priority="566" operator="containsText" text="Lib Dem">
      <formula>NOT(ISERROR(SEARCH("Lib Dem",B237)))</formula>
    </cfRule>
    <cfRule type="containsText" dxfId="1313" priority="567" operator="containsText" text="Green">
      <formula>NOT(ISERROR(SEARCH("Green",B237)))</formula>
    </cfRule>
    <cfRule type="containsText" dxfId="1312" priority="568" operator="containsText" text="Conservative">
      <formula>NOT(ISERROR(SEARCH("Conservative",B237)))</formula>
    </cfRule>
    <cfRule type="containsText" dxfId="1311" priority="569" operator="containsText" text="SNP">
      <formula>NOT(ISERROR(SEARCH("SNP",B237)))</formula>
    </cfRule>
    <cfRule type="containsText" dxfId="1310" priority="570" operator="containsText" text="Labour">
      <formula>NOT(ISERROR(SEARCH("Labour",B237)))</formula>
    </cfRule>
  </conditionalFormatting>
  <conditionalFormatting sqref="R230:X230">
    <cfRule type="containsText" dxfId="1309" priority="555" operator="containsText" text="Family">
      <formula>NOT(ISERROR(SEARCH("Family",R230)))</formula>
    </cfRule>
    <cfRule type="containsText" dxfId="1308" priority="556" operator="containsText" text="Alba">
      <formula>NOT(ISERROR(SEARCH("Alba",R230)))</formula>
    </cfRule>
    <cfRule type="containsText" dxfId="1307" priority="557" operator="containsText" text="Ind">
      <formula>NOT(ISERROR(SEARCH("Ind",R230)))</formula>
    </cfRule>
    <cfRule type="containsText" dxfId="1306" priority="558" operator="containsText" text="Lib Dem">
      <formula>NOT(ISERROR(SEARCH("Lib Dem",R230)))</formula>
    </cfRule>
    <cfRule type="containsText" dxfId="1305" priority="559" operator="containsText" text="Green">
      <formula>NOT(ISERROR(SEARCH("Green",R230)))</formula>
    </cfRule>
    <cfRule type="containsText" dxfId="1304" priority="560" operator="containsText" text="Conservative">
      <formula>NOT(ISERROR(SEARCH("Conservative",R230)))</formula>
    </cfRule>
    <cfRule type="containsText" dxfId="1303" priority="561" operator="containsText" text="SNP">
      <formula>NOT(ISERROR(SEARCH("SNP",R230)))</formula>
    </cfRule>
    <cfRule type="containsText" dxfId="1302" priority="562" operator="containsText" text="Labour">
      <formula>NOT(ISERROR(SEARCH("Labour",R230)))</formula>
    </cfRule>
  </conditionalFormatting>
  <conditionalFormatting sqref="Q231">
    <cfRule type="containsText" dxfId="1301" priority="547" operator="containsText" text="Family">
      <formula>NOT(ISERROR(SEARCH("Family",Q231)))</formula>
    </cfRule>
    <cfRule type="containsText" dxfId="1300" priority="548" operator="containsText" text="Alba">
      <formula>NOT(ISERROR(SEARCH("Alba",Q231)))</formula>
    </cfRule>
    <cfRule type="containsText" dxfId="1299" priority="549" operator="containsText" text="Ind">
      <formula>NOT(ISERROR(SEARCH("Ind",Q231)))</formula>
    </cfRule>
    <cfRule type="containsText" dxfId="1298" priority="550" operator="containsText" text="Lib Dem">
      <formula>NOT(ISERROR(SEARCH("Lib Dem",Q231)))</formula>
    </cfRule>
    <cfRule type="containsText" dxfId="1297" priority="551" operator="containsText" text="Green">
      <formula>NOT(ISERROR(SEARCH("Green",Q231)))</formula>
    </cfRule>
    <cfRule type="containsText" dxfId="1296" priority="552" operator="containsText" text="Conservative">
      <formula>NOT(ISERROR(SEARCH("Conservative",Q231)))</formula>
    </cfRule>
    <cfRule type="containsText" dxfId="1295" priority="553" operator="containsText" text="SNP">
      <formula>NOT(ISERROR(SEARCH("SNP",Q231)))</formula>
    </cfRule>
    <cfRule type="containsText" dxfId="1294" priority="554" operator="containsText" text="Labour">
      <formula>NOT(ISERROR(SEARCH("Labour",Q231)))</formula>
    </cfRule>
  </conditionalFormatting>
  <conditionalFormatting sqref="Q232">
    <cfRule type="containsText" dxfId="1293" priority="539" operator="containsText" text="Family">
      <formula>NOT(ISERROR(SEARCH("Family",Q232)))</formula>
    </cfRule>
    <cfRule type="containsText" dxfId="1292" priority="540" operator="containsText" text="Alba">
      <formula>NOT(ISERROR(SEARCH("Alba",Q232)))</formula>
    </cfRule>
    <cfRule type="containsText" dxfId="1291" priority="541" operator="containsText" text="Ind">
      <formula>NOT(ISERROR(SEARCH("Ind",Q232)))</formula>
    </cfRule>
    <cfRule type="containsText" dxfId="1290" priority="542" operator="containsText" text="Lib Dem">
      <formula>NOT(ISERROR(SEARCH("Lib Dem",Q232)))</formula>
    </cfRule>
    <cfRule type="containsText" dxfId="1289" priority="543" operator="containsText" text="Green">
      <formula>NOT(ISERROR(SEARCH("Green",Q232)))</formula>
    </cfRule>
    <cfRule type="containsText" dxfId="1288" priority="544" operator="containsText" text="Conservative">
      <formula>NOT(ISERROR(SEARCH("Conservative",Q232)))</formula>
    </cfRule>
    <cfRule type="containsText" dxfId="1287" priority="545" operator="containsText" text="SNP">
      <formula>NOT(ISERROR(SEARCH("SNP",Q232)))</formula>
    </cfRule>
    <cfRule type="containsText" dxfId="1286" priority="546" operator="containsText" text="Labour">
      <formula>NOT(ISERROR(SEARCH("Labour",Q232)))</formula>
    </cfRule>
  </conditionalFormatting>
  <conditionalFormatting sqref="Q233">
    <cfRule type="containsText" dxfId="1285" priority="531" operator="containsText" text="Family">
      <formula>NOT(ISERROR(SEARCH("Family",Q233)))</formula>
    </cfRule>
    <cfRule type="containsText" dxfId="1284" priority="532" operator="containsText" text="Alba">
      <formula>NOT(ISERROR(SEARCH("Alba",Q233)))</formula>
    </cfRule>
    <cfRule type="containsText" dxfId="1283" priority="533" operator="containsText" text="Ind">
      <formula>NOT(ISERROR(SEARCH("Ind",Q233)))</formula>
    </cfRule>
    <cfRule type="containsText" dxfId="1282" priority="534" operator="containsText" text="Lib Dem">
      <formula>NOT(ISERROR(SEARCH("Lib Dem",Q233)))</formula>
    </cfRule>
    <cfRule type="containsText" dxfId="1281" priority="535" operator="containsText" text="Green">
      <formula>NOT(ISERROR(SEARCH("Green",Q233)))</formula>
    </cfRule>
    <cfRule type="containsText" dxfId="1280" priority="536" operator="containsText" text="Conservative">
      <formula>NOT(ISERROR(SEARCH("Conservative",Q233)))</formula>
    </cfRule>
    <cfRule type="containsText" dxfId="1279" priority="537" operator="containsText" text="SNP">
      <formula>NOT(ISERROR(SEARCH("SNP",Q233)))</formula>
    </cfRule>
    <cfRule type="containsText" dxfId="1278" priority="538" operator="containsText" text="Labour">
      <formula>NOT(ISERROR(SEARCH("Labour",Q233)))</formula>
    </cfRule>
  </conditionalFormatting>
  <conditionalFormatting sqref="Q234">
    <cfRule type="containsText" dxfId="1277" priority="523" operator="containsText" text="Family">
      <formula>NOT(ISERROR(SEARCH("Family",Q234)))</formula>
    </cfRule>
    <cfRule type="containsText" dxfId="1276" priority="524" operator="containsText" text="Alba">
      <formula>NOT(ISERROR(SEARCH("Alba",Q234)))</formula>
    </cfRule>
    <cfRule type="containsText" dxfId="1275" priority="525" operator="containsText" text="Ind">
      <formula>NOT(ISERROR(SEARCH("Ind",Q234)))</formula>
    </cfRule>
    <cfRule type="containsText" dxfId="1274" priority="526" operator="containsText" text="Lib Dem">
      <formula>NOT(ISERROR(SEARCH("Lib Dem",Q234)))</formula>
    </cfRule>
    <cfRule type="containsText" dxfId="1273" priority="527" operator="containsText" text="Green">
      <formula>NOT(ISERROR(SEARCH("Green",Q234)))</formula>
    </cfRule>
    <cfRule type="containsText" dxfId="1272" priority="528" operator="containsText" text="Conservative">
      <formula>NOT(ISERROR(SEARCH("Conservative",Q234)))</formula>
    </cfRule>
    <cfRule type="containsText" dxfId="1271" priority="529" operator="containsText" text="SNP">
      <formula>NOT(ISERROR(SEARCH("SNP",Q234)))</formula>
    </cfRule>
    <cfRule type="containsText" dxfId="1270" priority="530" operator="containsText" text="Labour">
      <formula>NOT(ISERROR(SEARCH("Labour",Q234)))</formula>
    </cfRule>
  </conditionalFormatting>
  <conditionalFormatting sqref="Q235">
    <cfRule type="containsText" dxfId="1269" priority="515" operator="containsText" text="Family">
      <formula>NOT(ISERROR(SEARCH("Family",Q235)))</formula>
    </cfRule>
    <cfRule type="containsText" dxfId="1268" priority="516" operator="containsText" text="Alba">
      <formula>NOT(ISERROR(SEARCH("Alba",Q235)))</formula>
    </cfRule>
    <cfRule type="containsText" dxfId="1267" priority="517" operator="containsText" text="Ind">
      <formula>NOT(ISERROR(SEARCH("Ind",Q235)))</formula>
    </cfRule>
    <cfRule type="containsText" dxfId="1266" priority="518" operator="containsText" text="Lib Dem">
      <formula>NOT(ISERROR(SEARCH("Lib Dem",Q235)))</formula>
    </cfRule>
    <cfRule type="containsText" dxfId="1265" priority="519" operator="containsText" text="Green">
      <formula>NOT(ISERROR(SEARCH("Green",Q235)))</formula>
    </cfRule>
    <cfRule type="containsText" dxfId="1264" priority="520" operator="containsText" text="Conservative">
      <formula>NOT(ISERROR(SEARCH("Conservative",Q235)))</formula>
    </cfRule>
    <cfRule type="containsText" dxfId="1263" priority="521" operator="containsText" text="SNP">
      <formula>NOT(ISERROR(SEARCH("SNP",Q235)))</formula>
    </cfRule>
    <cfRule type="containsText" dxfId="1262" priority="522" operator="containsText" text="Labour">
      <formula>NOT(ISERROR(SEARCH("Labour",Q235)))</formula>
    </cfRule>
  </conditionalFormatting>
  <conditionalFormatting sqref="Q236">
    <cfRule type="containsText" dxfId="1261" priority="507" operator="containsText" text="Family">
      <formula>NOT(ISERROR(SEARCH("Family",Q236)))</formula>
    </cfRule>
    <cfRule type="containsText" dxfId="1260" priority="508" operator="containsText" text="Alba">
      <formula>NOT(ISERROR(SEARCH("Alba",Q236)))</formula>
    </cfRule>
    <cfRule type="containsText" dxfId="1259" priority="509" operator="containsText" text="Ind">
      <formula>NOT(ISERROR(SEARCH("Ind",Q236)))</formula>
    </cfRule>
    <cfRule type="containsText" dxfId="1258" priority="510" operator="containsText" text="Lib Dem">
      <formula>NOT(ISERROR(SEARCH("Lib Dem",Q236)))</formula>
    </cfRule>
    <cfRule type="containsText" dxfId="1257" priority="511" operator="containsText" text="Green">
      <formula>NOT(ISERROR(SEARCH("Green",Q236)))</formula>
    </cfRule>
    <cfRule type="containsText" dxfId="1256" priority="512" operator="containsText" text="Conservative">
      <formula>NOT(ISERROR(SEARCH("Conservative",Q236)))</formula>
    </cfRule>
    <cfRule type="containsText" dxfId="1255" priority="513" operator="containsText" text="SNP">
      <formula>NOT(ISERROR(SEARCH("SNP",Q236)))</formula>
    </cfRule>
    <cfRule type="containsText" dxfId="1254" priority="514" operator="containsText" text="Labour">
      <formula>NOT(ISERROR(SEARCH("Labour",Q236)))</formula>
    </cfRule>
  </conditionalFormatting>
  <conditionalFormatting sqref="Q237">
    <cfRule type="containsText" dxfId="1253" priority="499" operator="containsText" text="Family">
      <formula>NOT(ISERROR(SEARCH("Family",Q237)))</formula>
    </cfRule>
    <cfRule type="containsText" dxfId="1252" priority="500" operator="containsText" text="Alba">
      <formula>NOT(ISERROR(SEARCH("Alba",Q237)))</formula>
    </cfRule>
    <cfRule type="containsText" dxfId="1251" priority="501" operator="containsText" text="Ind">
      <formula>NOT(ISERROR(SEARCH("Ind",Q237)))</formula>
    </cfRule>
    <cfRule type="containsText" dxfId="1250" priority="502" operator="containsText" text="Lib Dem">
      <formula>NOT(ISERROR(SEARCH("Lib Dem",Q237)))</formula>
    </cfRule>
    <cfRule type="containsText" dxfId="1249" priority="503" operator="containsText" text="Green">
      <formula>NOT(ISERROR(SEARCH("Green",Q237)))</formula>
    </cfRule>
    <cfRule type="containsText" dxfId="1248" priority="504" operator="containsText" text="Conservative">
      <formula>NOT(ISERROR(SEARCH("Conservative",Q237)))</formula>
    </cfRule>
    <cfRule type="containsText" dxfId="1247" priority="505" operator="containsText" text="SNP">
      <formula>NOT(ISERROR(SEARCH("SNP",Q237)))</formula>
    </cfRule>
    <cfRule type="containsText" dxfId="1246" priority="506" operator="containsText" text="Labour">
      <formula>NOT(ISERROR(SEARCH("Labour",Q237)))</formula>
    </cfRule>
  </conditionalFormatting>
  <conditionalFormatting sqref="C244:N244">
    <cfRule type="top10" dxfId="1245" priority="497" bottom="1" rank="1"/>
    <cfRule type="top10" dxfId="1244" priority="498" rank="1"/>
  </conditionalFormatting>
  <conditionalFormatting sqref="C245:N245">
    <cfRule type="top10" dxfId="1243" priority="495" bottom="1" rank="1"/>
    <cfRule type="top10" dxfId="1242" priority="496" rank="1"/>
  </conditionalFormatting>
  <conditionalFormatting sqref="C246:N246">
    <cfRule type="top10" dxfId="1241" priority="493" bottom="1" rank="1"/>
    <cfRule type="top10" dxfId="1240" priority="494" rank="1"/>
  </conditionalFormatting>
  <conditionalFormatting sqref="C247:N247">
    <cfRule type="top10" dxfId="1239" priority="491" bottom="1" rank="1"/>
    <cfRule type="top10" dxfId="1238" priority="492" rank="1"/>
  </conditionalFormatting>
  <conditionalFormatting sqref="C248:N248">
    <cfRule type="top10" dxfId="1237" priority="489" bottom="1" rank="1"/>
    <cfRule type="top10" dxfId="1236" priority="490" rank="1"/>
  </conditionalFormatting>
  <conditionalFormatting sqref="C249:N249">
    <cfRule type="top10" dxfId="1235" priority="487" bottom="1" rank="1"/>
    <cfRule type="top10" dxfId="1234" priority="488" rank="1"/>
  </conditionalFormatting>
  <conditionalFormatting sqref="C250:N250">
    <cfRule type="top10" dxfId="1233" priority="485" bottom="1" rank="1"/>
    <cfRule type="top10" dxfId="1232" priority="486" rank="1"/>
  </conditionalFormatting>
  <conditionalFormatting sqref="C251:N251">
    <cfRule type="top10" dxfId="1231" priority="483" bottom="1" rank="1"/>
    <cfRule type="top10" dxfId="1230" priority="484" rank="1"/>
  </conditionalFormatting>
  <conditionalFormatting sqref="C243:N243">
    <cfRule type="containsText" dxfId="1229" priority="453" operator="containsText" text="Family">
      <formula>NOT(ISERROR(SEARCH("Family",C243)))</formula>
    </cfRule>
    <cfRule type="containsText" dxfId="1228" priority="468" operator="containsText" text="Alba">
      <formula>NOT(ISERROR(SEARCH("Alba",C243)))</formula>
    </cfRule>
    <cfRule type="containsText" dxfId="1227" priority="469" operator="containsText" text="Ind">
      <formula>NOT(ISERROR(SEARCH("Ind",C243)))</formula>
    </cfRule>
    <cfRule type="containsText" dxfId="1226" priority="470" operator="containsText" text="Lib Dem">
      <formula>NOT(ISERROR(SEARCH("Lib Dem",C243)))</formula>
    </cfRule>
    <cfRule type="containsText" dxfId="1225" priority="471" operator="containsText" text="Green">
      <formula>NOT(ISERROR(SEARCH("Green",C243)))</formula>
    </cfRule>
    <cfRule type="containsText" dxfId="1224" priority="472" operator="containsText" text="Conservative">
      <formula>NOT(ISERROR(SEARCH("Conservative",C243)))</formula>
    </cfRule>
    <cfRule type="containsText" dxfId="1223" priority="473" operator="containsText" text="SNP">
      <formula>NOT(ISERROR(SEARCH("SNP",C243)))</formula>
    </cfRule>
    <cfRule type="containsText" dxfId="1222" priority="474" operator="containsText" text="Labour">
      <formula>NOT(ISERROR(SEARCH("Labour",C243)))</formula>
    </cfRule>
  </conditionalFormatting>
  <conditionalFormatting sqref="Q251">
    <cfRule type="containsText" dxfId="1221" priority="454" operator="containsText" text="Alba">
      <formula>NOT(ISERROR(SEARCH("Alba",Q251)))</formula>
    </cfRule>
    <cfRule type="containsText" dxfId="1220" priority="455" operator="containsText" text="Ind">
      <formula>NOT(ISERROR(SEARCH("Ind",Q251)))</formula>
    </cfRule>
    <cfRule type="containsText" dxfId="1219" priority="456" operator="containsText" text="Lib Dem">
      <formula>NOT(ISERROR(SEARCH("Lib Dem",Q251)))</formula>
    </cfRule>
    <cfRule type="containsText" dxfId="1218" priority="457" operator="containsText" text="Green">
      <formula>NOT(ISERROR(SEARCH("Green",Q251)))</formula>
    </cfRule>
    <cfRule type="containsText" dxfId="1217" priority="458" operator="containsText" text="Conservative">
      <formula>NOT(ISERROR(SEARCH("Conservative",Q251)))</formula>
    </cfRule>
    <cfRule type="containsText" dxfId="1216" priority="459" operator="containsText" text="SNP">
      <formula>NOT(ISERROR(SEARCH("SNP",Q251)))</formula>
    </cfRule>
    <cfRule type="containsText" dxfId="1215" priority="460" operator="containsText" text="Labour">
      <formula>NOT(ISERROR(SEARCH("Labour",Q251)))</formula>
    </cfRule>
  </conditionalFormatting>
  <conditionalFormatting sqref="B244">
    <cfRule type="containsText" dxfId="1214" priority="445" operator="containsText" text="Family">
      <formula>NOT(ISERROR(SEARCH("Family",B244)))</formula>
    </cfRule>
    <cfRule type="containsText" dxfId="1213" priority="446" operator="containsText" text="Alba">
      <formula>NOT(ISERROR(SEARCH("Alba",B244)))</formula>
    </cfRule>
    <cfRule type="containsText" dxfId="1212" priority="447" operator="containsText" text="Ind">
      <formula>NOT(ISERROR(SEARCH("Ind",B244)))</formula>
    </cfRule>
    <cfRule type="containsText" dxfId="1211" priority="448" operator="containsText" text="Lib Dem">
      <formula>NOT(ISERROR(SEARCH("Lib Dem",B244)))</formula>
    </cfRule>
    <cfRule type="containsText" dxfId="1210" priority="449" operator="containsText" text="Green">
      <formula>NOT(ISERROR(SEARCH("Green",B244)))</formula>
    </cfRule>
    <cfRule type="containsText" dxfId="1209" priority="450" operator="containsText" text="Conservative">
      <formula>NOT(ISERROR(SEARCH("Conservative",B244)))</formula>
    </cfRule>
    <cfRule type="containsText" dxfId="1208" priority="451" operator="containsText" text="SNP">
      <formula>NOT(ISERROR(SEARCH("SNP",B244)))</formula>
    </cfRule>
    <cfRule type="containsText" dxfId="1207" priority="452" operator="containsText" text="Labour">
      <formula>NOT(ISERROR(SEARCH("Labour",B244)))</formula>
    </cfRule>
  </conditionalFormatting>
  <conditionalFormatting sqref="B245">
    <cfRule type="containsText" dxfId="1206" priority="437" operator="containsText" text="Family">
      <formula>NOT(ISERROR(SEARCH("Family",B245)))</formula>
    </cfRule>
    <cfRule type="containsText" dxfId="1205" priority="438" operator="containsText" text="Alba">
      <formula>NOT(ISERROR(SEARCH("Alba",B245)))</formula>
    </cfRule>
    <cfRule type="containsText" dxfId="1204" priority="439" operator="containsText" text="Ind">
      <formula>NOT(ISERROR(SEARCH("Ind",B245)))</formula>
    </cfRule>
    <cfRule type="containsText" dxfId="1203" priority="440" operator="containsText" text="Lib Dem">
      <formula>NOT(ISERROR(SEARCH("Lib Dem",B245)))</formula>
    </cfRule>
    <cfRule type="containsText" dxfId="1202" priority="441" operator="containsText" text="Green">
      <formula>NOT(ISERROR(SEARCH("Green",B245)))</formula>
    </cfRule>
    <cfRule type="containsText" dxfId="1201" priority="442" operator="containsText" text="Conservative">
      <formula>NOT(ISERROR(SEARCH("Conservative",B245)))</formula>
    </cfRule>
    <cfRule type="containsText" dxfId="1200" priority="443" operator="containsText" text="SNP">
      <formula>NOT(ISERROR(SEARCH("SNP",B245)))</formula>
    </cfRule>
    <cfRule type="containsText" dxfId="1199" priority="444" operator="containsText" text="Labour">
      <formula>NOT(ISERROR(SEARCH("Labour",B245)))</formula>
    </cfRule>
  </conditionalFormatting>
  <conditionalFormatting sqref="B246">
    <cfRule type="containsText" dxfId="1198" priority="429" operator="containsText" text="Family">
      <formula>NOT(ISERROR(SEARCH("Family",B246)))</formula>
    </cfRule>
    <cfRule type="containsText" dxfId="1197" priority="430" operator="containsText" text="Alba">
      <formula>NOT(ISERROR(SEARCH("Alba",B246)))</formula>
    </cfRule>
    <cfRule type="containsText" dxfId="1196" priority="431" operator="containsText" text="Ind">
      <formula>NOT(ISERROR(SEARCH("Ind",B246)))</formula>
    </cfRule>
    <cfRule type="containsText" dxfId="1195" priority="432" operator="containsText" text="Lib Dem">
      <formula>NOT(ISERROR(SEARCH("Lib Dem",B246)))</formula>
    </cfRule>
    <cfRule type="containsText" dxfId="1194" priority="433" operator="containsText" text="Green">
      <formula>NOT(ISERROR(SEARCH("Green",B246)))</formula>
    </cfRule>
    <cfRule type="containsText" dxfId="1193" priority="434" operator="containsText" text="Conservative">
      <formula>NOT(ISERROR(SEARCH("Conservative",B246)))</formula>
    </cfRule>
    <cfRule type="containsText" dxfId="1192" priority="435" operator="containsText" text="SNP">
      <formula>NOT(ISERROR(SEARCH("SNP",B246)))</formula>
    </cfRule>
    <cfRule type="containsText" dxfId="1191" priority="436" operator="containsText" text="Labour">
      <formula>NOT(ISERROR(SEARCH("Labour",B246)))</formula>
    </cfRule>
  </conditionalFormatting>
  <conditionalFormatting sqref="B247">
    <cfRule type="containsText" dxfId="1190" priority="421" operator="containsText" text="Family">
      <formula>NOT(ISERROR(SEARCH("Family",B247)))</formula>
    </cfRule>
    <cfRule type="containsText" dxfId="1189" priority="422" operator="containsText" text="Alba">
      <formula>NOT(ISERROR(SEARCH("Alba",B247)))</formula>
    </cfRule>
    <cfRule type="containsText" dxfId="1188" priority="423" operator="containsText" text="Ind">
      <formula>NOT(ISERROR(SEARCH("Ind",B247)))</formula>
    </cfRule>
    <cfRule type="containsText" dxfId="1187" priority="424" operator="containsText" text="Lib Dem">
      <formula>NOT(ISERROR(SEARCH("Lib Dem",B247)))</formula>
    </cfRule>
    <cfRule type="containsText" dxfId="1186" priority="425" operator="containsText" text="Green">
      <formula>NOT(ISERROR(SEARCH("Green",B247)))</formula>
    </cfRule>
    <cfRule type="containsText" dxfId="1185" priority="426" operator="containsText" text="Conservative">
      <formula>NOT(ISERROR(SEARCH("Conservative",B247)))</formula>
    </cfRule>
    <cfRule type="containsText" dxfId="1184" priority="427" operator="containsText" text="SNP">
      <formula>NOT(ISERROR(SEARCH("SNP",B247)))</formula>
    </cfRule>
    <cfRule type="containsText" dxfId="1183" priority="428" operator="containsText" text="Labour">
      <formula>NOT(ISERROR(SEARCH("Labour",B247)))</formula>
    </cfRule>
  </conditionalFormatting>
  <conditionalFormatting sqref="B248">
    <cfRule type="containsText" dxfId="1182" priority="413" operator="containsText" text="Family">
      <formula>NOT(ISERROR(SEARCH("Family",B248)))</formula>
    </cfRule>
    <cfRule type="containsText" dxfId="1181" priority="414" operator="containsText" text="Alba">
      <formula>NOT(ISERROR(SEARCH("Alba",B248)))</formula>
    </cfRule>
    <cfRule type="containsText" dxfId="1180" priority="415" operator="containsText" text="Ind">
      <formula>NOT(ISERROR(SEARCH("Ind",B248)))</formula>
    </cfRule>
    <cfRule type="containsText" dxfId="1179" priority="416" operator="containsText" text="Lib Dem">
      <formula>NOT(ISERROR(SEARCH("Lib Dem",B248)))</formula>
    </cfRule>
    <cfRule type="containsText" dxfId="1178" priority="417" operator="containsText" text="Green">
      <formula>NOT(ISERROR(SEARCH("Green",B248)))</formula>
    </cfRule>
    <cfRule type="containsText" dxfId="1177" priority="418" operator="containsText" text="Conservative">
      <formula>NOT(ISERROR(SEARCH("Conservative",B248)))</formula>
    </cfRule>
    <cfRule type="containsText" dxfId="1176" priority="419" operator="containsText" text="SNP">
      <formula>NOT(ISERROR(SEARCH("SNP",B248)))</formula>
    </cfRule>
    <cfRule type="containsText" dxfId="1175" priority="420" operator="containsText" text="Labour">
      <formula>NOT(ISERROR(SEARCH("Labour",B248)))</formula>
    </cfRule>
  </conditionalFormatting>
  <conditionalFormatting sqref="B249">
    <cfRule type="containsText" dxfId="1174" priority="405" operator="containsText" text="Family">
      <formula>NOT(ISERROR(SEARCH("Family",B249)))</formula>
    </cfRule>
    <cfRule type="containsText" dxfId="1173" priority="406" operator="containsText" text="Alba">
      <formula>NOT(ISERROR(SEARCH("Alba",B249)))</formula>
    </cfRule>
    <cfRule type="containsText" dxfId="1172" priority="407" operator="containsText" text="Ind">
      <formula>NOT(ISERROR(SEARCH("Ind",B249)))</formula>
    </cfRule>
    <cfRule type="containsText" dxfId="1171" priority="408" operator="containsText" text="Lib Dem">
      <formula>NOT(ISERROR(SEARCH("Lib Dem",B249)))</formula>
    </cfRule>
    <cfRule type="containsText" dxfId="1170" priority="409" operator="containsText" text="Green">
      <formula>NOT(ISERROR(SEARCH("Green",B249)))</formula>
    </cfRule>
    <cfRule type="containsText" dxfId="1169" priority="410" operator="containsText" text="Conservative">
      <formula>NOT(ISERROR(SEARCH("Conservative",B249)))</formula>
    </cfRule>
    <cfRule type="containsText" dxfId="1168" priority="411" operator="containsText" text="SNP">
      <formula>NOT(ISERROR(SEARCH("SNP",B249)))</formula>
    </cfRule>
    <cfRule type="containsText" dxfId="1167" priority="412" operator="containsText" text="Labour">
      <formula>NOT(ISERROR(SEARCH("Labour",B249)))</formula>
    </cfRule>
  </conditionalFormatting>
  <conditionalFormatting sqref="B250:B251">
    <cfRule type="containsText" dxfId="1166" priority="397" operator="containsText" text="Family">
      <formula>NOT(ISERROR(SEARCH("Family",B250)))</formula>
    </cfRule>
    <cfRule type="containsText" dxfId="1165" priority="398" operator="containsText" text="Alba">
      <formula>NOT(ISERROR(SEARCH("Alba",B250)))</formula>
    </cfRule>
    <cfRule type="containsText" dxfId="1164" priority="399" operator="containsText" text="Ind">
      <formula>NOT(ISERROR(SEARCH("Ind",B250)))</formula>
    </cfRule>
    <cfRule type="containsText" dxfId="1163" priority="400" operator="containsText" text="Lib Dem">
      <formula>NOT(ISERROR(SEARCH("Lib Dem",B250)))</formula>
    </cfRule>
    <cfRule type="containsText" dxfId="1162" priority="401" operator="containsText" text="Green">
      <formula>NOT(ISERROR(SEARCH("Green",B250)))</formula>
    </cfRule>
    <cfRule type="containsText" dxfId="1161" priority="402" operator="containsText" text="Conservative">
      <formula>NOT(ISERROR(SEARCH("Conservative",B250)))</formula>
    </cfRule>
    <cfRule type="containsText" dxfId="1160" priority="403" operator="containsText" text="SNP">
      <formula>NOT(ISERROR(SEARCH("SNP",B250)))</formula>
    </cfRule>
    <cfRule type="containsText" dxfId="1159" priority="404" operator="containsText" text="Labour">
      <formula>NOT(ISERROR(SEARCH("Labour",B250)))</formula>
    </cfRule>
  </conditionalFormatting>
  <conditionalFormatting sqref="R243:X243">
    <cfRule type="containsText" dxfId="1158" priority="389" operator="containsText" text="Family">
      <formula>NOT(ISERROR(SEARCH("Family",R243)))</formula>
    </cfRule>
    <cfRule type="containsText" dxfId="1157" priority="390" operator="containsText" text="Alba">
      <formula>NOT(ISERROR(SEARCH("Alba",R243)))</formula>
    </cfRule>
    <cfRule type="containsText" dxfId="1156" priority="391" operator="containsText" text="Ind">
      <formula>NOT(ISERROR(SEARCH("Ind",R243)))</formula>
    </cfRule>
    <cfRule type="containsText" dxfId="1155" priority="392" operator="containsText" text="Lib Dem">
      <formula>NOT(ISERROR(SEARCH("Lib Dem",R243)))</formula>
    </cfRule>
    <cfRule type="containsText" dxfId="1154" priority="393" operator="containsText" text="Green">
      <formula>NOT(ISERROR(SEARCH("Green",R243)))</formula>
    </cfRule>
    <cfRule type="containsText" dxfId="1153" priority="394" operator="containsText" text="Conservative">
      <formula>NOT(ISERROR(SEARCH("Conservative",R243)))</formula>
    </cfRule>
    <cfRule type="containsText" dxfId="1152" priority="395" operator="containsText" text="SNP">
      <formula>NOT(ISERROR(SEARCH("SNP",R243)))</formula>
    </cfRule>
    <cfRule type="containsText" dxfId="1151" priority="396" operator="containsText" text="Labour">
      <formula>NOT(ISERROR(SEARCH("Labour",R243)))</formula>
    </cfRule>
  </conditionalFormatting>
  <conditionalFormatting sqref="Q244">
    <cfRule type="containsText" dxfId="1150" priority="381" operator="containsText" text="Family">
      <formula>NOT(ISERROR(SEARCH("Family",Q244)))</formula>
    </cfRule>
    <cfRule type="containsText" dxfId="1149" priority="382" operator="containsText" text="Alba">
      <formula>NOT(ISERROR(SEARCH("Alba",Q244)))</formula>
    </cfRule>
    <cfRule type="containsText" dxfId="1148" priority="383" operator="containsText" text="Ind">
      <formula>NOT(ISERROR(SEARCH("Ind",Q244)))</formula>
    </cfRule>
    <cfRule type="containsText" dxfId="1147" priority="384" operator="containsText" text="Lib Dem">
      <formula>NOT(ISERROR(SEARCH("Lib Dem",Q244)))</formula>
    </cfRule>
    <cfRule type="containsText" dxfId="1146" priority="385" operator="containsText" text="Green">
      <formula>NOT(ISERROR(SEARCH("Green",Q244)))</formula>
    </cfRule>
    <cfRule type="containsText" dxfId="1145" priority="386" operator="containsText" text="Conservative">
      <formula>NOT(ISERROR(SEARCH("Conservative",Q244)))</formula>
    </cfRule>
    <cfRule type="containsText" dxfId="1144" priority="387" operator="containsText" text="SNP">
      <formula>NOT(ISERROR(SEARCH("SNP",Q244)))</formula>
    </cfRule>
    <cfRule type="containsText" dxfId="1143" priority="388" operator="containsText" text="Labour">
      <formula>NOT(ISERROR(SEARCH("Labour",Q244)))</formula>
    </cfRule>
  </conditionalFormatting>
  <conditionalFormatting sqref="Q245">
    <cfRule type="containsText" dxfId="1142" priority="373" operator="containsText" text="Family">
      <formula>NOT(ISERROR(SEARCH("Family",Q245)))</formula>
    </cfRule>
    <cfRule type="containsText" dxfId="1141" priority="374" operator="containsText" text="Alba">
      <formula>NOT(ISERROR(SEARCH("Alba",Q245)))</formula>
    </cfRule>
    <cfRule type="containsText" dxfId="1140" priority="375" operator="containsText" text="Ind">
      <formula>NOT(ISERROR(SEARCH("Ind",Q245)))</formula>
    </cfRule>
    <cfRule type="containsText" dxfId="1139" priority="376" operator="containsText" text="Lib Dem">
      <formula>NOT(ISERROR(SEARCH("Lib Dem",Q245)))</formula>
    </cfRule>
    <cfRule type="containsText" dxfId="1138" priority="377" operator="containsText" text="Green">
      <formula>NOT(ISERROR(SEARCH("Green",Q245)))</formula>
    </cfRule>
    <cfRule type="containsText" dxfId="1137" priority="378" operator="containsText" text="Conservative">
      <formula>NOT(ISERROR(SEARCH("Conservative",Q245)))</formula>
    </cfRule>
    <cfRule type="containsText" dxfId="1136" priority="379" operator="containsText" text="SNP">
      <formula>NOT(ISERROR(SEARCH("SNP",Q245)))</formula>
    </cfRule>
    <cfRule type="containsText" dxfId="1135" priority="380" operator="containsText" text="Labour">
      <formula>NOT(ISERROR(SEARCH("Labour",Q245)))</formula>
    </cfRule>
  </conditionalFormatting>
  <conditionalFormatting sqref="Q246">
    <cfRule type="containsText" dxfId="1134" priority="365" operator="containsText" text="Family">
      <formula>NOT(ISERROR(SEARCH("Family",Q246)))</formula>
    </cfRule>
    <cfRule type="containsText" dxfId="1133" priority="366" operator="containsText" text="Alba">
      <formula>NOT(ISERROR(SEARCH("Alba",Q246)))</formula>
    </cfRule>
    <cfRule type="containsText" dxfId="1132" priority="367" operator="containsText" text="Ind">
      <formula>NOT(ISERROR(SEARCH("Ind",Q246)))</formula>
    </cfRule>
    <cfRule type="containsText" dxfId="1131" priority="368" operator="containsText" text="Lib Dem">
      <formula>NOT(ISERROR(SEARCH("Lib Dem",Q246)))</formula>
    </cfRule>
    <cfRule type="containsText" dxfId="1130" priority="369" operator="containsText" text="Green">
      <formula>NOT(ISERROR(SEARCH("Green",Q246)))</formula>
    </cfRule>
    <cfRule type="containsText" dxfId="1129" priority="370" operator="containsText" text="Conservative">
      <formula>NOT(ISERROR(SEARCH("Conservative",Q246)))</formula>
    </cfRule>
    <cfRule type="containsText" dxfId="1128" priority="371" operator="containsText" text="SNP">
      <formula>NOT(ISERROR(SEARCH("SNP",Q246)))</formula>
    </cfRule>
    <cfRule type="containsText" dxfId="1127" priority="372" operator="containsText" text="Labour">
      <formula>NOT(ISERROR(SEARCH("Labour",Q246)))</formula>
    </cfRule>
  </conditionalFormatting>
  <conditionalFormatting sqref="Q247">
    <cfRule type="containsText" dxfId="1126" priority="357" operator="containsText" text="Family">
      <formula>NOT(ISERROR(SEARCH("Family",Q247)))</formula>
    </cfRule>
    <cfRule type="containsText" dxfId="1125" priority="358" operator="containsText" text="Alba">
      <formula>NOT(ISERROR(SEARCH("Alba",Q247)))</formula>
    </cfRule>
    <cfRule type="containsText" dxfId="1124" priority="359" operator="containsText" text="Ind">
      <formula>NOT(ISERROR(SEARCH("Ind",Q247)))</formula>
    </cfRule>
    <cfRule type="containsText" dxfId="1123" priority="360" operator="containsText" text="Lib Dem">
      <formula>NOT(ISERROR(SEARCH("Lib Dem",Q247)))</formula>
    </cfRule>
    <cfRule type="containsText" dxfId="1122" priority="361" operator="containsText" text="Green">
      <formula>NOT(ISERROR(SEARCH("Green",Q247)))</formula>
    </cfRule>
    <cfRule type="containsText" dxfId="1121" priority="362" operator="containsText" text="Conservative">
      <formula>NOT(ISERROR(SEARCH("Conservative",Q247)))</formula>
    </cfRule>
    <cfRule type="containsText" dxfId="1120" priority="363" operator="containsText" text="SNP">
      <formula>NOT(ISERROR(SEARCH("SNP",Q247)))</formula>
    </cfRule>
    <cfRule type="containsText" dxfId="1119" priority="364" operator="containsText" text="Labour">
      <formula>NOT(ISERROR(SEARCH("Labour",Q247)))</formula>
    </cfRule>
  </conditionalFormatting>
  <conditionalFormatting sqref="Q248">
    <cfRule type="containsText" dxfId="1118" priority="349" operator="containsText" text="Family">
      <formula>NOT(ISERROR(SEARCH("Family",Q248)))</formula>
    </cfRule>
    <cfRule type="containsText" dxfId="1117" priority="350" operator="containsText" text="Alba">
      <formula>NOT(ISERROR(SEARCH("Alba",Q248)))</formula>
    </cfRule>
    <cfRule type="containsText" dxfId="1116" priority="351" operator="containsText" text="Ind">
      <formula>NOT(ISERROR(SEARCH("Ind",Q248)))</formula>
    </cfRule>
    <cfRule type="containsText" dxfId="1115" priority="352" operator="containsText" text="Lib Dem">
      <formula>NOT(ISERROR(SEARCH("Lib Dem",Q248)))</formula>
    </cfRule>
    <cfRule type="containsText" dxfId="1114" priority="353" operator="containsText" text="Green">
      <formula>NOT(ISERROR(SEARCH("Green",Q248)))</formula>
    </cfRule>
    <cfRule type="containsText" dxfId="1113" priority="354" operator="containsText" text="Conservative">
      <formula>NOT(ISERROR(SEARCH("Conservative",Q248)))</formula>
    </cfRule>
    <cfRule type="containsText" dxfId="1112" priority="355" operator="containsText" text="SNP">
      <formula>NOT(ISERROR(SEARCH("SNP",Q248)))</formula>
    </cfRule>
    <cfRule type="containsText" dxfId="1111" priority="356" operator="containsText" text="Labour">
      <formula>NOT(ISERROR(SEARCH("Labour",Q248)))</formula>
    </cfRule>
  </conditionalFormatting>
  <conditionalFormatting sqref="Q249">
    <cfRule type="containsText" dxfId="1110" priority="341" operator="containsText" text="Family">
      <formula>NOT(ISERROR(SEARCH("Family",Q249)))</formula>
    </cfRule>
    <cfRule type="containsText" dxfId="1109" priority="342" operator="containsText" text="Alba">
      <formula>NOT(ISERROR(SEARCH("Alba",Q249)))</formula>
    </cfRule>
    <cfRule type="containsText" dxfId="1108" priority="343" operator="containsText" text="Ind">
      <formula>NOT(ISERROR(SEARCH("Ind",Q249)))</formula>
    </cfRule>
    <cfRule type="containsText" dxfId="1107" priority="344" operator="containsText" text="Lib Dem">
      <formula>NOT(ISERROR(SEARCH("Lib Dem",Q249)))</formula>
    </cfRule>
    <cfRule type="containsText" dxfId="1106" priority="345" operator="containsText" text="Green">
      <formula>NOT(ISERROR(SEARCH("Green",Q249)))</formula>
    </cfRule>
    <cfRule type="containsText" dxfId="1105" priority="346" operator="containsText" text="Conservative">
      <formula>NOT(ISERROR(SEARCH("Conservative",Q249)))</formula>
    </cfRule>
    <cfRule type="containsText" dxfId="1104" priority="347" operator="containsText" text="SNP">
      <formula>NOT(ISERROR(SEARCH("SNP",Q249)))</formula>
    </cfRule>
    <cfRule type="containsText" dxfId="1103" priority="348" operator="containsText" text="Labour">
      <formula>NOT(ISERROR(SEARCH("Labour",Q249)))</formula>
    </cfRule>
  </conditionalFormatting>
  <conditionalFormatting sqref="Q250">
    <cfRule type="containsText" dxfId="1102" priority="333" operator="containsText" text="Family">
      <formula>NOT(ISERROR(SEARCH("Family",Q250)))</formula>
    </cfRule>
    <cfRule type="containsText" dxfId="1101" priority="334" operator="containsText" text="Alba">
      <formula>NOT(ISERROR(SEARCH("Alba",Q250)))</formula>
    </cfRule>
    <cfRule type="containsText" dxfId="1100" priority="335" operator="containsText" text="Ind">
      <formula>NOT(ISERROR(SEARCH("Ind",Q250)))</formula>
    </cfRule>
    <cfRule type="containsText" dxfId="1099" priority="336" operator="containsText" text="Lib Dem">
      <formula>NOT(ISERROR(SEARCH("Lib Dem",Q250)))</formula>
    </cfRule>
    <cfRule type="containsText" dxfId="1098" priority="337" operator="containsText" text="Green">
      <formula>NOT(ISERROR(SEARCH("Green",Q250)))</formula>
    </cfRule>
    <cfRule type="containsText" dxfId="1097" priority="338" operator="containsText" text="Conservative">
      <formula>NOT(ISERROR(SEARCH("Conservative",Q250)))</formula>
    </cfRule>
    <cfRule type="containsText" dxfId="1096" priority="339" operator="containsText" text="SNP">
      <formula>NOT(ISERROR(SEARCH("SNP",Q250)))</formula>
    </cfRule>
    <cfRule type="containsText" dxfId="1095" priority="340" operator="containsText" text="Labour">
      <formula>NOT(ISERROR(SEARCH("Labour",Q250)))</formula>
    </cfRule>
  </conditionalFormatting>
  <conditionalFormatting sqref="C258:N258">
    <cfRule type="top10" dxfId="1094" priority="331" bottom="1" rank="1"/>
    <cfRule type="top10" dxfId="1093" priority="332" rank="1"/>
  </conditionalFormatting>
  <conditionalFormatting sqref="C259:N259">
    <cfRule type="top10" dxfId="1092" priority="329" bottom="1" rank="1"/>
    <cfRule type="top10" dxfId="1091" priority="330" rank="1"/>
  </conditionalFormatting>
  <conditionalFormatting sqref="C260:N260">
    <cfRule type="top10" dxfId="1090" priority="327" bottom="1" rank="1"/>
    <cfRule type="top10" dxfId="1089" priority="328" rank="1"/>
  </conditionalFormatting>
  <conditionalFormatting sqref="C261:N261">
    <cfRule type="top10" dxfId="1088" priority="325" bottom="1" rank="1"/>
    <cfRule type="top10" dxfId="1087" priority="326" rank="1"/>
  </conditionalFormatting>
  <conditionalFormatting sqref="C262:N262">
    <cfRule type="top10" dxfId="1086" priority="323" bottom="1" rank="1"/>
    <cfRule type="top10" dxfId="1085" priority="324" rank="1"/>
  </conditionalFormatting>
  <conditionalFormatting sqref="C263:N263">
    <cfRule type="top10" dxfId="1084" priority="321" bottom="1" rank="1"/>
    <cfRule type="top10" dxfId="1083" priority="322" rank="1"/>
  </conditionalFormatting>
  <conditionalFormatting sqref="C257:N257">
    <cfRule type="containsText" dxfId="1082" priority="287" operator="containsText" text="Family">
      <formula>NOT(ISERROR(SEARCH("Family",C257)))</formula>
    </cfRule>
    <cfRule type="containsText" dxfId="1081" priority="302" operator="containsText" text="Alba">
      <formula>NOT(ISERROR(SEARCH("Alba",C257)))</formula>
    </cfRule>
    <cfRule type="containsText" dxfId="1080" priority="303" operator="containsText" text="Ind">
      <formula>NOT(ISERROR(SEARCH("Ind",C257)))</formula>
    </cfRule>
    <cfRule type="containsText" dxfId="1079" priority="304" operator="containsText" text="Lib Dem">
      <formula>NOT(ISERROR(SEARCH("Lib Dem",C257)))</formula>
    </cfRule>
    <cfRule type="containsText" dxfId="1078" priority="305" operator="containsText" text="Green">
      <formula>NOT(ISERROR(SEARCH("Green",C257)))</formula>
    </cfRule>
    <cfRule type="containsText" dxfId="1077" priority="306" operator="containsText" text="Conservative">
      <formula>NOT(ISERROR(SEARCH("Conservative",C257)))</formula>
    </cfRule>
    <cfRule type="containsText" dxfId="1076" priority="307" operator="containsText" text="SNP">
      <formula>NOT(ISERROR(SEARCH("SNP",C257)))</formula>
    </cfRule>
    <cfRule type="containsText" dxfId="1075" priority="308" operator="containsText" text="Labour">
      <formula>NOT(ISERROR(SEARCH("Labour",C257)))</formula>
    </cfRule>
  </conditionalFormatting>
  <conditionalFormatting sqref="B258">
    <cfRule type="containsText" dxfId="1074" priority="279" operator="containsText" text="Family">
      <formula>NOT(ISERROR(SEARCH("Family",B258)))</formula>
    </cfRule>
    <cfRule type="containsText" dxfId="1073" priority="280" operator="containsText" text="Alba">
      <formula>NOT(ISERROR(SEARCH("Alba",B258)))</formula>
    </cfRule>
    <cfRule type="containsText" dxfId="1072" priority="281" operator="containsText" text="Ind">
      <formula>NOT(ISERROR(SEARCH("Ind",B258)))</formula>
    </cfRule>
    <cfRule type="containsText" dxfId="1071" priority="282" operator="containsText" text="Lib Dem">
      <formula>NOT(ISERROR(SEARCH("Lib Dem",B258)))</formula>
    </cfRule>
    <cfRule type="containsText" dxfId="1070" priority="283" operator="containsText" text="Green">
      <formula>NOT(ISERROR(SEARCH("Green",B258)))</formula>
    </cfRule>
    <cfRule type="containsText" dxfId="1069" priority="284" operator="containsText" text="Conservative">
      <formula>NOT(ISERROR(SEARCH("Conservative",B258)))</formula>
    </cfRule>
    <cfRule type="containsText" dxfId="1068" priority="285" operator="containsText" text="SNP">
      <formula>NOT(ISERROR(SEARCH("SNP",B258)))</formula>
    </cfRule>
    <cfRule type="containsText" dxfId="1067" priority="286" operator="containsText" text="Labour">
      <formula>NOT(ISERROR(SEARCH("Labour",B258)))</formula>
    </cfRule>
  </conditionalFormatting>
  <conditionalFormatting sqref="B259">
    <cfRule type="containsText" dxfId="1066" priority="271" operator="containsText" text="Family">
      <formula>NOT(ISERROR(SEARCH("Family",B259)))</formula>
    </cfRule>
    <cfRule type="containsText" dxfId="1065" priority="272" operator="containsText" text="Alba">
      <formula>NOT(ISERROR(SEARCH("Alba",B259)))</formula>
    </cfRule>
    <cfRule type="containsText" dxfId="1064" priority="273" operator="containsText" text="Ind">
      <formula>NOT(ISERROR(SEARCH("Ind",B259)))</formula>
    </cfRule>
    <cfRule type="containsText" dxfId="1063" priority="274" operator="containsText" text="Lib Dem">
      <formula>NOT(ISERROR(SEARCH("Lib Dem",B259)))</formula>
    </cfRule>
    <cfRule type="containsText" dxfId="1062" priority="275" operator="containsText" text="Green">
      <formula>NOT(ISERROR(SEARCH("Green",B259)))</formula>
    </cfRule>
    <cfRule type="containsText" dxfId="1061" priority="276" operator="containsText" text="Conservative">
      <formula>NOT(ISERROR(SEARCH("Conservative",B259)))</formula>
    </cfRule>
    <cfRule type="containsText" dxfId="1060" priority="277" operator="containsText" text="SNP">
      <formula>NOT(ISERROR(SEARCH("SNP",B259)))</formula>
    </cfRule>
    <cfRule type="containsText" dxfId="1059" priority="278" operator="containsText" text="Labour">
      <formula>NOT(ISERROR(SEARCH("Labour",B259)))</formula>
    </cfRule>
  </conditionalFormatting>
  <conditionalFormatting sqref="B260">
    <cfRule type="containsText" dxfId="1058" priority="263" operator="containsText" text="Family">
      <formula>NOT(ISERROR(SEARCH("Family",B260)))</formula>
    </cfRule>
    <cfRule type="containsText" dxfId="1057" priority="264" operator="containsText" text="Alba">
      <formula>NOT(ISERROR(SEARCH("Alba",B260)))</formula>
    </cfRule>
    <cfRule type="containsText" dxfId="1056" priority="265" operator="containsText" text="Ind">
      <formula>NOT(ISERROR(SEARCH("Ind",B260)))</formula>
    </cfRule>
    <cfRule type="containsText" dxfId="1055" priority="266" operator="containsText" text="Lib Dem">
      <formula>NOT(ISERROR(SEARCH("Lib Dem",B260)))</formula>
    </cfRule>
    <cfRule type="containsText" dxfId="1054" priority="267" operator="containsText" text="Green">
      <formula>NOT(ISERROR(SEARCH("Green",B260)))</formula>
    </cfRule>
    <cfRule type="containsText" dxfId="1053" priority="268" operator="containsText" text="Conservative">
      <formula>NOT(ISERROR(SEARCH("Conservative",B260)))</formula>
    </cfRule>
    <cfRule type="containsText" dxfId="1052" priority="269" operator="containsText" text="SNP">
      <formula>NOT(ISERROR(SEARCH("SNP",B260)))</formula>
    </cfRule>
    <cfRule type="containsText" dxfId="1051" priority="270" operator="containsText" text="Labour">
      <formula>NOT(ISERROR(SEARCH("Labour",B260)))</formula>
    </cfRule>
  </conditionalFormatting>
  <conditionalFormatting sqref="B261">
    <cfRule type="containsText" dxfId="1050" priority="255" operator="containsText" text="Family">
      <formula>NOT(ISERROR(SEARCH("Family",B261)))</formula>
    </cfRule>
    <cfRule type="containsText" dxfId="1049" priority="256" operator="containsText" text="Alba">
      <formula>NOT(ISERROR(SEARCH("Alba",B261)))</formula>
    </cfRule>
    <cfRule type="containsText" dxfId="1048" priority="257" operator="containsText" text="Ind">
      <formula>NOT(ISERROR(SEARCH("Ind",B261)))</formula>
    </cfRule>
    <cfRule type="containsText" dxfId="1047" priority="258" operator="containsText" text="Lib Dem">
      <formula>NOT(ISERROR(SEARCH("Lib Dem",B261)))</formula>
    </cfRule>
    <cfRule type="containsText" dxfId="1046" priority="259" operator="containsText" text="Green">
      <formula>NOT(ISERROR(SEARCH("Green",B261)))</formula>
    </cfRule>
    <cfRule type="containsText" dxfId="1045" priority="260" operator="containsText" text="Conservative">
      <formula>NOT(ISERROR(SEARCH("Conservative",B261)))</formula>
    </cfRule>
    <cfRule type="containsText" dxfId="1044" priority="261" operator="containsText" text="SNP">
      <formula>NOT(ISERROR(SEARCH("SNP",B261)))</formula>
    </cfRule>
    <cfRule type="containsText" dxfId="1043" priority="262" operator="containsText" text="Labour">
      <formula>NOT(ISERROR(SEARCH("Labour",B261)))</formula>
    </cfRule>
  </conditionalFormatting>
  <conditionalFormatting sqref="B262">
    <cfRule type="containsText" dxfId="1042" priority="247" operator="containsText" text="Family">
      <formula>NOT(ISERROR(SEARCH("Family",B262)))</formula>
    </cfRule>
    <cfRule type="containsText" dxfId="1041" priority="248" operator="containsText" text="Alba">
      <formula>NOT(ISERROR(SEARCH("Alba",B262)))</formula>
    </cfRule>
    <cfRule type="containsText" dxfId="1040" priority="249" operator="containsText" text="Ind">
      <formula>NOT(ISERROR(SEARCH("Ind",B262)))</formula>
    </cfRule>
    <cfRule type="containsText" dxfId="1039" priority="250" operator="containsText" text="Lib Dem">
      <formula>NOT(ISERROR(SEARCH("Lib Dem",B262)))</formula>
    </cfRule>
    <cfRule type="containsText" dxfId="1038" priority="251" operator="containsText" text="Green">
      <formula>NOT(ISERROR(SEARCH("Green",B262)))</formula>
    </cfRule>
    <cfRule type="containsText" dxfId="1037" priority="252" operator="containsText" text="Conservative">
      <formula>NOT(ISERROR(SEARCH("Conservative",B262)))</formula>
    </cfRule>
    <cfRule type="containsText" dxfId="1036" priority="253" operator="containsText" text="SNP">
      <formula>NOT(ISERROR(SEARCH("SNP",B262)))</formula>
    </cfRule>
    <cfRule type="containsText" dxfId="1035" priority="254" operator="containsText" text="Labour">
      <formula>NOT(ISERROR(SEARCH("Labour",B262)))</formula>
    </cfRule>
  </conditionalFormatting>
  <conditionalFormatting sqref="B263">
    <cfRule type="containsText" dxfId="1034" priority="239" operator="containsText" text="Family">
      <formula>NOT(ISERROR(SEARCH("Family",B263)))</formula>
    </cfRule>
    <cfRule type="containsText" dxfId="1033" priority="240" operator="containsText" text="Alba">
      <formula>NOT(ISERROR(SEARCH("Alba",B263)))</formula>
    </cfRule>
    <cfRule type="containsText" dxfId="1032" priority="241" operator="containsText" text="Ind">
      <formula>NOT(ISERROR(SEARCH("Ind",B263)))</formula>
    </cfRule>
    <cfRule type="containsText" dxfId="1031" priority="242" operator="containsText" text="Lib Dem">
      <formula>NOT(ISERROR(SEARCH("Lib Dem",B263)))</formula>
    </cfRule>
    <cfRule type="containsText" dxfId="1030" priority="243" operator="containsText" text="Green">
      <formula>NOT(ISERROR(SEARCH("Green",B263)))</formula>
    </cfRule>
    <cfRule type="containsText" dxfId="1029" priority="244" operator="containsText" text="Conservative">
      <formula>NOT(ISERROR(SEARCH("Conservative",B263)))</formula>
    </cfRule>
    <cfRule type="containsText" dxfId="1028" priority="245" operator="containsText" text="SNP">
      <formula>NOT(ISERROR(SEARCH("SNP",B263)))</formula>
    </cfRule>
    <cfRule type="containsText" dxfId="1027" priority="246" operator="containsText" text="Labour">
      <formula>NOT(ISERROR(SEARCH("Labour",B263)))</formula>
    </cfRule>
  </conditionalFormatting>
  <conditionalFormatting sqref="R257:X257">
    <cfRule type="containsText" dxfId="1026" priority="223" operator="containsText" text="Family">
      <formula>NOT(ISERROR(SEARCH("Family",R257)))</formula>
    </cfRule>
    <cfRule type="containsText" dxfId="1025" priority="224" operator="containsText" text="Alba">
      <formula>NOT(ISERROR(SEARCH("Alba",R257)))</formula>
    </cfRule>
    <cfRule type="containsText" dxfId="1024" priority="225" operator="containsText" text="Ind">
      <formula>NOT(ISERROR(SEARCH("Ind",R257)))</formula>
    </cfRule>
    <cfRule type="containsText" dxfId="1023" priority="226" operator="containsText" text="Lib Dem">
      <formula>NOT(ISERROR(SEARCH("Lib Dem",R257)))</formula>
    </cfRule>
    <cfRule type="containsText" dxfId="1022" priority="227" operator="containsText" text="Green">
      <formula>NOT(ISERROR(SEARCH("Green",R257)))</formula>
    </cfRule>
    <cfRule type="containsText" dxfId="1021" priority="228" operator="containsText" text="Conservative">
      <formula>NOT(ISERROR(SEARCH("Conservative",R257)))</formula>
    </cfRule>
    <cfRule type="containsText" dxfId="1020" priority="229" operator="containsText" text="SNP">
      <formula>NOT(ISERROR(SEARCH("SNP",R257)))</formula>
    </cfRule>
    <cfRule type="containsText" dxfId="1019" priority="230" operator="containsText" text="Labour">
      <formula>NOT(ISERROR(SEARCH("Labour",R257)))</formula>
    </cfRule>
  </conditionalFormatting>
  <conditionalFormatting sqref="Q258">
    <cfRule type="containsText" dxfId="1018" priority="215" operator="containsText" text="Family">
      <formula>NOT(ISERROR(SEARCH("Family",Q258)))</formula>
    </cfRule>
    <cfRule type="containsText" dxfId="1017" priority="216" operator="containsText" text="Alba">
      <formula>NOT(ISERROR(SEARCH("Alba",Q258)))</formula>
    </cfRule>
    <cfRule type="containsText" dxfId="1016" priority="217" operator="containsText" text="Ind">
      <formula>NOT(ISERROR(SEARCH("Ind",Q258)))</formula>
    </cfRule>
    <cfRule type="containsText" dxfId="1015" priority="218" operator="containsText" text="Lib Dem">
      <formula>NOT(ISERROR(SEARCH("Lib Dem",Q258)))</formula>
    </cfRule>
    <cfRule type="containsText" dxfId="1014" priority="219" operator="containsText" text="Green">
      <formula>NOT(ISERROR(SEARCH("Green",Q258)))</formula>
    </cfRule>
    <cfRule type="containsText" dxfId="1013" priority="220" operator="containsText" text="Conservative">
      <formula>NOT(ISERROR(SEARCH("Conservative",Q258)))</formula>
    </cfRule>
    <cfRule type="containsText" dxfId="1012" priority="221" operator="containsText" text="SNP">
      <formula>NOT(ISERROR(SEARCH("SNP",Q258)))</formula>
    </cfRule>
    <cfRule type="containsText" dxfId="1011" priority="222" operator="containsText" text="Labour">
      <formula>NOT(ISERROR(SEARCH("Labour",Q258)))</formula>
    </cfRule>
  </conditionalFormatting>
  <conditionalFormatting sqref="Q259">
    <cfRule type="containsText" dxfId="1010" priority="207" operator="containsText" text="Family">
      <formula>NOT(ISERROR(SEARCH("Family",Q259)))</formula>
    </cfRule>
    <cfRule type="containsText" dxfId="1009" priority="208" operator="containsText" text="Alba">
      <formula>NOT(ISERROR(SEARCH("Alba",Q259)))</formula>
    </cfRule>
    <cfRule type="containsText" dxfId="1008" priority="209" operator="containsText" text="Ind">
      <formula>NOT(ISERROR(SEARCH("Ind",Q259)))</formula>
    </cfRule>
    <cfRule type="containsText" dxfId="1007" priority="210" operator="containsText" text="Lib Dem">
      <formula>NOT(ISERROR(SEARCH("Lib Dem",Q259)))</formula>
    </cfRule>
    <cfRule type="containsText" dxfId="1006" priority="211" operator="containsText" text="Green">
      <formula>NOT(ISERROR(SEARCH("Green",Q259)))</formula>
    </cfRule>
    <cfRule type="containsText" dxfId="1005" priority="212" operator="containsText" text="Conservative">
      <formula>NOT(ISERROR(SEARCH("Conservative",Q259)))</formula>
    </cfRule>
    <cfRule type="containsText" dxfId="1004" priority="213" operator="containsText" text="SNP">
      <formula>NOT(ISERROR(SEARCH("SNP",Q259)))</formula>
    </cfRule>
    <cfRule type="containsText" dxfId="1003" priority="214" operator="containsText" text="Labour">
      <formula>NOT(ISERROR(SEARCH("Labour",Q259)))</formula>
    </cfRule>
  </conditionalFormatting>
  <conditionalFormatting sqref="Q260">
    <cfRule type="containsText" dxfId="1002" priority="199" operator="containsText" text="Family">
      <formula>NOT(ISERROR(SEARCH("Family",Q260)))</formula>
    </cfRule>
    <cfRule type="containsText" dxfId="1001" priority="200" operator="containsText" text="Alba">
      <formula>NOT(ISERROR(SEARCH("Alba",Q260)))</formula>
    </cfRule>
    <cfRule type="containsText" dxfId="1000" priority="201" operator="containsText" text="Ind">
      <formula>NOT(ISERROR(SEARCH("Ind",Q260)))</formula>
    </cfRule>
    <cfRule type="containsText" dxfId="999" priority="202" operator="containsText" text="Lib Dem">
      <formula>NOT(ISERROR(SEARCH("Lib Dem",Q260)))</formula>
    </cfRule>
    <cfRule type="containsText" dxfId="998" priority="203" operator="containsText" text="Green">
      <formula>NOT(ISERROR(SEARCH("Green",Q260)))</formula>
    </cfRule>
    <cfRule type="containsText" dxfId="997" priority="204" operator="containsText" text="Conservative">
      <formula>NOT(ISERROR(SEARCH("Conservative",Q260)))</formula>
    </cfRule>
    <cfRule type="containsText" dxfId="996" priority="205" operator="containsText" text="SNP">
      <formula>NOT(ISERROR(SEARCH("SNP",Q260)))</formula>
    </cfRule>
    <cfRule type="containsText" dxfId="995" priority="206" operator="containsText" text="Labour">
      <formula>NOT(ISERROR(SEARCH("Labour",Q260)))</formula>
    </cfRule>
  </conditionalFormatting>
  <conditionalFormatting sqref="Q261">
    <cfRule type="containsText" dxfId="994" priority="191" operator="containsText" text="Family">
      <formula>NOT(ISERROR(SEARCH("Family",Q261)))</formula>
    </cfRule>
    <cfRule type="containsText" dxfId="993" priority="192" operator="containsText" text="Alba">
      <formula>NOT(ISERROR(SEARCH("Alba",Q261)))</formula>
    </cfRule>
    <cfRule type="containsText" dxfId="992" priority="193" operator="containsText" text="Ind">
      <formula>NOT(ISERROR(SEARCH("Ind",Q261)))</formula>
    </cfRule>
    <cfRule type="containsText" dxfId="991" priority="194" operator="containsText" text="Lib Dem">
      <formula>NOT(ISERROR(SEARCH("Lib Dem",Q261)))</formula>
    </cfRule>
    <cfRule type="containsText" dxfId="990" priority="195" operator="containsText" text="Green">
      <formula>NOT(ISERROR(SEARCH("Green",Q261)))</formula>
    </cfRule>
    <cfRule type="containsText" dxfId="989" priority="196" operator="containsText" text="Conservative">
      <formula>NOT(ISERROR(SEARCH("Conservative",Q261)))</formula>
    </cfRule>
    <cfRule type="containsText" dxfId="988" priority="197" operator="containsText" text="SNP">
      <formula>NOT(ISERROR(SEARCH("SNP",Q261)))</formula>
    </cfRule>
    <cfRule type="containsText" dxfId="987" priority="198" operator="containsText" text="Labour">
      <formula>NOT(ISERROR(SEARCH("Labour",Q261)))</formula>
    </cfRule>
  </conditionalFormatting>
  <conditionalFormatting sqref="Q262">
    <cfRule type="containsText" dxfId="986" priority="183" operator="containsText" text="Family">
      <formula>NOT(ISERROR(SEARCH("Family",Q262)))</formula>
    </cfRule>
    <cfRule type="containsText" dxfId="985" priority="184" operator="containsText" text="Alba">
      <formula>NOT(ISERROR(SEARCH("Alba",Q262)))</formula>
    </cfRule>
    <cfRule type="containsText" dxfId="984" priority="185" operator="containsText" text="Ind">
      <formula>NOT(ISERROR(SEARCH("Ind",Q262)))</formula>
    </cfRule>
    <cfRule type="containsText" dxfId="983" priority="186" operator="containsText" text="Lib Dem">
      <formula>NOT(ISERROR(SEARCH("Lib Dem",Q262)))</formula>
    </cfRule>
    <cfRule type="containsText" dxfId="982" priority="187" operator="containsText" text="Green">
      <formula>NOT(ISERROR(SEARCH("Green",Q262)))</formula>
    </cfRule>
    <cfRule type="containsText" dxfId="981" priority="188" operator="containsText" text="Conservative">
      <formula>NOT(ISERROR(SEARCH("Conservative",Q262)))</formula>
    </cfRule>
    <cfRule type="containsText" dxfId="980" priority="189" operator="containsText" text="SNP">
      <formula>NOT(ISERROR(SEARCH("SNP",Q262)))</formula>
    </cfRule>
    <cfRule type="containsText" dxfId="979" priority="190" operator="containsText" text="Labour">
      <formula>NOT(ISERROR(SEARCH("Labour",Q262)))</formula>
    </cfRule>
  </conditionalFormatting>
  <conditionalFormatting sqref="Q263">
    <cfRule type="containsText" dxfId="978" priority="175" operator="containsText" text="Family">
      <formula>NOT(ISERROR(SEARCH("Family",Q263)))</formula>
    </cfRule>
    <cfRule type="containsText" dxfId="977" priority="176" operator="containsText" text="Alba">
      <formula>NOT(ISERROR(SEARCH("Alba",Q263)))</formula>
    </cfRule>
    <cfRule type="containsText" dxfId="976" priority="177" operator="containsText" text="Ind">
      <formula>NOT(ISERROR(SEARCH("Ind",Q263)))</formula>
    </cfRule>
    <cfRule type="containsText" dxfId="975" priority="178" operator="containsText" text="Lib Dem">
      <formula>NOT(ISERROR(SEARCH("Lib Dem",Q263)))</formula>
    </cfRule>
    <cfRule type="containsText" dxfId="974" priority="179" operator="containsText" text="Green">
      <formula>NOT(ISERROR(SEARCH("Green",Q263)))</formula>
    </cfRule>
    <cfRule type="containsText" dxfId="973" priority="180" operator="containsText" text="Conservative">
      <formula>NOT(ISERROR(SEARCH("Conservative",Q263)))</formula>
    </cfRule>
    <cfRule type="containsText" dxfId="972" priority="181" operator="containsText" text="SNP">
      <formula>NOT(ISERROR(SEARCH("SNP",Q263)))</formula>
    </cfRule>
    <cfRule type="containsText" dxfId="971" priority="182" operator="containsText" text="Labour">
      <formula>NOT(ISERROR(SEARCH("Labour",Q263)))</formula>
    </cfRule>
  </conditionalFormatting>
  <conditionalFormatting sqref="C270:N270">
    <cfRule type="top10" dxfId="970" priority="165" bottom="1" rank="1"/>
    <cfRule type="top10" dxfId="969" priority="166" rank="1"/>
  </conditionalFormatting>
  <conditionalFormatting sqref="C271:N271">
    <cfRule type="top10" dxfId="968" priority="163" bottom="1" rank="1"/>
    <cfRule type="top10" dxfId="967" priority="164" rank="1"/>
  </conditionalFormatting>
  <conditionalFormatting sqref="C272:N272">
    <cfRule type="top10" dxfId="966" priority="161" bottom="1" rank="1"/>
    <cfRule type="top10" dxfId="965" priority="162" rank="1"/>
  </conditionalFormatting>
  <conditionalFormatting sqref="C273:N273">
    <cfRule type="top10" dxfId="964" priority="159" bottom="1" rank="1"/>
    <cfRule type="top10" dxfId="963" priority="160" rank="1"/>
  </conditionalFormatting>
  <conditionalFormatting sqref="C274:N274">
    <cfRule type="top10" dxfId="962" priority="157" bottom="1" rank="1"/>
    <cfRule type="top10" dxfId="961" priority="158" rank="1"/>
  </conditionalFormatting>
  <conditionalFormatting sqref="C275:N275">
    <cfRule type="top10" dxfId="960" priority="155" bottom="1" rank="1"/>
    <cfRule type="top10" dxfId="959" priority="156" rank="1"/>
  </conditionalFormatting>
  <conditionalFormatting sqref="C269:N269">
    <cfRule type="containsText" dxfId="958" priority="121" operator="containsText" text="Family">
      <formula>NOT(ISERROR(SEARCH("Family",C269)))</formula>
    </cfRule>
    <cfRule type="containsText" dxfId="957" priority="136" operator="containsText" text="Alba">
      <formula>NOT(ISERROR(SEARCH("Alba",C269)))</formula>
    </cfRule>
    <cfRule type="containsText" dxfId="956" priority="137" operator="containsText" text="Ind">
      <formula>NOT(ISERROR(SEARCH("Ind",C269)))</formula>
    </cfRule>
    <cfRule type="containsText" dxfId="955" priority="138" operator="containsText" text="Lib Dem">
      <formula>NOT(ISERROR(SEARCH("Lib Dem",C269)))</formula>
    </cfRule>
    <cfRule type="containsText" dxfId="954" priority="139" operator="containsText" text="Green">
      <formula>NOT(ISERROR(SEARCH("Green",C269)))</formula>
    </cfRule>
    <cfRule type="containsText" dxfId="953" priority="140" operator="containsText" text="Conservative">
      <formula>NOT(ISERROR(SEARCH("Conservative",C269)))</formula>
    </cfRule>
    <cfRule type="containsText" dxfId="952" priority="141" operator="containsText" text="SNP">
      <formula>NOT(ISERROR(SEARCH("SNP",C269)))</formula>
    </cfRule>
    <cfRule type="containsText" dxfId="951" priority="142" operator="containsText" text="Labour">
      <formula>NOT(ISERROR(SEARCH("Labour",C269)))</formula>
    </cfRule>
  </conditionalFormatting>
  <conditionalFormatting sqref="B270">
    <cfRule type="containsText" dxfId="950" priority="113" operator="containsText" text="Family">
      <formula>NOT(ISERROR(SEARCH("Family",B270)))</formula>
    </cfRule>
    <cfRule type="containsText" dxfId="949" priority="114" operator="containsText" text="Alba">
      <formula>NOT(ISERROR(SEARCH("Alba",B270)))</formula>
    </cfRule>
    <cfRule type="containsText" dxfId="948" priority="115" operator="containsText" text="Ind">
      <formula>NOT(ISERROR(SEARCH("Ind",B270)))</formula>
    </cfRule>
    <cfRule type="containsText" dxfId="947" priority="116" operator="containsText" text="Lib Dem">
      <formula>NOT(ISERROR(SEARCH("Lib Dem",B270)))</formula>
    </cfRule>
    <cfRule type="containsText" dxfId="946" priority="117" operator="containsText" text="Green">
      <formula>NOT(ISERROR(SEARCH("Green",B270)))</formula>
    </cfRule>
    <cfRule type="containsText" dxfId="945" priority="118" operator="containsText" text="Conservative">
      <formula>NOT(ISERROR(SEARCH("Conservative",B270)))</formula>
    </cfRule>
    <cfRule type="containsText" dxfId="944" priority="119" operator="containsText" text="SNP">
      <formula>NOT(ISERROR(SEARCH("SNP",B270)))</formula>
    </cfRule>
    <cfRule type="containsText" dxfId="943" priority="120" operator="containsText" text="Labour">
      <formula>NOT(ISERROR(SEARCH("Labour",B270)))</formula>
    </cfRule>
  </conditionalFormatting>
  <conditionalFormatting sqref="B271">
    <cfRule type="containsText" dxfId="942" priority="105" operator="containsText" text="Family">
      <formula>NOT(ISERROR(SEARCH("Family",B271)))</formula>
    </cfRule>
    <cfRule type="containsText" dxfId="941" priority="106" operator="containsText" text="Alba">
      <formula>NOT(ISERROR(SEARCH("Alba",B271)))</formula>
    </cfRule>
    <cfRule type="containsText" dxfId="940" priority="107" operator="containsText" text="Ind">
      <formula>NOT(ISERROR(SEARCH("Ind",B271)))</formula>
    </cfRule>
    <cfRule type="containsText" dxfId="939" priority="108" operator="containsText" text="Lib Dem">
      <formula>NOT(ISERROR(SEARCH("Lib Dem",B271)))</formula>
    </cfRule>
    <cfRule type="containsText" dxfId="938" priority="109" operator="containsText" text="Green">
      <formula>NOT(ISERROR(SEARCH("Green",B271)))</formula>
    </cfRule>
    <cfRule type="containsText" dxfId="937" priority="110" operator="containsText" text="Conservative">
      <formula>NOT(ISERROR(SEARCH("Conservative",B271)))</formula>
    </cfRule>
    <cfRule type="containsText" dxfId="936" priority="111" operator="containsText" text="SNP">
      <formula>NOT(ISERROR(SEARCH("SNP",B271)))</formula>
    </cfRule>
    <cfRule type="containsText" dxfId="935" priority="112" operator="containsText" text="Labour">
      <formula>NOT(ISERROR(SEARCH("Labour",B271)))</formula>
    </cfRule>
  </conditionalFormatting>
  <conditionalFormatting sqref="B272">
    <cfRule type="containsText" dxfId="934" priority="97" operator="containsText" text="Family">
      <formula>NOT(ISERROR(SEARCH("Family",B272)))</formula>
    </cfRule>
    <cfRule type="containsText" dxfId="933" priority="98" operator="containsText" text="Alba">
      <formula>NOT(ISERROR(SEARCH("Alba",B272)))</formula>
    </cfRule>
    <cfRule type="containsText" dxfId="932" priority="99" operator="containsText" text="Ind">
      <formula>NOT(ISERROR(SEARCH("Ind",B272)))</formula>
    </cfRule>
    <cfRule type="containsText" dxfId="931" priority="100" operator="containsText" text="Lib Dem">
      <formula>NOT(ISERROR(SEARCH("Lib Dem",B272)))</formula>
    </cfRule>
    <cfRule type="containsText" dxfId="930" priority="101" operator="containsText" text="Green">
      <formula>NOT(ISERROR(SEARCH("Green",B272)))</formula>
    </cfRule>
    <cfRule type="containsText" dxfId="929" priority="102" operator="containsText" text="Conservative">
      <formula>NOT(ISERROR(SEARCH("Conservative",B272)))</formula>
    </cfRule>
    <cfRule type="containsText" dxfId="928" priority="103" operator="containsText" text="SNP">
      <formula>NOT(ISERROR(SEARCH("SNP",B272)))</formula>
    </cfRule>
    <cfRule type="containsText" dxfId="927" priority="104" operator="containsText" text="Labour">
      <formula>NOT(ISERROR(SEARCH("Labour",B272)))</formula>
    </cfRule>
  </conditionalFormatting>
  <conditionalFormatting sqref="B273">
    <cfRule type="containsText" dxfId="926" priority="89" operator="containsText" text="Family">
      <formula>NOT(ISERROR(SEARCH("Family",B273)))</formula>
    </cfRule>
    <cfRule type="containsText" dxfId="925" priority="90" operator="containsText" text="Alba">
      <formula>NOT(ISERROR(SEARCH("Alba",B273)))</formula>
    </cfRule>
    <cfRule type="containsText" dxfId="924" priority="91" operator="containsText" text="Ind">
      <formula>NOT(ISERROR(SEARCH("Ind",B273)))</formula>
    </cfRule>
    <cfRule type="containsText" dxfId="923" priority="92" operator="containsText" text="Lib Dem">
      <formula>NOT(ISERROR(SEARCH("Lib Dem",B273)))</formula>
    </cfRule>
    <cfRule type="containsText" dxfId="922" priority="93" operator="containsText" text="Green">
      <formula>NOT(ISERROR(SEARCH("Green",B273)))</formula>
    </cfRule>
    <cfRule type="containsText" dxfId="921" priority="94" operator="containsText" text="Conservative">
      <formula>NOT(ISERROR(SEARCH("Conservative",B273)))</formula>
    </cfRule>
    <cfRule type="containsText" dxfId="920" priority="95" operator="containsText" text="SNP">
      <formula>NOT(ISERROR(SEARCH("SNP",B273)))</formula>
    </cfRule>
    <cfRule type="containsText" dxfId="919" priority="96" operator="containsText" text="Labour">
      <formula>NOT(ISERROR(SEARCH("Labour",B273)))</formula>
    </cfRule>
  </conditionalFormatting>
  <conditionalFormatting sqref="B274">
    <cfRule type="containsText" dxfId="918" priority="81" operator="containsText" text="Family">
      <formula>NOT(ISERROR(SEARCH("Family",B274)))</formula>
    </cfRule>
    <cfRule type="containsText" dxfId="917" priority="82" operator="containsText" text="Alba">
      <formula>NOT(ISERROR(SEARCH("Alba",B274)))</formula>
    </cfRule>
    <cfRule type="containsText" dxfId="916" priority="83" operator="containsText" text="Ind">
      <formula>NOT(ISERROR(SEARCH("Ind",B274)))</formula>
    </cfRule>
    <cfRule type="containsText" dxfId="915" priority="84" operator="containsText" text="Lib Dem">
      <formula>NOT(ISERROR(SEARCH("Lib Dem",B274)))</formula>
    </cfRule>
    <cfRule type="containsText" dxfId="914" priority="85" operator="containsText" text="Green">
      <formula>NOT(ISERROR(SEARCH("Green",B274)))</formula>
    </cfRule>
    <cfRule type="containsText" dxfId="913" priority="86" operator="containsText" text="Conservative">
      <formula>NOT(ISERROR(SEARCH("Conservative",B274)))</formula>
    </cfRule>
    <cfRule type="containsText" dxfId="912" priority="87" operator="containsText" text="SNP">
      <formula>NOT(ISERROR(SEARCH("SNP",B274)))</formula>
    </cfRule>
    <cfRule type="containsText" dxfId="911" priority="88" operator="containsText" text="Labour">
      <formula>NOT(ISERROR(SEARCH("Labour",B274)))</formula>
    </cfRule>
  </conditionalFormatting>
  <conditionalFormatting sqref="B275">
    <cfRule type="containsText" dxfId="910" priority="73" operator="containsText" text="Family">
      <formula>NOT(ISERROR(SEARCH("Family",B275)))</formula>
    </cfRule>
    <cfRule type="containsText" dxfId="909" priority="74" operator="containsText" text="Alba">
      <formula>NOT(ISERROR(SEARCH("Alba",B275)))</formula>
    </cfRule>
    <cfRule type="containsText" dxfId="908" priority="75" operator="containsText" text="Ind">
      <formula>NOT(ISERROR(SEARCH("Ind",B275)))</formula>
    </cfRule>
    <cfRule type="containsText" dxfId="907" priority="76" operator="containsText" text="Lib Dem">
      <formula>NOT(ISERROR(SEARCH("Lib Dem",B275)))</formula>
    </cfRule>
    <cfRule type="containsText" dxfId="906" priority="77" operator="containsText" text="Green">
      <formula>NOT(ISERROR(SEARCH("Green",B275)))</formula>
    </cfRule>
    <cfRule type="containsText" dxfId="905" priority="78" operator="containsText" text="Conservative">
      <formula>NOT(ISERROR(SEARCH("Conservative",B275)))</formula>
    </cfRule>
    <cfRule type="containsText" dxfId="904" priority="79" operator="containsText" text="SNP">
      <formula>NOT(ISERROR(SEARCH("SNP",B275)))</formula>
    </cfRule>
    <cfRule type="containsText" dxfId="903" priority="80" operator="containsText" text="Labour">
      <formula>NOT(ISERROR(SEARCH("Labour",B275)))</formula>
    </cfRule>
  </conditionalFormatting>
  <conditionalFormatting sqref="R269:X269">
    <cfRule type="containsText" dxfId="902" priority="57" operator="containsText" text="Family">
      <formula>NOT(ISERROR(SEARCH("Family",R269)))</formula>
    </cfRule>
    <cfRule type="containsText" dxfId="901" priority="58" operator="containsText" text="Alba">
      <formula>NOT(ISERROR(SEARCH("Alba",R269)))</formula>
    </cfRule>
    <cfRule type="containsText" dxfId="900" priority="59" operator="containsText" text="Ind">
      <formula>NOT(ISERROR(SEARCH("Ind",R269)))</formula>
    </cfRule>
    <cfRule type="containsText" dxfId="899" priority="60" operator="containsText" text="Lib Dem">
      <formula>NOT(ISERROR(SEARCH("Lib Dem",R269)))</formula>
    </cfRule>
    <cfRule type="containsText" dxfId="898" priority="61" operator="containsText" text="Green">
      <formula>NOT(ISERROR(SEARCH("Green",R269)))</formula>
    </cfRule>
    <cfRule type="containsText" dxfId="897" priority="62" operator="containsText" text="Conservative">
      <formula>NOT(ISERROR(SEARCH("Conservative",R269)))</formula>
    </cfRule>
    <cfRule type="containsText" dxfId="896" priority="63" operator="containsText" text="SNP">
      <formula>NOT(ISERROR(SEARCH("SNP",R269)))</formula>
    </cfRule>
    <cfRule type="containsText" dxfId="895" priority="64" operator="containsText" text="Labour">
      <formula>NOT(ISERROR(SEARCH("Labour",R269)))</formula>
    </cfRule>
  </conditionalFormatting>
  <conditionalFormatting sqref="Q270">
    <cfRule type="containsText" dxfId="894" priority="49" operator="containsText" text="Family">
      <formula>NOT(ISERROR(SEARCH("Family",Q270)))</formula>
    </cfRule>
    <cfRule type="containsText" dxfId="893" priority="50" operator="containsText" text="Alba">
      <formula>NOT(ISERROR(SEARCH("Alba",Q270)))</formula>
    </cfRule>
    <cfRule type="containsText" dxfId="892" priority="51" operator="containsText" text="Ind">
      <formula>NOT(ISERROR(SEARCH("Ind",Q270)))</formula>
    </cfRule>
    <cfRule type="containsText" dxfId="891" priority="52" operator="containsText" text="Lib Dem">
      <formula>NOT(ISERROR(SEARCH("Lib Dem",Q270)))</formula>
    </cfRule>
    <cfRule type="containsText" dxfId="890" priority="53" operator="containsText" text="Green">
      <formula>NOT(ISERROR(SEARCH("Green",Q270)))</formula>
    </cfRule>
    <cfRule type="containsText" dxfId="889" priority="54" operator="containsText" text="Conservative">
      <formula>NOT(ISERROR(SEARCH("Conservative",Q270)))</formula>
    </cfRule>
    <cfRule type="containsText" dxfId="888" priority="55" operator="containsText" text="SNP">
      <formula>NOT(ISERROR(SEARCH("SNP",Q270)))</formula>
    </cfRule>
    <cfRule type="containsText" dxfId="887" priority="56" operator="containsText" text="Labour">
      <formula>NOT(ISERROR(SEARCH("Labour",Q270)))</formula>
    </cfRule>
  </conditionalFormatting>
  <conditionalFormatting sqref="Q271">
    <cfRule type="containsText" dxfId="886" priority="41" operator="containsText" text="Family">
      <formula>NOT(ISERROR(SEARCH("Family",Q271)))</formula>
    </cfRule>
    <cfRule type="containsText" dxfId="885" priority="42" operator="containsText" text="Alba">
      <formula>NOT(ISERROR(SEARCH("Alba",Q271)))</formula>
    </cfRule>
    <cfRule type="containsText" dxfId="884" priority="43" operator="containsText" text="Ind">
      <formula>NOT(ISERROR(SEARCH("Ind",Q271)))</formula>
    </cfRule>
    <cfRule type="containsText" dxfId="883" priority="44" operator="containsText" text="Lib Dem">
      <formula>NOT(ISERROR(SEARCH("Lib Dem",Q271)))</formula>
    </cfRule>
    <cfRule type="containsText" dxfId="882" priority="45" operator="containsText" text="Green">
      <formula>NOT(ISERROR(SEARCH("Green",Q271)))</formula>
    </cfRule>
    <cfRule type="containsText" dxfId="881" priority="46" operator="containsText" text="Conservative">
      <formula>NOT(ISERROR(SEARCH("Conservative",Q271)))</formula>
    </cfRule>
    <cfRule type="containsText" dxfId="880" priority="47" operator="containsText" text="SNP">
      <formula>NOT(ISERROR(SEARCH("SNP",Q271)))</formula>
    </cfRule>
    <cfRule type="containsText" dxfId="879" priority="48" operator="containsText" text="Labour">
      <formula>NOT(ISERROR(SEARCH("Labour",Q271)))</formula>
    </cfRule>
  </conditionalFormatting>
  <conditionalFormatting sqref="Q272">
    <cfRule type="containsText" dxfId="878" priority="33" operator="containsText" text="Family">
      <formula>NOT(ISERROR(SEARCH("Family",Q272)))</formula>
    </cfRule>
    <cfRule type="containsText" dxfId="877" priority="34" operator="containsText" text="Alba">
      <formula>NOT(ISERROR(SEARCH("Alba",Q272)))</formula>
    </cfRule>
    <cfRule type="containsText" dxfId="876" priority="35" operator="containsText" text="Ind">
      <formula>NOT(ISERROR(SEARCH("Ind",Q272)))</formula>
    </cfRule>
    <cfRule type="containsText" dxfId="875" priority="36" operator="containsText" text="Lib Dem">
      <formula>NOT(ISERROR(SEARCH("Lib Dem",Q272)))</formula>
    </cfRule>
    <cfRule type="containsText" dxfId="874" priority="37" operator="containsText" text="Green">
      <formula>NOT(ISERROR(SEARCH("Green",Q272)))</formula>
    </cfRule>
    <cfRule type="containsText" dxfId="873" priority="38" operator="containsText" text="Conservative">
      <formula>NOT(ISERROR(SEARCH("Conservative",Q272)))</formula>
    </cfRule>
    <cfRule type="containsText" dxfId="872" priority="39" operator="containsText" text="SNP">
      <formula>NOT(ISERROR(SEARCH("SNP",Q272)))</formula>
    </cfRule>
    <cfRule type="containsText" dxfId="871" priority="40" operator="containsText" text="Labour">
      <formula>NOT(ISERROR(SEARCH("Labour",Q272)))</formula>
    </cfRule>
  </conditionalFormatting>
  <conditionalFormatting sqref="Q273">
    <cfRule type="containsText" dxfId="870" priority="25" operator="containsText" text="Family">
      <formula>NOT(ISERROR(SEARCH("Family",Q273)))</formula>
    </cfRule>
    <cfRule type="containsText" dxfId="869" priority="26" operator="containsText" text="Alba">
      <formula>NOT(ISERROR(SEARCH("Alba",Q273)))</formula>
    </cfRule>
    <cfRule type="containsText" dxfId="868" priority="27" operator="containsText" text="Ind">
      <formula>NOT(ISERROR(SEARCH("Ind",Q273)))</formula>
    </cfRule>
    <cfRule type="containsText" dxfId="867" priority="28" operator="containsText" text="Lib Dem">
      <formula>NOT(ISERROR(SEARCH("Lib Dem",Q273)))</formula>
    </cfRule>
    <cfRule type="containsText" dxfId="866" priority="29" operator="containsText" text="Green">
      <formula>NOT(ISERROR(SEARCH("Green",Q273)))</formula>
    </cfRule>
    <cfRule type="containsText" dxfId="865" priority="30" operator="containsText" text="Conservative">
      <formula>NOT(ISERROR(SEARCH("Conservative",Q273)))</formula>
    </cfRule>
    <cfRule type="containsText" dxfId="864" priority="31" operator="containsText" text="SNP">
      <formula>NOT(ISERROR(SEARCH("SNP",Q273)))</formula>
    </cfRule>
    <cfRule type="containsText" dxfId="863" priority="32" operator="containsText" text="Labour">
      <formula>NOT(ISERROR(SEARCH("Labour",Q273)))</formula>
    </cfRule>
  </conditionalFormatting>
  <conditionalFormatting sqref="Q274">
    <cfRule type="containsText" dxfId="862" priority="17" operator="containsText" text="Family">
      <formula>NOT(ISERROR(SEARCH("Family",Q274)))</formula>
    </cfRule>
    <cfRule type="containsText" dxfId="861" priority="18" operator="containsText" text="Alba">
      <formula>NOT(ISERROR(SEARCH("Alba",Q274)))</formula>
    </cfRule>
    <cfRule type="containsText" dxfId="860" priority="19" operator="containsText" text="Ind">
      <formula>NOT(ISERROR(SEARCH("Ind",Q274)))</formula>
    </cfRule>
    <cfRule type="containsText" dxfId="859" priority="20" operator="containsText" text="Lib Dem">
      <formula>NOT(ISERROR(SEARCH("Lib Dem",Q274)))</formula>
    </cfRule>
    <cfRule type="containsText" dxfId="858" priority="21" operator="containsText" text="Green">
      <formula>NOT(ISERROR(SEARCH("Green",Q274)))</formula>
    </cfRule>
    <cfRule type="containsText" dxfId="857" priority="22" operator="containsText" text="Conservative">
      <formula>NOT(ISERROR(SEARCH("Conservative",Q274)))</formula>
    </cfRule>
    <cfRule type="containsText" dxfId="856" priority="23" operator="containsText" text="SNP">
      <formula>NOT(ISERROR(SEARCH("SNP",Q274)))</formula>
    </cfRule>
    <cfRule type="containsText" dxfId="855" priority="24" operator="containsText" text="Labour">
      <formula>NOT(ISERROR(SEARCH("Labour",Q274)))</formula>
    </cfRule>
  </conditionalFormatting>
  <conditionalFormatting sqref="Q275">
    <cfRule type="containsText" dxfId="854" priority="9" operator="containsText" text="Family">
      <formula>NOT(ISERROR(SEARCH("Family",Q275)))</formula>
    </cfRule>
    <cfRule type="containsText" dxfId="853" priority="10" operator="containsText" text="Alba">
      <formula>NOT(ISERROR(SEARCH("Alba",Q275)))</formula>
    </cfRule>
    <cfRule type="containsText" dxfId="852" priority="11" operator="containsText" text="Ind">
      <formula>NOT(ISERROR(SEARCH("Ind",Q275)))</formula>
    </cfRule>
    <cfRule type="containsText" dxfId="851" priority="12" operator="containsText" text="Lib Dem">
      <formula>NOT(ISERROR(SEARCH("Lib Dem",Q275)))</formula>
    </cfRule>
    <cfRule type="containsText" dxfId="850" priority="13" operator="containsText" text="Green">
      <formula>NOT(ISERROR(SEARCH("Green",Q275)))</formula>
    </cfRule>
    <cfRule type="containsText" dxfId="849" priority="14" operator="containsText" text="Conservative">
      <formula>NOT(ISERROR(SEARCH("Conservative",Q275)))</formula>
    </cfRule>
    <cfRule type="containsText" dxfId="848" priority="15" operator="containsText" text="SNP">
      <formula>NOT(ISERROR(SEARCH("SNP",Q275)))</formula>
    </cfRule>
    <cfRule type="containsText" dxfId="847" priority="16" operator="containsText" text="Labour">
      <formula>NOT(ISERROR(SEARCH("Labour",Q275)))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A9D3-D13A-4AA5-A707-93C69BCA8C0B}">
  <dimension ref="B1:K88"/>
  <sheetViews>
    <sheetView workbookViewId="0">
      <selection activeCell="I88" sqref="I88"/>
    </sheetView>
  </sheetViews>
  <sheetFormatPr defaultRowHeight="13.8" x14ac:dyDescent="0.25"/>
  <cols>
    <col min="2" max="2" width="10" bestFit="1" customWidth="1"/>
    <col min="5" max="5" width="10.1640625" bestFit="1" customWidth="1"/>
    <col min="10" max="10" width="12.08203125" bestFit="1" customWidth="1"/>
    <col min="12" max="12" width="4" customWidth="1"/>
  </cols>
  <sheetData>
    <row r="1" spans="2:11" ht="14.4" thickBot="1" x14ac:dyDescent="0.3"/>
    <row r="2" spans="2:11" ht="14.4" thickBot="1" x14ac:dyDescent="0.3">
      <c r="B2" s="98" t="s">
        <v>53</v>
      </c>
      <c r="C2" s="99"/>
      <c r="D2" s="99"/>
      <c r="E2" s="99"/>
      <c r="F2" s="99"/>
      <c r="G2" s="99"/>
      <c r="H2" s="99"/>
      <c r="I2" s="99"/>
      <c r="J2" s="99"/>
      <c r="K2" s="100"/>
    </row>
    <row r="3" spans="2:11" x14ac:dyDescent="0.25">
      <c r="B3" s="4" t="s">
        <v>33</v>
      </c>
      <c r="C3" s="5" t="s">
        <v>31</v>
      </c>
      <c r="D3" s="6" t="s">
        <v>32</v>
      </c>
      <c r="E3" s="4" t="s">
        <v>34</v>
      </c>
      <c r="F3" s="5" t="s">
        <v>31</v>
      </c>
      <c r="G3" s="6" t="s">
        <v>32</v>
      </c>
      <c r="H3" s="10" t="s">
        <v>35</v>
      </c>
      <c r="I3" s="6" t="s">
        <v>36</v>
      </c>
      <c r="J3" s="1" t="s">
        <v>22</v>
      </c>
      <c r="K3" s="6" t="s">
        <v>32</v>
      </c>
    </row>
    <row r="4" spans="2:11" ht="14.4" thickBot="1" x14ac:dyDescent="0.3">
      <c r="B4" s="7" t="s">
        <v>18</v>
      </c>
      <c r="C4" s="8">
        <v>2632</v>
      </c>
      <c r="D4" s="9">
        <f>C4/($C4+$F4+$J4)</f>
        <v>0.44138856280395772</v>
      </c>
      <c r="E4" s="7" t="s">
        <v>17</v>
      </c>
      <c r="F4" s="8">
        <v>2348</v>
      </c>
      <c r="G4" s="9">
        <f>F4/($C4+$F4+$J4)</f>
        <v>0.39376152943149423</v>
      </c>
      <c r="H4" s="11">
        <f>C4-F4</f>
        <v>284</v>
      </c>
      <c r="I4" s="3">
        <f>D4-G4</f>
        <v>4.762703337246349E-2</v>
      </c>
      <c r="J4" s="2">
        <v>983</v>
      </c>
      <c r="K4" s="3">
        <f>J4/($C4+$F4+$J4)</f>
        <v>0.16484990776454805</v>
      </c>
    </row>
    <row r="5" spans="2:11" ht="14.4" thickBot="1" x14ac:dyDescent="0.3"/>
    <row r="6" spans="2:11" ht="14.4" thickBot="1" x14ac:dyDescent="0.3">
      <c r="B6" s="98" t="s">
        <v>40</v>
      </c>
      <c r="C6" s="99"/>
      <c r="D6" s="99"/>
      <c r="E6" s="99"/>
      <c r="F6" s="99"/>
      <c r="G6" s="99"/>
      <c r="H6" s="99"/>
      <c r="I6" s="99"/>
      <c r="J6" s="99"/>
      <c r="K6" s="100"/>
    </row>
    <row r="7" spans="2:11" x14ac:dyDescent="0.25">
      <c r="B7" s="4" t="s">
        <v>33</v>
      </c>
      <c r="C7" s="5" t="s">
        <v>31</v>
      </c>
      <c r="D7" s="6" t="s">
        <v>32</v>
      </c>
      <c r="E7" s="4" t="s">
        <v>34</v>
      </c>
      <c r="F7" s="5" t="s">
        <v>31</v>
      </c>
      <c r="G7" s="6" t="s">
        <v>32</v>
      </c>
      <c r="H7" s="10" t="s">
        <v>35</v>
      </c>
      <c r="I7" s="6" t="s">
        <v>36</v>
      </c>
      <c r="J7" s="1" t="s">
        <v>22</v>
      </c>
      <c r="K7" s="6" t="s">
        <v>32</v>
      </c>
    </row>
    <row r="8" spans="2:11" ht="14.4" thickBot="1" x14ac:dyDescent="0.3">
      <c r="B8" s="7" t="s">
        <v>18</v>
      </c>
      <c r="C8" s="8">
        <v>2565</v>
      </c>
      <c r="D8" s="9">
        <f>C8/($C8+$F8+$J8)</f>
        <v>0.44921190893169877</v>
      </c>
      <c r="E8" s="7" t="s">
        <v>17</v>
      </c>
      <c r="F8" s="8">
        <v>2367</v>
      </c>
      <c r="G8" s="9">
        <f>F8/($C8+$F8+$J8)</f>
        <v>0.41453590192644485</v>
      </c>
      <c r="H8" s="11">
        <f>C8-F8</f>
        <v>198</v>
      </c>
      <c r="I8" s="3">
        <f>D8-G8</f>
        <v>3.4676007005253917E-2</v>
      </c>
      <c r="J8" s="2">
        <v>778</v>
      </c>
      <c r="K8" s="3">
        <f>J8/($C8+$F8+$J8)</f>
        <v>0.13625218914185638</v>
      </c>
    </row>
    <row r="9" spans="2:11" ht="14.4" thickBot="1" x14ac:dyDescent="0.3"/>
    <row r="10" spans="2:11" ht="14.4" thickBot="1" x14ac:dyDescent="0.3">
      <c r="B10" s="98" t="s">
        <v>118</v>
      </c>
      <c r="C10" s="99"/>
      <c r="D10" s="99"/>
      <c r="E10" s="99"/>
      <c r="F10" s="99"/>
      <c r="G10" s="99"/>
      <c r="H10" s="99"/>
      <c r="I10" s="99"/>
      <c r="J10" s="99"/>
      <c r="K10" s="100"/>
    </row>
    <row r="11" spans="2:11" x14ac:dyDescent="0.25">
      <c r="B11" s="4" t="s">
        <v>33</v>
      </c>
      <c r="C11" s="5" t="s">
        <v>31</v>
      </c>
      <c r="D11" s="6" t="s">
        <v>32</v>
      </c>
      <c r="E11" s="4" t="s">
        <v>34</v>
      </c>
      <c r="F11" s="5" t="s">
        <v>31</v>
      </c>
      <c r="G11" s="6" t="s">
        <v>32</v>
      </c>
      <c r="H11" s="10" t="s">
        <v>35</v>
      </c>
      <c r="I11" s="6" t="s">
        <v>36</v>
      </c>
      <c r="J11" s="1" t="s">
        <v>22</v>
      </c>
      <c r="K11" s="6" t="s">
        <v>32</v>
      </c>
    </row>
    <row r="12" spans="2:11" ht="14.4" thickBot="1" x14ac:dyDescent="0.3">
      <c r="B12" s="7" t="s">
        <v>20</v>
      </c>
      <c r="C12" s="8">
        <v>3334</v>
      </c>
      <c r="D12" s="9">
        <f>C12/($C12+$F12+$J12)</f>
        <v>0.41826621502948186</v>
      </c>
      <c r="E12" s="7" t="s">
        <v>17</v>
      </c>
      <c r="F12" s="8">
        <v>3177</v>
      </c>
      <c r="G12" s="9">
        <f>F12/($C12+$F12+$J12)</f>
        <v>0.39856981558148286</v>
      </c>
      <c r="H12" s="11">
        <f>C12-F12</f>
        <v>157</v>
      </c>
      <c r="I12" s="3">
        <f>D12-G12</f>
        <v>1.9696399447999002E-2</v>
      </c>
      <c r="J12" s="2">
        <v>1460</v>
      </c>
      <c r="K12" s="3">
        <f>J12/($C12+$F12+$J12)</f>
        <v>0.18316396938903526</v>
      </c>
    </row>
    <row r="13" spans="2:11" ht="14.4" thickBot="1" x14ac:dyDescent="0.3"/>
    <row r="14" spans="2:11" ht="14.4" thickBot="1" x14ac:dyDescent="0.3">
      <c r="B14" s="98" t="s">
        <v>139</v>
      </c>
      <c r="C14" s="99"/>
      <c r="D14" s="99"/>
      <c r="E14" s="99"/>
      <c r="F14" s="99"/>
      <c r="G14" s="99"/>
      <c r="H14" s="99"/>
      <c r="I14" s="99"/>
      <c r="J14" s="99"/>
      <c r="K14" s="100"/>
    </row>
    <row r="15" spans="2:11" x14ac:dyDescent="0.25">
      <c r="B15" s="4" t="s">
        <v>33</v>
      </c>
      <c r="C15" s="5" t="s">
        <v>31</v>
      </c>
      <c r="D15" s="6" t="s">
        <v>32</v>
      </c>
      <c r="E15" s="4" t="s">
        <v>34</v>
      </c>
      <c r="F15" s="5" t="s">
        <v>31</v>
      </c>
      <c r="G15" s="6" t="s">
        <v>32</v>
      </c>
      <c r="H15" s="10" t="s">
        <v>35</v>
      </c>
      <c r="I15" s="6" t="s">
        <v>36</v>
      </c>
      <c r="J15" s="1" t="s">
        <v>22</v>
      </c>
      <c r="K15" s="6" t="s">
        <v>32</v>
      </c>
    </row>
    <row r="16" spans="2:11" ht="14.4" thickBot="1" x14ac:dyDescent="0.3">
      <c r="B16" s="7" t="s">
        <v>18</v>
      </c>
      <c r="C16" s="8">
        <v>3083</v>
      </c>
      <c r="D16" s="9">
        <f>C16/($C16+$F16+$J16)</f>
        <v>0.39561144616963945</v>
      </c>
      <c r="E16" s="7" t="s">
        <v>17</v>
      </c>
      <c r="F16" s="8">
        <v>3067</v>
      </c>
      <c r="G16" s="9">
        <f>F16/($C16+$F16+$J16)</f>
        <v>0.3935583215706403</v>
      </c>
      <c r="H16" s="11">
        <f>C16-F16</f>
        <v>16</v>
      </c>
      <c r="I16" s="3">
        <f>D16-G16</f>
        <v>2.0531245989991453E-3</v>
      </c>
      <c r="J16" s="2">
        <v>1643</v>
      </c>
      <c r="K16" s="3">
        <f>J16/($C16+$F16+$J16)</f>
        <v>0.21083023225972025</v>
      </c>
    </row>
    <row r="17" spans="2:11" ht="14.4" thickBot="1" x14ac:dyDescent="0.3"/>
    <row r="18" spans="2:11" ht="14.4" thickBot="1" x14ac:dyDescent="0.3">
      <c r="B18" s="98" t="s">
        <v>157</v>
      </c>
      <c r="C18" s="99"/>
      <c r="D18" s="99"/>
      <c r="E18" s="99"/>
      <c r="F18" s="99"/>
      <c r="G18" s="99"/>
      <c r="H18" s="99"/>
      <c r="I18" s="99"/>
      <c r="J18" s="99"/>
      <c r="K18" s="100"/>
    </row>
    <row r="19" spans="2:11" x14ac:dyDescent="0.25">
      <c r="B19" s="4" t="s">
        <v>33</v>
      </c>
      <c r="C19" s="5" t="s">
        <v>31</v>
      </c>
      <c r="D19" s="6" t="s">
        <v>32</v>
      </c>
      <c r="E19" s="4" t="s">
        <v>34</v>
      </c>
      <c r="F19" s="5" t="s">
        <v>31</v>
      </c>
      <c r="G19" s="6" t="s">
        <v>32</v>
      </c>
      <c r="H19" s="10" t="s">
        <v>35</v>
      </c>
      <c r="I19" s="6" t="s">
        <v>36</v>
      </c>
      <c r="J19" s="1" t="s">
        <v>22</v>
      </c>
      <c r="K19" s="6" t="s">
        <v>32</v>
      </c>
    </row>
    <row r="20" spans="2:11" ht="14.4" thickBot="1" x14ac:dyDescent="0.3">
      <c r="B20" s="7" t="s">
        <v>17</v>
      </c>
      <c r="C20" s="8">
        <v>2098</v>
      </c>
      <c r="D20" s="9">
        <f>C20/($C20+$F20+$J20)</f>
        <v>0.43275577557755773</v>
      </c>
      <c r="E20" s="7" t="s">
        <v>18</v>
      </c>
      <c r="F20" s="8">
        <v>2065</v>
      </c>
      <c r="G20" s="9">
        <f>F20/($C20+$F20+$J20)</f>
        <v>0.42594884488448848</v>
      </c>
      <c r="H20" s="11">
        <f>C20-F20</f>
        <v>33</v>
      </c>
      <c r="I20" s="3">
        <f>D20-G20</f>
        <v>6.8069306930692575E-3</v>
      </c>
      <c r="J20" s="2">
        <v>685</v>
      </c>
      <c r="K20" s="3">
        <f>J20/($C20+$F20+$J20)</f>
        <v>0.14129537953795379</v>
      </c>
    </row>
    <row r="21" spans="2:11" ht="14.4" thickBot="1" x14ac:dyDescent="0.3"/>
    <row r="22" spans="2:11" ht="14.4" thickBot="1" x14ac:dyDescent="0.3">
      <c r="B22" s="98" t="s">
        <v>172</v>
      </c>
      <c r="C22" s="99"/>
      <c r="D22" s="99"/>
      <c r="E22" s="99"/>
      <c r="F22" s="99"/>
      <c r="G22" s="99"/>
      <c r="H22" s="99"/>
      <c r="I22" s="99"/>
      <c r="J22" s="99"/>
      <c r="K22" s="100"/>
    </row>
    <row r="23" spans="2:11" x14ac:dyDescent="0.25">
      <c r="B23" s="4" t="s">
        <v>33</v>
      </c>
      <c r="C23" s="5" t="s">
        <v>31</v>
      </c>
      <c r="D23" s="6" t="s">
        <v>32</v>
      </c>
      <c r="E23" s="4" t="s">
        <v>34</v>
      </c>
      <c r="F23" s="5" t="s">
        <v>31</v>
      </c>
      <c r="G23" s="6" t="s">
        <v>32</v>
      </c>
      <c r="H23" s="10" t="s">
        <v>35</v>
      </c>
      <c r="I23" s="6" t="s">
        <v>36</v>
      </c>
      <c r="J23" s="1" t="s">
        <v>22</v>
      </c>
      <c r="K23" s="6" t="s">
        <v>32</v>
      </c>
    </row>
    <row r="24" spans="2:11" ht="14.4" thickBot="1" x14ac:dyDescent="0.3">
      <c r="B24" s="7" t="s">
        <v>17</v>
      </c>
      <c r="C24" s="8">
        <v>3762</v>
      </c>
      <c r="D24" s="9">
        <f>C24/($C24+$F24+$J24)</f>
        <v>0.4883811502012203</v>
      </c>
      <c r="E24" s="7" t="s">
        <v>19</v>
      </c>
      <c r="F24" s="8">
        <v>2741</v>
      </c>
      <c r="G24" s="9">
        <f>F24/($C24+$F24+$J24)</f>
        <v>0.35583538880955473</v>
      </c>
      <c r="H24" s="11">
        <f>C24-F24</f>
        <v>1021</v>
      </c>
      <c r="I24" s="3">
        <f>D24-G24</f>
        <v>0.13254576139166557</v>
      </c>
      <c r="J24" s="2">
        <v>1200</v>
      </c>
      <c r="K24" s="3">
        <f>J24/($C24+$F24+$J24)</f>
        <v>0.15578346098922496</v>
      </c>
    </row>
    <row r="25" spans="2:11" ht="14.4" thickBot="1" x14ac:dyDescent="0.3"/>
    <row r="26" spans="2:11" ht="14.4" thickBot="1" x14ac:dyDescent="0.3">
      <c r="B26" s="98" t="s">
        <v>189</v>
      </c>
      <c r="C26" s="99"/>
      <c r="D26" s="99"/>
      <c r="E26" s="99"/>
      <c r="F26" s="99"/>
      <c r="G26" s="99"/>
      <c r="H26" s="99"/>
      <c r="I26" s="99"/>
      <c r="J26" s="99"/>
      <c r="K26" s="100"/>
    </row>
    <row r="27" spans="2:11" x14ac:dyDescent="0.25">
      <c r="B27" s="4" t="s">
        <v>33</v>
      </c>
      <c r="C27" s="5" t="s">
        <v>31</v>
      </c>
      <c r="D27" s="6" t="s">
        <v>32</v>
      </c>
      <c r="E27" s="4" t="s">
        <v>34</v>
      </c>
      <c r="F27" s="5" t="s">
        <v>31</v>
      </c>
      <c r="G27" s="6" t="s">
        <v>32</v>
      </c>
      <c r="H27" s="10" t="s">
        <v>35</v>
      </c>
      <c r="I27" s="6" t="s">
        <v>36</v>
      </c>
      <c r="J27" s="1" t="s">
        <v>22</v>
      </c>
      <c r="K27" s="6" t="s">
        <v>32</v>
      </c>
    </row>
    <row r="28" spans="2:11" ht="14.4" thickBot="1" x14ac:dyDescent="0.3">
      <c r="B28" s="7" t="s">
        <v>18</v>
      </c>
      <c r="C28" s="8">
        <v>3217</v>
      </c>
      <c r="D28" s="9">
        <f>C28/($C28+$F28+$J28)</f>
        <v>0.48507237635705669</v>
      </c>
      <c r="E28" s="7" t="s">
        <v>17</v>
      </c>
      <c r="F28" s="8">
        <v>2626</v>
      </c>
      <c r="G28" s="9">
        <f>F28/($C28+$F28+$J28)</f>
        <v>0.39595898673100122</v>
      </c>
      <c r="H28" s="11">
        <f>C28-F28</f>
        <v>591</v>
      </c>
      <c r="I28" s="3">
        <f>D28-G28</f>
        <v>8.9113389626055473E-2</v>
      </c>
      <c r="J28" s="2">
        <v>789</v>
      </c>
      <c r="K28" s="3">
        <f>J28/($C28+$F28+$J28)</f>
        <v>0.11896863691194209</v>
      </c>
    </row>
    <row r="29" spans="2:11" ht="14.4" thickBot="1" x14ac:dyDescent="0.3"/>
    <row r="30" spans="2:11" ht="14.4" thickBot="1" x14ac:dyDescent="0.3">
      <c r="B30" s="98" t="s">
        <v>207</v>
      </c>
      <c r="C30" s="99"/>
      <c r="D30" s="99"/>
      <c r="E30" s="99"/>
      <c r="F30" s="99"/>
      <c r="G30" s="99"/>
      <c r="H30" s="99"/>
      <c r="I30" s="99"/>
      <c r="J30" s="99"/>
      <c r="K30" s="100"/>
    </row>
    <row r="31" spans="2:11" x14ac:dyDescent="0.25">
      <c r="B31" s="4" t="s">
        <v>33</v>
      </c>
      <c r="C31" s="5" t="s">
        <v>31</v>
      </c>
      <c r="D31" s="6" t="s">
        <v>32</v>
      </c>
      <c r="E31" s="4" t="s">
        <v>34</v>
      </c>
      <c r="F31" s="5" t="s">
        <v>31</v>
      </c>
      <c r="G31" s="6" t="s">
        <v>32</v>
      </c>
      <c r="H31" s="10" t="s">
        <v>35</v>
      </c>
      <c r="I31" s="6" t="s">
        <v>36</v>
      </c>
      <c r="J31" s="1" t="s">
        <v>22</v>
      </c>
      <c r="K31" s="6" t="s">
        <v>32</v>
      </c>
    </row>
    <row r="32" spans="2:11" ht="14.4" thickBot="1" x14ac:dyDescent="0.3">
      <c r="B32" s="7" t="s">
        <v>18</v>
      </c>
      <c r="C32" s="8">
        <v>2331</v>
      </c>
      <c r="D32" s="9">
        <f>C32/($C32+$F32+$J32)</f>
        <v>0.47119466343238325</v>
      </c>
      <c r="E32" s="7" t="s">
        <v>17</v>
      </c>
      <c r="F32" s="8">
        <v>2136</v>
      </c>
      <c r="G32" s="9">
        <f>F32/($C32+$F32+$J32)</f>
        <v>0.43177683444511827</v>
      </c>
      <c r="H32" s="11">
        <f>C32-F32</f>
        <v>195</v>
      </c>
      <c r="I32" s="3">
        <f>D32-G32</f>
        <v>3.941782898726498E-2</v>
      </c>
      <c r="J32" s="2">
        <v>480</v>
      </c>
      <c r="K32" s="3">
        <f>J32/($C32+$F32+$J32)</f>
        <v>9.7028502122498486E-2</v>
      </c>
    </row>
    <row r="33" spans="2:11" ht="14.4" thickBot="1" x14ac:dyDescent="0.3"/>
    <row r="34" spans="2:11" ht="14.4" thickBot="1" x14ac:dyDescent="0.3">
      <c r="B34" s="98" t="s">
        <v>225</v>
      </c>
      <c r="C34" s="99"/>
      <c r="D34" s="99"/>
      <c r="E34" s="99"/>
      <c r="F34" s="99"/>
      <c r="G34" s="99"/>
      <c r="H34" s="99"/>
      <c r="I34" s="99"/>
      <c r="J34" s="99"/>
      <c r="K34" s="100"/>
    </row>
    <row r="35" spans="2:11" x14ac:dyDescent="0.25">
      <c r="B35" s="4" t="s">
        <v>33</v>
      </c>
      <c r="C35" s="5" t="s">
        <v>31</v>
      </c>
      <c r="D35" s="6" t="s">
        <v>32</v>
      </c>
      <c r="E35" s="4" t="s">
        <v>34</v>
      </c>
      <c r="F35" s="5" t="s">
        <v>31</v>
      </c>
      <c r="G35" s="6" t="s">
        <v>32</v>
      </c>
      <c r="H35" s="10" t="s">
        <v>35</v>
      </c>
      <c r="I35" s="6" t="s">
        <v>36</v>
      </c>
      <c r="J35" s="1" t="s">
        <v>22</v>
      </c>
      <c r="K35" s="6" t="s">
        <v>32</v>
      </c>
    </row>
    <row r="36" spans="2:11" ht="14.4" thickBot="1" x14ac:dyDescent="0.3">
      <c r="B36" s="7" t="s">
        <v>18</v>
      </c>
      <c r="C36" s="8">
        <v>2666</v>
      </c>
      <c r="D36" s="9">
        <f>C36/($C36+$F36+$J36)</f>
        <v>0.45255474452554745</v>
      </c>
      <c r="E36" s="7" t="s">
        <v>17</v>
      </c>
      <c r="F36" s="8">
        <v>2488</v>
      </c>
      <c r="G36" s="9">
        <f>F36/($C36+$F36+$J36)</f>
        <v>0.42233916143269395</v>
      </c>
      <c r="H36" s="11">
        <f>C36-F36</f>
        <v>178</v>
      </c>
      <c r="I36" s="3">
        <f>D36-G36</f>
        <v>3.0215583092853493E-2</v>
      </c>
      <c r="J36" s="2">
        <v>737</v>
      </c>
      <c r="K36" s="3">
        <f>J36/($C36+$F36+$J36)</f>
        <v>0.12510609404175863</v>
      </c>
    </row>
    <row r="37" spans="2:11" ht="14.4" thickBot="1" x14ac:dyDescent="0.3"/>
    <row r="38" spans="2:11" ht="14.4" thickBot="1" x14ac:dyDescent="0.3">
      <c r="B38" s="98" t="s">
        <v>239</v>
      </c>
      <c r="C38" s="99"/>
      <c r="D38" s="99"/>
      <c r="E38" s="99"/>
      <c r="F38" s="99"/>
      <c r="G38" s="99"/>
      <c r="H38" s="99"/>
      <c r="I38" s="99"/>
      <c r="J38" s="99"/>
      <c r="K38" s="100"/>
    </row>
    <row r="39" spans="2:11" x14ac:dyDescent="0.25">
      <c r="B39" s="4" t="s">
        <v>33</v>
      </c>
      <c r="C39" s="5" t="s">
        <v>31</v>
      </c>
      <c r="D39" s="6" t="s">
        <v>32</v>
      </c>
      <c r="E39" s="4" t="s">
        <v>34</v>
      </c>
      <c r="F39" s="5" t="s">
        <v>31</v>
      </c>
      <c r="G39" s="6" t="s">
        <v>32</v>
      </c>
      <c r="H39" s="10" t="s">
        <v>35</v>
      </c>
      <c r="I39" s="6" t="s">
        <v>36</v>
      </c>
      <c r="J39" s="1" t="s">
        <v>22</v>
      </c>
      <c r="K39" s="6" t="s">
        <v>32</v>
      </c>
    </row>
    <row r="40" spans="2:11" ht="14.4" thickBot="1" x14ac:dyDescent="0.3">
      <c r="B40" s="7" t="s">
        <v>18</v>
      </c>
      <c r="C40" s="8">
        <v>2519</v>
      </c>
      <c r="D40" s="9">
        <f>C40/($C40+$F40+$J40)</f>
        <v>0.4873283033468756</v>
      </c>
      <c r="E40" s="7" t="s">
        <v>17</v>
      </c>
      <c r="F40" s="8">
        <v>2167</v>
      </c>
      <c r="G40" s="9">
        <f>F40/($C40+$F40+$J40)</f>
        <v>0.41923002514993229</v>
      </c>
      <c r="H40" s="11">
        <f>C40-F40</f>
        <v>352</v>
      </c>
      <c r="I40" s="3">
        <f>D40-G40</f>
        <v>6.8098278196943307E-2</v>
      </c>
      <c r="J40" s="2">
        <v>483</v>
      </c>
      <c r="K40" s="3">
        <f>J40/($C40+$F40+$J40)</f>
        <v>9.3441671503192103E-2</v>
      </c>
    </row>
    <row r="41" spans="2:11" ht="14.4" thickBot="1" x14ac:dyDescent="0.3"/>
    <row r="42" spans="2:11" ht="14.4" thickBot="1" x14ac:dyDescent="0.3">
      <c r="B42" s="98" t="s">
        <v>252</v>
      </c>
      <c r="C42" s="99"/>
      <c r="D42" s="99"/>
      <c r="E42" s="99"/>
      <c r="F42" s="99"/>
      <c r="G42" s="99"/>
      <c r="H42" s="99"/>
      <c r="I42" s="99"/>
      <c r="J42" s="99"/>
      <c r="K42" s="100"/>
    </row>
    <row r="43" spans="2:11" x14ac:dyDescent="0.25">
      <c r="B43" s="4" t="s">
        <v>33</v>
      </c>
      <c r="C43" s="5" t="s">
        <v>31</v>
      </c>
      <c r="D43" s="6" t="s">
        <v>32</v>
      </c>
      <c r="E43" s="4" t="s">
        <v>34</v>
      </c>
      <c r="F43" s="5" t="s">
        <v>31</v>
      </c>
      <c r="G43" s="6" t="s">
        <v>32</v>
      </c>
      <c r="H43" s="10" t="s">
        <v>35</v>
      </c>
      <c r="I43" s="6" t="s">
        <v>36</v>
      </c>
      <c r="J43" s="1" t="s">
        <v>22</v>
      </c>
      <c r="K43" s="6" t="s">
        <v>32</v>
      </c>
    </row>
    <row r="44" spans="2:11" ht="14.4" thickBot="1" x14ac:dyDescent="0.3">
      <c r="B44" s="7" t="s">
        <v>18</v>
      </c>
      <c r="C44" s="8">
        <v>2176</v>
      </c>
      <c r="D44" s="9">
        <f>C44/($C44+$F44+$J44)</f>
        <v>0.47677475898334792</v>
      </c>
      <c r="E44" s="7" t="s">
        <v>17</v>
      </c>
      <c r="F44" s="8">
        <v>1835</v>
      </c>
      <c r="G44" s="9">
        <f>F44/($C44+$F44+$J44)</f>
        <v>0.40205959684487291</v>
      </c>
      <c r="H44" s="11">
        <f>C44-F44</f>
        <v>341</v>
      </c>
      <c r="I44" s="3">
        <f>D44-G44</f>
        <v>7.4715162138475011E-2</v>
      </c>
      <c r="J44" s="2">
        <v>553</v>
      </c>
      <c r="K44" s="3">
        <f>J44/($C44+$F44+$J44)</f>
        <v>0.12116564417177914</v>
      </c>
    </row>
    <row r="45" spans="2:11" ht="14.4" thickBot="1" x14ac:dyDescent="0.3"/>
    <row r="46" spans="2:11" ht="14.4" thickBot="1" x14ac:dyDescent="0.3">
      <c r="B46" s="98" t="s">
        <v>269</v>
      </c>
      <c r="C46" s="99"/>
      <c r="D46" s="99"/>
      <c r="E46" s="99"/>
      <c r="F46" s="99"/>
      <c r="G46" s="99"/>
      <c r="H46" s="99"/>
      <c r="I46" s="99"/>
      <c r="J46" s="99"/>
      <c r="K46" s="100"/>
    </row>
    <row r="47" spans="2:11" x14ac:dyDescent="0.25">
      <c r="B47" s="4" t="s">
        <v>33</v>
      </c>
      <c r="C47" s="5" t="s">
        <v>31</v>
      </c>
      <c r="D47" s="6" t="s">
        <v>32</v>
      </c>
      <c r="E47" s="4" t="s">
        <v>34</v>
      </c>
      <c r="F47" s="5" t="s">
        <v>31</v>
      </c>
      <c r="G47" s="6" t="s">
        <v>32</v>
      </c>
      <c r="H47" s="10" t="s">
        <v>35</v>
      </c>
      <c r="I47" s="6" t="s">
        <v>36</v>
      </c>
      <c r="J47" s="1" t="s">
        <v>22</v>
      </c>
      <c r="K47" s="6" t="s">
        <v>32</v>
      </c>
    </row>
    <row r="48" spans="2:11" ht="14.4" thickBot="1" x14ac:dyDescent="0.3">
      <c r="B48" s="7" t="s">
        <v>18</v>
      </c>
      <c r="C48" s="8">
        <v>1860</v>
      </c>
      <c r="D48" s="9">
        <f>C48/($C48+$F48+$J48)</f>
        <v>0.46558197747183983</v>
      </c>
      <c r="E48" s="7" t="s">
        <v>17</v>
      </c>
      <c r="F48" s="8">
        <v>1672</v>
      </c>
      <c r="G48" s="9">
        <f>F48/($C48+$F48+$J48)</f>
        <v>0.41852315394242806</v>
      </c>
      <c r="H48" s="11">
        <f>C48-F48</f>
        <v>188</v>
      </c>
      <c r="I48" s="3">
        <f>D48-G48</f>
        <v>4.7058823529411764E-2</v>
      </c>
      <c r="J48" s="2">
        <v>463</v>
      </c>
      <c r="K48" s="3">
        <f>J48/($C48+$F48+$J48)</f>
        <v>0.11589486858573217</v>
      </c>
    </row>
    <row r="49" spans="2:11" ht="14.4" thickBot="1" x14ac:dyDescent="0.3"/>
    <row r="50" spans="2:11" ht="14.4" thickBot="1" x14ac:dyDescent="0.3">
      <c r="B50" s="98" t="s">
        <v>282</v>
      </c>
      <c r="C50" s="99"/>
      <c r="D50" s="99"/>
      <c r="E50" s="99"/>
      <c r="F50" s="99"/>
      <c r="G50" s="99"/>
      <c r="H50" s="99"/>
      <c r="I50" s="99"/>
      <c r="J50" s="99"/>
      <c r="K50" s="100"/>
    </row>
    <row r="51" spans="2:11" x14ac:dyDescent="0.25">
      <c r="B51" s="4" t="s">
        <v>33</v>
      </c>
      <c r="C51" s="5" t="s">
        <v>31</v>
      </c>
      <c r="D51" s="6" t="s">
        <v>32</v>
      </c>
      <c r="E51" s="4" t="s">
        <v>34</v>
      </c>
      <c r="F51" s="5" t="s">
        <v>31</v>
      </c>
      <c r="G51" s="6" t="s">
        <v>32</v>
      </c>
      <c r="H51" s="10" t="s">
        <v>35</v>
      </c>
      <c r="I51" s="6" t="s">
        <v>36</v>
      </c>
      <c r="J51" s="1" t="s">
        <v>22</v>
      </c>
      <c r="K51" s="6" t="s">
        <v>32</v>
      </c>
    </row>
    <row r="52" spans="2:11" ht="14.4" thickBot="1" x14ac:dyDescent="0.3">
      <c r="B52" s="7" t="s">
        <v>17</v>
      </c>
      <c r="C52" s="8">
        <v>2314</v>
      </c>
      <c r="D52" s="9">
        <f>C52/($C52+$F52+$J52)</f>
        <v>0.50435919790758499</v>
      </c>
      <c r="E52" s="7" t="s">
        <v>18</v>
      </c>
      <c r="F52" s="8">
        <v>1948</v>
      </c>
      <c r="G52" s="9">
        <f>F52/($C52+$F52+$J52)</f>
        <v>0.42458587619877941</v>
      </c>
      <c r="H52" s="11">
        <f>C52-F52</f>
        <v>366</v>
      </c>
      <c r="I52" s="3">
        <f>D52-G52</f>
        <v>7.9773321708805578E-2</v>
      </c>
      <c r="J52" s="2">
        <v>326</v>
      </c>
      <c r="K52" s="3">
        <f>J52/($C52+$F52+$J52)</f>
        <v>7.1054925893635573E-2</v>
      </c>
    </row>
    <row r="53" spans="2:11" ht="14.4" thickBot="1" x14ac:dyDescent="0.3"/>
    <row r="54" spans="2:11" ht="14.4" thickBot="1" x14ac:dyDescent="0.3">
      <c r="B54" s="98" t="s">
        <v>299</v>
      </c>
      <c r="C54" s="99"/>
      <c r="D54" s="99"/>
      <c r="E54" s="99"/>
      <c r="F54" s="99"/>
      <c r="G54" s="99"/>
      <c r="H54" s="99"/>
      <c r="I54" s="99"/>
      <c r="J54" s="99"/>
      <c r="K54" s="100"/>
    </row>
    <row r="55" spans="2:11" x14ac:dyDescent="0.25">
      <c r="B55" s="4" t="s">
        <v>33</v>
      </c>
      <c r="C55" s="5" t="s">
        <v>31</v>
      </c>
      <c r="D55" s="6" t="s">
        <v>32</v>
      </c>
      <c r="E55" s="4" t="s">
        <v>34</v>
      </c>
      <c r="F55" s="5" t="s">
        <v>31</v>
      </c>
      <c r="G55" s="6" t="s">
        <v>32</v>
      </c>
      <c r="H55" s="10" t="s">
        <v>35</v>
      </c>
      <c r="I55" s="6" t="s">
        <v>36</v>
      </c>
      <c r="J55" s="1" t="s">
        <v>22</v>
      </c>
      <c r="K55" s="6" t="s">
        <v>32</v>
      </c>
    </row>
    <row r="56" spans="2:11" ht="14.4" thickBot="1" x14ac:dyDescent="0.3">
      <c r="B56" s="7" t="s">
        <v>17</v>
      </c>
      <c r="C56" s="8">
        <v>2875</v>
      </c>
      <c r="D56" s="9">
        <f>C56/($C56+$F56+$J56)</f>
        <v>0.45963229416466828</v>
      </c>
      <c r="E56" s="7" t="s">
        <v>18</v>
      </c>
      <c r="F56" s="8">
        <v>2303</v>
      </c>
      <c r="G56" s="9">
        <f>F56/($C56+$F56+$J56)</f>
        <v>0.36818545163868904</v>
      </c>
      <c r="H56" s="11">
        <f>C56-F56</f>
        <v>572</v>
      </c>
      <c r="I56" s="3">
        <f>D56-G56</f>
        <v>9.1446842525979233E-2</v>
      </c>
      <c r="J56" s="2">
        <v>1077</v>
      </c>
      <c r="K56" s="3">
        <f>J56/($C56+$F56+$J56)</f>
        <v>0.17218225419664268</v>
      </c>
    </row>
    <row r="57" spans="2:11" ht="14.4" thickBot="1" x14ac:dyDescent="0.3"/>
    <row r="58" spans="2:11" ht="14.4" thickBot="1" x14ac:dyDescent="0.3">
      <c r="B58" s="98" t="s">
        <v>316</v>
      </c>
      <c r="C58" s="99"/>
      <c r="D58" s="99"/>
      <c r="E58" s="99"/>
      <c r="F58" s="99"/>
      <c r="G58" s="99"/>
      <c r="H58" s="99"/>
      <c r="I58" s="99"/>
      <c r="J58" s="99"/>
      <c r="K58" s="100"/>
    </row>
    <row r="59" spans="2:11" x14ac:dyDescent="0.25">
      <c r="B59" s="4" t="s">
        <v>33</v>
      </c>
      <c r="C59" s="5" t="s">
        <v>31</v>
      </c>
      <c r="D59" s="6" t="s">
        <v>32</v>
      </c>
      <c r="E59" s="4" t="s">
        <v>34</v>
      </c>
      <c r="F59" s="5" t="s">
        <v>31</v>
      </c>
      <c r="G59" s="6" t="s">
        <v>32</v>
      </c>
      <c r="H59" s="10" t="s">
        <v>35</v>
      </c>
      <c r="I59" s="6" t="s">
        <v>36</v>
      </c>
      <c r="J59" s="1" t="s">
        <v>22</v>
      </c>
      <c r="K59" s="6" t="s">
        <v>32</v>
      </c>
    </row>
    <row r="60" spans="2:11" ht="14.4" thickBot="1" x14ac:dyDescent="0.3">
      <c r="B60" s="7" t="s">
        <v>17</v>
      </c>
      <c r="C60" s="8">
        <v>2378</v>
      </c>
      <c r="D60" s="9">
        <f>C60/($C60+$F60+$J60)</f>
        <v>0.51117798796216685</v>
      </c>
      <c r="E60" s="7" t="s">
        <v>18</v>
      </c>
      <c r="F60" s="8">
        <v>1835</v>
      </c>
      <c r="G60" s="9">
        <f>F60/($C60+$F60+$J60)</f>
        <v>0.39445399828030953</v>
      </c>
      <c r="H60" s="11">
        <f>C60-F60</f>
        <v>543</v>
      </c>
      <c r="I60" s="3">
        <f>D60-G60</f>
        <v>0.11672398968185732</v>
      </c>
      <c r="J60" s="2">
        <v>439</v>
      </c>
      <c r="K60" s="3">
        <f>J60/($C60+$F60+$J60)</f>
        <v>9.4368013757523642E-2</v>
      </c>
    </row>
    <row r="61" spans="2:11" ht="14.4" thickBot="1" x14ac:dyDescent="0.3"/>
    <row r="62" spans="2:11" ht="14.4" thickBot="1" x14ac:dyDescent="0.3">
      <c r="B62" s="98" t="s">
        <v>330</v>
      </c>
      <c r="C62" s="99"/>
      <c r="D62" s="99"/>
      <c r="E62" s="99"/>
      <c r="F62" s="99"/>
      <c r="G62" s="99"/>
      <c r="H62" s="99"/>
      <c r="I62" s="99"/>
      <c r="J62" s="99"/>
      <c r="K62" s="100"/>
    </row>
    <row r="63" spans="2:11" x14ac:dyDescent="0.25">
      <c r="B63" s="4" t="s">
        <v>33</v>
      </c>
      <c r="C63" s="5" t="s">
        <v>31</v>
      </c>
      <c r="D63" s="6" t="s">
        <v>32</v>
      </c>
      <c r="E63" s="4" t="s">
        <v>34</v>
      </c>
      <c r="F63" s="5" t="s">
        <v>31</v>
      </c>
      <c r="G63" s="6" t="s">
        <v>32</v>
      </c>
      <c r="H63" s="10" t="s">
        <v>35</v>
      </c>
      <c r="I63" s="6" t="s">
        <v>36</v>
      </c>
      <c r="J63" s="1" t="s">
        <v>22</v>
      </c>
      <c r="K63" s="6" t="s">
        <v>32</v>
      </c>
    </row>
    <row r="64" spans="2:11" ht="14.4" thickBot="1" x14ac:dyDescent="0.3">
      <c r="B64" s="7" t="s">
        <v>20</v>
      </c>
      <c r="C64" s="8">
        <v>3315</v>
      </c>
      <c r="D64" s="9">
        <f>C64/($C64+$F64+$J64)</f>
        <v>0.54975124378109452</v>
      </c>
      <c r="E64" s="7" t="s">
        <v>17</v>
      </c>
      <c r="F64" s="8">
        <v>2242</v>
      </c>
      <c r="G64" s="9">
        <f>F64/($C64+$F64+$J64)</f>
        <v>0.37180762852404642</v>
      </c>
      <c r="H64" s="11">
        <f>C64-F64</f>
        <v>1073</v>
      </c>
      <c r="I64" s="3">
        <f>D64-G64</f>
        <v>0.1779436152570481</v>
      </c>
      <c r="J64" s="2">
        <v>473</v>
      </c>
      <c r="K64" s="3">
        <f>J64/($C64+$F64+$J64)</f>
        <v>7.8441127694859045E-2</v>
      </c>
    </row>
    <row r="65" spans="2:11" ht="14.4" thickBot="1" x14ac:dyDescent="0.3"/>
    <row r="66" spans="2:11" ht="14.4" thickBot="1" x14ac:dyDescent="0.3">
      <c r="B66" s="98" t="s">
        <v>349</v>
      </c>
      <c r="C66" s="99"/>
      <c r="D66" s="99"/>
      <c r="E66" s="99"/>
      <c r="F66" s="99"/>
      <c r="G66" s="99"/>
      <c r="H66" s="99"/>
      <c r="I66" s="99"/>
      <c r="J66" s="99"/>
      <c r="K66" s="100"/>
    </row>
    <row r="67" spans="2:11" x14ac:dyDescent="0.25">
      <c r="B67" s="4" t="s">
        <v>33</v>
      </c>
      <c r="C67" s="5" t="s">
        <v>31</v>
      </c>
      <c r="D67" s="6" t="s">
        <v>32</v>
      </c>
      <c r="E67" s="4" t="s">
        <v>34</v>
      </c>
      <c r="F67" s="5" t="s">
        <v>31</v>
      </c>
      <c r="G67" s="6" t="s">
        <v>32</v>
      </c>
      <c r="H67" s="10" t="s">
        <v>35</v>
      </c>
      <c r="I67" s="6" t="s">
        <v>36</v>
      </c>
      <c r="J67" s="1" t="s">
        <v>22</v>
      </c>
      <c r="K67" s="6" t="s">
        <v>32</v>
      </c>
    </row>
    <row r="68" spans="2:11" ht="14.4" thickBot="1" x14ac:dyDescent="0.3">
      <c r="B68" s="7" t="s">
        <v>20</v>
      </c>
      <c r="C68" s="8">
        <v>3581</v>
      </c>
      <c r="D68" s="9">
        <f>C68/($C68+$F68+$J68)</f>
        <v>0.57022292993630574</v>
      </c>
      <c r="E68" s="7" t="s">
        <v>17</v>
      </c>
      <c r="F68" s="8">
        <v>2255</v>
      </c>
      <c r="G68" s="9">
        <f>F68/($C68+$F68+$J68)</f>
        <v>0.35907643312101911</v>
      </c>
      <c r="H68" s="11">
        <f>C68-F68</f>
        <v>1326</v>
      </c>
      <c r="I68" s="3">
        <f>D68-G68</f>
        <v>0.21114649681528663</v>
      </c>
      <c r="J68" s="2">
        <v>444</v>
      </c>
      <c r="K68" s="3">
        <f>J68/($C68+$F68+$J68)</f>
        <v>7.0700636942675157E-2</v>
      </c>
    </row>
    <row r="69" spans="2:11" ht="14.4" thickBot="1" x14ac:dyDescent="0.3"/>
    <row r="70" spans="2:11" ht="14.4" thickBot="1" x14ac:dyDescent="0.3">
      <c r="B70" s="98" t="s">
        <v>363</v>
      </c>
      <c r="C70" s="99"/>
      <c r="D70" s="99"/>
      <c r="E70" s="99"/>
      <c r="F70" s="99"/>
      <c r="G70" s="99"/>
      <c r="H70" s="99"/>
      <c r="I70" s="99"/>
      <c r="J70" s="99"/>
      <c r="K70" s="100"/>
    </row>
    <row r="71" spans="2:11" x14ac:dyDescent="0.25">
      <c r="B71" s="4" t="s">
        <v>33</v>
      </c>
      <c r="C71" s="5" t="s">
        <v>31</v>
      </c>
      <c r="D71" s="6" t="s">
        <v>32</v>
      </c>
      <c r="E71" s="4" t="s">
        <v>34</v>
      </c>
      <c r="F71" s="5" t="s">
        <v>31</v>
      </c>
      <c r="G71" s="6" t="s">
        <v>32</v>
      </c>
      <c r="H71" s="10" t="s">
        <v>35</v>
      </c>
      <c r="I71" s="6" t="s">
        <v>36</v>
      </c>
      <c r="J71" s="1" t="s">
        <v>22</v>
      </c>
      <c r="K71" s="6" t="s">
        <v>32</v>
      </c>
    </row>
    <row r="72" spans="2:11" ht="14.4" thickBot="1" x14ac:dyDescent="0.3">
      <c r="B72" s="7" t="s">
        <v>20</v>
      </c>
      <c r="C72" s="8">
        <v>3042</v>
      </c>
      <c r="D72" s="9">
        <f>C72/($C72+$F72+$J72)</f>
        <v>0.60261489698890647</v>
      </c>
      <c r="E72" s="7" t="s">
        <v>17</v>
      </c>
      <c r="F72" s="8">
        <v>1457</v>
      </c>
      <c r="G72" s="9">
        <f>F72/($C72+$F72+$J72)</f>
        <v>0.28862916006339145</v>
      </c>
      <c r="H72" s="11">
        <f>C72-F72</f>
        <v>1585</v>
      </c>
      <c r="I72" s="3">
        <f>D72-G72</f>
        <v>0.31398573692551501</v>
      </c>
      <c r="J72" s="2">
        <v>549</v>
      </c>
      <c r="K72" s="3">
        <f>J72/($C72+$F72+$J72)</f>
        <v>0.10875594294770206</v>
      </c>
    </row>
    <row r="73" spans="2:11" ht="14.4" thickBot="1" x14ac:dyDescent="0.3"/>
    <row r="74" spans="2:11" ht="14.4" thickBot="1" x14ac:dyDescent="0.3">
      <c r="B74" s="98" t="s">
        <v>377</v>
      </c>
      <c r="C74" s="99"/>
      <c r="D74" s="99"/>
      <c r="E74" s="99"/>
      <c r="F74" s="99"/>
      <c r="G74" s="99"/>
      <c r="H74" s="99"/>
      <c r="I74" s="99"/>
      <c r="J74" s="99"/>
      <c r="K74" s="100"/>
    </row>
    <row r="75" spans="2:11" x14ac:dyDescent="0.25">
      <c r="B75" s="4" t="s">
        <v>33</v>
      </c>
      <c r="C75" s="5" t="s">
        <v>31</v>
      </c>
      <c r="D75" s="6" t="s">
        <v>32</v>
      </c>
      <c r="E75" s="4" t="s">
        <v>34</v>
      </c>
      <c r="F75" s="5" t="s">
        <v>31</v>
      </c>
      <c r="G75" s="6" t="s">
        <v>32</v>
      </c>
      <c r="H75" s="10" t="s">
        <v>35</v>
      </c>
      <c r="I75" s="6" t="s">
        <v>36</v>
      </c>
      <c r="J75" s="1" t="s">
        <v>22</v>
      </c>
      <c r="K75" s="6" t="s">
        <v>32</v>
      </c>
    </row>
    <row r="76" spans="2:11" ht="14.4" thickBot="1" x14ac:dyDescent="0.3">
      <c r="B76" s="7" t="s">
        <v>20</v>
      </c>
      <c r="C76" s="8">
        <v>3153</v>
      </c>
      <c r="D76" s="9">
        <f>C76/($C76+$F76+$J76)</f>
        <v>0.58868558625840184</v>
      </c>
      <c r="E76" s="7" t="s">
        <v>17</v>
      </c>
      <c r="F76" s="8">
        <v>1643</v>
      </c>
      <c r="G76" s="9">
        <f>F76/($C76+$F76+$J76)</f>
        <v>0.30675877520537714</v>
      </c>
      <c r="H76" s="11">
        <f>C76-F76</f>
        <v>1510</v>
      </c>
      <c r="I76" s="3">
        <f>D76-G76</f>
        <v>0.2819268110530247</v>
      </c>
      <c r="J76" s="2">
        <v>560</v>
      </c>
      <c r="K76" s="3">
        <f>J76/($C76+$F76+$J76)</f>
        <v>0.10455563853622106</v>
      </c>
    </row>
    <row r="77" spans="2:11" ht="14.4" thickBot="1" x14ac:dyDescent="0.3"/>
    <row r="78" spans="2:11" ht="14.4" thickBot="1" x14ac:dyDescent="0.3">
      <c r="B78" s="98" t="s">
        <v>398</v>
      </c>
      <c r="C78" s="99"/>
      <c r="D78" s="99"/>
      <c r="E78" s="99"/>
      <c r="F78" s="99"/>
      <c r="G78" s="99"/>
      <c r="H78" s="99"/>
      <c r="I78" s="99"/>
      <c r="J78" s="99"/>
      <c r="K78" s="100"/>
    </row>
    <row r="79" spans="2:11" x14ac:dyDescent="0.25">
      <c r="B79" s="4" t="s">
        <v>33</v>
      </c>
      <c r="C79" s="5" t="s">
        <v>31</v>
      </c>
      <c r="D79" s="6" t="s">
        <v>32</v>
      </c>
      <c r="E79" s="4" t="s">
        <v>34</v>
      </c>
      <c r="F79" s="5" t="s">
        <v>31</v>
      </c>
      <c r="G79" s="6" t="s">
        <v>32</v>
      </c>
      <c r="H79" s="10" t="s">
        <v>35</v>
      </c>
      <c r="I79" s="6" t="s">
        <v>36</v>
      </c>
      <c r="J79" s="1" t="s">
        <v>22</v>
      </c>
      <c r="K79" s="6" t="s">
        <v>32</v>
      </c>
    </row>
    <row r="80" spans="2:11" ht="14.4" thickBot="1" x14ac:dyDescent="0.3">
      <c r="B80" s="7" t="s">
        <v>20</v>
      </c>
      <c r="C80" s="8">
        <v>3758</v>
      </c>
      <c r="D80" s="9">
        <f>C80/($C80+$F80+$J80)</f>
        <v>0.61657095980311727</v>
      </c>
      <c r="E80" s="7" t="s">
        <v>17</v>
      </c>
      <c r="F80" s="8">
        <v>1896</v>
      </c>
      <c r="G80" s="9">
        <f>F80/($C80+$F80+$J80)</f>
        <v>0.31107465135356849</v>
      </c>
      <c r="H80" s="11">
        <f>C80-F80</f>
        <v>1862</v>
      </c>
      <c r="I80" s="3">
        <f>D80-G80</f>
        <v>0.30549630844954878</v>
      </c>
      <c r="J80" s="2">
        <v>441</v>
      </c>
      <c r="K80" s="3">
        <f>J80/($C80+$F80+$J80)</f>
        <v>7.2354388843314188E-2</v>
      </c>
    </row>
    <row r="81" spans="2:11" ht="14.4" thickBot="1" x14ac:dyDescent="0.3"/>
    <row r="82" spans="2:11" ht="14.4" thickBot="1" x14ac:dyDescent="0.3">
      <c r="B82" s="98" t="s">
        <v>416</v>
      </c>
      <c r="C82" s="99"/>
      <c r="D82" s="99"/>
      <c r="E82" s="99"/>
      <c r="F82" s="99"/>
      <c r="G82" s="99"/>
      <c r="H82" s="99"/>
      <c r="I82" s="99"/>
      <c r="J82" s="99"/>
      <c r="K82" s="100"/>
    </row>
    <row r="83" spans="2:11" x14ac:dyDescent="0.25">
      <c r="B83" s="4" t="s">
        <v>33</v>
      </c>
      <c r="C83" s="5" t="s">
        <v>31</v>
      </c>
      <c r="D83" s="6" t="s">
        <v>32</v>
      </c>
      <c r="E83" s="4" t="s">
        <v>34</v>
      </c>
      <c r="F83" s="5" t="s">
        <v>31</v>
      </c>
      <c r="G83" s="6" t="s">
        <v>32</v>
      </c>
      <c r="H83" s="10" t="s">
        <v>35</v>
      </c>
      <c r="I83" s="6" t="s">
        <v>36</v>
      </c>
      <c r="J83" s="1" t="s">
        <v>22</v>
      </c>
      <c r="K83" s="6" t="s">
        <v>32</v>
      </c>
    </row>
    <row r="84" spans="2:11" ht="14.4" thickBot="1" x14ac:dyDescent="0.3">
      <c r="B84" s="7" t="s">
        <v>17</v>
      </c>
      <c r="C84" s="8">
        <v>3029</v>
      </c>
      <c r="D84" s="9">
        <f>C84/($C84+$F84+$J84)</f>
        <v>0.46180820246988868</v>
      </c>
      <c r="E84" s="7" t="s">
        <v>18</v>
      </c>
      <c r="F84" s="8">
        <v>2395</v>
      </c>
      <c r="G84" s="9">
        <f>F84/($C84+$F84+$J84)</f>
        <v>0.36514712608629363</v>
      </c>
      <c r="H84" s="11">
        <f>C84-F84</f>
        <v>634</v>
      </c>
      <c r="I84" s="3">
        <f>D84-G84</f>
        <v>9.6661076383595057E-2</v>
      </c>
      <c r="J84" s="2">
        <v>1135</v>
      </c>
      <c r="K84" s="3">
        <f>J84/($C84+$F84+$J84)</f>
        <v>0.17304467144381766</v>
      </c>
    </row>
    <row r="85" spans="2:11" ht="14.4" thickBot="1" x14ac:dyDescent="0.3"/>
    <row r="86" spans="2:11" ht="14.4" thickBot="1" x14ac:dyDescent="0.3">
      <c r="B86" s="98" t="s">
        <v>433</v>
      </c>
      <c r="C86" s="99"/>
      <c r="D86" s="99"/>
      <c r="E86" s="99"/>
      <c r="F86" s="99"/>
      <c r="G86" s="99"/>
      <c r="H86" s="99"/>
      <c r="I86" s="99"/>
      <c r="J86" s="99"/>
      <c r="K86" s="100"/>
    </row>
    <row r="87" spans="2:11" x14ac:dyDescent="0.25">
      <c r="B87" s="4" t="s">
        <v>33</v>
      </c>
      <c r="C87" s="5" t="s">
        <v>31</v>
      </c>
      <c r="D87" s="6" t="s">
        <v>32</v>
      </c>
      <c r="E87" s="4" t="s">
        <v>34</v>
      </c>
      <c r="F87" s="5" t="s">
        <v>31</v>
      </c>
      <c r="G87" s="6" t="s">
        <v>32</v>
      </c>
      <c r="H87" s="10" t="s">
        <v>35</v>
      </c>
      <c r="I87" s="6" t="s">
        <v>36</v>
      </c>
      <c r="J87" s="1" t="s">
        <v>22</v>
      </c>
      <c r="K87" s="6" t="s">
        <v>32</v>
      </c>
    </row>
    <row r="88" spans="2:11" ht="14.4" thickBot="1" x14ac:dyDescent="0.3">
      <c r="B88" s="7" t="s">
        <v>17</v>
      </c>
      <c r="C88" s="8">
        <v>2490</v>
      </c>
      <c r="D88" s="9">
        <f>C88/($C88+$F88+$J88)</f>
        <v>0.48775710088148871</v>
      </c>
      <c r="E88" s="7" t="s">
        <v>18</v>
      </c>
      <c r="F88" s="8">
        <v>2210</v>
      </c>
      <c r="G88" s="9">
        <f>F88/($C88+$F88+$J88)</f>
        <v>0.43290891283055827</v>
      </c>
      <c r="H88" s="11">
        <f>C88-F88</f>
        <v>280</v>
      </c>
      <c r="I88" s="3">
        <f>D88-G88</f>
        <v>5.4848188050930446E-2</v>
      </c>
      <c r="J88" s="2">
        <v>405</v>
      </c>
      <c r="K88" s="3">
        <f>J88/($C88+$F88+$J88)</f>
        <v>7.933398628795299E-2</v>
      </c>
    </row>
  </sheetData>
  <mergeCells count="22">
    <mergeCell ref="B70:K70"/>
    <mergeCell ref="B74:K74"/>
    <mergeCell ref="B78:K78"/>
    <mergeCell ref="B82:K82"/>
    <mergeCell ref="B86:K86"/>
    <mergeCell ref="B46:K46"/>
    <mergeCell ref="B2:K2"/>
    <mergeCell ref="B6:K6"/>
    <mergeCell ref="B10:K10"/>
    <mergeCell ref="B14:K14"/>
    <mergeCell ref="B18:K18"/>
    <mergeCell ref="B38:K38"/>
    <mergeCell ref="B42:K42"/>
    <mergeCell ref="B30:K30"/>
    <mergeCell ref="B34:K34"/>
    <mergeCell ref="B22:K22"/>
    <mergeCell ref="B26:K26"/>
    <mergeCell ref="B62:K62"/>
    <mergeCell ref="B66:K66"/>
    <mergeCell ref="B58:K58"/>
    <mergeCell ref="B50:K50"/>
    <mergeCell ref="B54:K54"/>
  </mergeCells>
  <conditionalFormatting sqref="B4:D4">
    <cfRule type="expression" dxfId="846" priority="961">
      <formula>IF($B4="SNP",1,0)</formula>
    </cfRule>
    <cfRule type="expression" dxfId="845" priority="962">
      <formula>IF($B4="Lib Dem",1,0)</formula>
    </cfRule>
    <cfRule type="expression" dxfId="844" priority="963">
      <formula>IF($B4="Independent",1,0)</formula>
    </cfRule>
    <cfRule type="expression" dxfId="843" priority="964">
      <formula>IF($B4="Green",1,0)</formula>
    </cfRule>
    <cfRule type="expression" dxfId="842" priority="965">
      <formula>IF($B4="Conservative",1,0)</formula>
    </cfRule>
    <cfRule type="expression" dxfId="841" priority="966">
      <formula>IF($B4="Labour",1,0)</formula>
    </cfRule>
  </conditionalFormatting>
  <conditionalFormatting sqref="E4:G4">
    <cfRule type="expression" dxfId="840" priority="955">
      <formula>IF($E4="Conservative",1,0)</formula>
    </cfRule>
    <cfRule type="expression" dxfId="839" priority="956">
      <formula>IF($E4="Labour",1,0)</formula>
    </cfRule>
    <cfRule type="expression" dxfId="838" priority="957">
      <formula>IF($E4="Green",1,0)</formula>
    </cfRule>
    <cfRule type="expression" dxfId="837" priority="958">
      <formula>IF($E4="Independent",1,0)</formula>
    </cfRule>
    <cfRule type="expression" dxfId="836" priority="959">
      <formula>IF($E4="Lib Dem",1,0)</formula>
    </cfRule>
    <cfRule type="expression" dxfId="835" priority="960">
      <formula>IF($E4="SNP",1,0)</formula>
    </cfRule>
  </conditionalFormatting>
  <conditionalFormatting sqref="B12:D12">
    <cfRule type="expression" dxfId="834" priority="673">
      <formula>IF($B12="SNP",1,0)</formula>
    </cfRule>
    <cfRule type="expression" dxfId="833" priority="674">
      <formula>IF($B12="Lib Dem",1,0)</formula>
    </cfRule>
    <cfRule type="expression" dxfId="832" priority="675">
      <formula>IF($B12="Independent",1,0)</formula>
    </cfRule>
    <cfRule type="expression" dxfId="831" priority="676">
      <formula>IF($B12="Green",1,0)</formula>
    </cfRule>
    <cfRule type="expression" dxfId="830" priority="677">
      <formula>IF($B12="Conservative",1,0)</formula>
    </cfRule>
    <cfRule type="expression" dxfId="829" priority="678">
      <formula>IF($B12="Labour",1,0)</formula>
    </cfRule>
  </conditionalFormatting>
  <conditionalFormatting sqref="E12:G12">
    <cfRule type="expression" dxfId="828" priority="667">
      <formula>IF($E12="Conservative",1,0)</formula>
    </cfRule>
    <cfRule type="expression" dxfId="827" priority="668">
      <formula>IF($E12="Labour",1,0)</formula>
    </cfRule>
    <cfRule type="expression" dxfId="826" priority="669">
      <formula>IF($E12="Green",1,0)</formula>
    </cfRule>
    <cfRule type="expression" dxfId="825" priority="670">
      <formula>IF($E12="Independent",1,0)</formula>
    </cfRule>
    <cfRule type="expression" dxfId="824" priority="671">
      <formula>IF($E12="Lib Dem",1,0)</formula>
    </cfRule>
    <cfRule type="expression" dxfId="823" priority="672">
      <formula>IF($E12="SNP",1,0)</formula>
    </cfRule>
  </conditionalFormatting>
  <conditionalFormatting sqref="B8:D8">
    <cfRule type="expression" dxfId="822" priority="283">
      <formula>IF($B8="SNP",1,0)</formula>
    </cfRule>
    <cfRule type="expression" dxfId="821" priority="284">
      <formula>IF($B8="Lib Dem",1,0)</formula>
    </cfRule>
    <cfRule type="expression" dxfId="820" priority="285">
      <formula>IF($B8="Independent",1,0)</formula>
    </cfRule>
    <cfRule type="expression" dxfId="819" priority="286">
      <formula>IF($B8="Green",1,0)</formula>
    </cfRule>
    <cfRule type="expression" dxfId="818" priority="287">
      <formula>IF($B8="Conservative",1,0)</formula>
    </cfRule>
    <cfRule type="expression" dxfId="817" priority="288">
      <formula>IF($B8="Labour",1,0)</formula>
    </cfRule>
  </conditionalFormatting>
  <conditionalFormatting sqref="E8:G8">
    <cfRule type="expression" dxfId="816" priority="277">
      <formula>IF($E8="Conservative",1,0)</formula>
    </cfRule>
    <cfRule type="expression" dxfId="815" priority="278">
      <formula>IF($E8="Labour",1,0)</formula>
    </cfRule>
    <cfRule type="expression" dxfId="814" priority="279">
      <formula>IF($E8="Green",1,0)</formula>
    </cfRule>
    <cfRule type="expression" dxfId="813" priority="280">
      <formula>IF($E8="Independent",1,0)</formula>
    </cfRule>
    <cfRule type="expression" dxfId="812" priority="281">
      <formula>IF($E8="Lib Dem",1,0)</formula>
    </cfRule>
    <cfRule type="expression" dxfId="811" priority="282">
      <formula>IF($E8="SNP",1,0)</formula>
    </cfRule>
  </conditionalFormatting>
  <conditionalFormatting sqref="B16:D16">
    <cfRule type="expression" dxfId="810" priority="271">
      <formula>IF($B16="SNP",1,0)</formula>
    </cfRule>
    <cfRule type="expression" dxfId="809" priority="272">
      <formula>IF($B16="Lib Dem",1,0)</formula>
    </cfRule>
    <cfRule type="expression" dxfId="808" priority="273">
      <formula>IF($B16="Independent",1,0)</formula>
    </cfRule>
    <cfRule type="expression" dxfId="807" priority="274">
      <formula>IF($B16="Green",1,0)</formula>
    </cfRule>
    <cfRule type="expression" dxfId="806" priority="275">
      <formula>IF($B16="Conservative",1,0)</formula>
    </cfRule>
    <cfRule type="expression" dxfId="805" priority="276">
      <formula>IF($B16="Labour",1,0)</formula>
    </cfRule>
  </conditionalFormatting>
  <conditionalFormatting sqref="E16:G16">
    <cfRule type="expression" dxfId="804" priority="265">
      <formula>IF($E16="Conservative",1,0)</formula>
    </cfRule>
    <cfRule type="expression" dxfId="803" priority="266">
      <formula>IF($E16="Labour",1,0)</formula>
    </cfRule>
    <cfRule type="expression" dxfId="802" priority="267">
      <formula>IF($E16="Green",1,0)</formula>
    </cfRule>
    <cfRule type="expression" dxfId="801" priority="268">
      <formula>IF($E16="Independent",1,0)</formula>
    </cfRule>
    <cfRule type="expression" dxfId="800" priority="269">
      <formula>IF($E16="Lib Dem",1,0)</formula>
    </cfRule>
    <cfRule type="expression" dxfId="799" priority="270">
      <formula>IF($E16="SNP",1,0)</formula>
    </cfRule>
  </conditionalFormatting>
  <conditionalFormatting sqref="B20:D20">
    <cfRule type="expression" dxfId="798" priority="259">
      <formula>IF($B20="SNP",1,0)</formula>
    </cfRule>
    <cfRule type="expression" dxfId="797" priority="260">
      <formula>IF($B20="Lib Dem",1,0)</formula>
    </cfRule>
    <cfRule type="expression" dxfId="796" priority="261">
      <formula>IF($B20="Independent",1,0)</formula>
    </cfRule>
    <cfRule type="expression" dxfId="795" priority="262">
      <formula>IF($B20="Green",1,0)</formula>
    </cfRule>
    <cfRule type="expression" dxfId="794" priority="263">
      <formula>IF($B20="Conservative",1,0)</formula>
    </cfRule>
    <cfRule type="expression" dxfId="793" priority="264">
      <formula>IF($B20="Labour",1,0)</formula>
    </cfRule>
  </conditionalFormatting>
  <conditionalFormatting sqref="E20:G20">
    <cfRule type="expression" dxfId="792" priority="253">
      <formula>IF($E20="Conservative",1,0)</formula>
    </cfRule>
    <cfRule type="expression" dxfId="791" priority="254">
      <formula>IF($E20="Labour",1,0)</formula>
    </cfRule>
    <cfRule type="expression" dxfId="790" priority="255">
      <formula>IF($E20="Green",1,0)</formula>
    </cfRule>
    <cfRule type="expression" dxfId="789" priority="256">
      <formula>IF($E20="Independent",1,0)</formula>
    </cfRule>
    <cfRule type="expression" dxfId="788" priority="257">
      <formula>IF($E20="Lib Dem",1,0)</formula>
    </cfRule>
    <cfRule type="expression" dxfId="787" priority="258">
      <formula>IF($E20="SNP",1,0)</formula>
    </cfRule>
  </conditionalFormatting>
  <conditionalFormatting sqref="B24:D24">
    <cfRule type="expression" dxfId="786" priority="199">
      <formula>IF($B24="SNP",1,0)</formula>
    </cfRule>
    <cfRule type="expression" dxfId="785" priority="200">
      <formula>IF($B24="Lib Dem",1,0)</formula>
    </cfRule>
    <cfRule type="expression" dxfId="784" priority="201">
      <formula>IF($B24="Independent",1,0)</formula>
    </cfRule>
    <cfRule type="expression" dxfId="783" priority="202">
      <formula>IF($B24="Green",1,0)</formula>
    </cfRule>
    <cfRule type="expression" dxfId="782" priority="203">
      <formula>IF($B24="Conservative",1,0)</formula>
    </cfRule>
    <cfRule type="expression" dxfId="781" priority="204">
      <formula>IF($B24="Labour",1,0)</formula>
    </cfRule>
  </conditionalFormatting>
  <conditionalFormatting sqref="E24:G24">
    <cfRule type="expression" dxfId="780" priority="193">
      <formula>IF($E24="Conservative",1,0)</formula>
    </cfRule>
    <cfRule type="expression" dxfId="779" priority="194">
      <formula>IF($E24="Labour",1,0)</formula>
    </cfRule>
    <cfRule type="expression" dxfId="778" priority="195">
      <formula>IF($E24="Green",1,0)</formula>
    </cfRule>
    <cfRule type="expression" dxfId="777" priority="196">
      <formula>IF($E24="Independent",1,0)</formula>
    </cfRule>
    <cfRule type="expression" dxfId="776" priority="197">
      <formula>IF($E24="Lib Dem",1,0)</formula>
    </cfRule>
    <cfRule type="expression" dxfId="775" priority="198">
      <formula>IF($E24="SNP",1,0)</formula>
    </cfRule>
  </conditionalFormatting>
  <conditionalFormatting sqref="B28:D28">
    <cfRule type="expression" dxfId="774" priority="187">
      <formula>IF($B28="SNP",1,0)</formula>
    </cfRule>
    <cfRule type="expression" dxfId="773" priority="188">
      <formula>IF($B28="Lib Dem",1,0)</formula>
    </cfRule>
    <cfRule type="expression" dxfId="772" priority="189">
      <formula>IF($B28="Independent",1,0)</formula>
    </cfRule>
    <cfRule type="expression" dxfId="771" priority="190">
      <formula>IF($B28="Green",1,0)</formula>
    </cfRule>
    <cfRule type="expression" dxfId="770" priority="191">
      <formula>IF($B28="Conservative",1,0)</formula>
    </cfRule>
    <cfRule type="expression" dxfId="769" priority="192">
      <formula>IF($B28="Labour",1,0)</formula>
    </cfRule>
  </conditionalFormatting>
  <conditionalFormatting sqref="E28:G28">
    <cfRule type="expression" dxfId="768" priority="181">
      <formula>IF($E28="Conservative",1,0)</formula>
    </cfRule>
    <cfRule type="expression" dxfId="767" priority="182">
      <formula>IF($E28="Labour",1,0)</formula>
    </cfRule>
    <cfRule type="expression" dxfId="766" priority="183">
      <formula>IF($E28="Green",1,0)</formula>
    </cfRule>
    <cfRule type="expression" dxfId="765" priority="184">
      <formula>IF($E28="Independent",1,0)</formula>
    </cfRule>
    <cfRule type="expression" dxfId="764" priority="185">
      <formula>IF($E28="Lib Dem",1,0)</formula>
    </cfRule>
    <cfRule type="expression" dxfId="763" priority="186">
      <formula>IF($E28="SNP",1,0)</formula>
    </cfRule>
  </conditionalFormatting>
  <conditionalFormatting sqref="B32:D32">
    <cfRule type="expression" dxfId="762" priority="175">
      <formula>IF($B32="SNP",1,0)</formula>
    </cfRule>
    <cfRule type="expression" dxfId="761" priority="176">
      <formula>IF($B32="Lib Dem",1,0)</formula>
    </cfRule>
    <cfRule type="expression" dxfId="760" priority="177">
      <formula>IF($B32="Independent",1,0)</formula>
    </cfRule>
    <cfRule type="expression" dxfId="759" priority="178">
      <formula>IF($B32="Green",1,0)</formula>
    </cfRule>
    <cfRule type="expression" dxfId="758" priority="179">
      <formula>IF($B32="Conservative",1,0)</formula>
    </cfRule>
    <cfRule type="expression" dxfId="757" priority="180">
      <formula>IF($B32="Labour",1,0)</formula>
    </cfRule>
  </conditionalFormatting>
  <conditionalFormatting sqref="E32:G32">
    <cfRule type="expression" dxfId="756" priority="169">
      <formula>IF($E32="Conservative",1,0)</formula>
    </cfRule>
    <cfRule type="expression" dxfId="755" priority="170">
      <formula>IF($E32="Labour",1,0)</formula>
    </cfRule>
    <cfRule type="expression" dxfId="754" priority="171">
      <formula>IF($E32="Green",1,0)</formula>
    </cfRule>
    <cfRule type="expression" dxfId="753" priority="172">
      <formula>IF($E32="Independent",1,0)</formula>
    </cfRule>
    <cfRule type="expression" dxfId="752" priority="173">
      <formula>IF($E32="Lib Dem",1,0)</formula>
    </cfRule>
    <cfRule type="expression" dxfId="751" priority="174">
      <formula>IF($E32="SNP",1,0)</formula>
    </cfRule>
  </conditionalFormatting>
  <conditionalFormatting sqref="B36:D36">
    <cfRule type="expression" dxfId="750" priority="163">
      <formula>IF($B36="SNP",1,0)</formula>
    </cfRule>
    <cfRule type="expression" dxfId="749" priority="164">
      <formula>IF($B36="Lib Dem",1,0)</formula>
    </cfRule>
    <cfRule type="expression" dxfId="748" priority="165">
      <formula>IF($B36="Independent",1,0)</formula>
    </cfRule>
    <cfRule type="expression" dxfId="747" priority="166">
      <formula>IF($B36="Green",1,0)</formula>
    </cfRule>
    <cfRule type="expression" dxfId="746" priority="167">
      <formula>IF($B36="Conservative",1,0)</formula>
    </cfRule>
    <cfRule type="expression" dxfId="745" priority="168">
      <formula>IF($B36="Labour",1,0)</formula>
    </cfRule>
  </conditionalFormatting>
  <conditionalFormatting sqref="E36:G36">
    <cfRule type="expression" dxfId="744" priority="157">
      <formula>IF($E36="Conservative",1,0)</formula>
    </cfRule>
    <cfRule type="expression" dxfId="743" priority="158">
      <formula>IF($E36="Labour",1,0)</formula>
    </cfRule>
    <cfRule type="expression" dxfId="742" priority="159">
      <formula>IF($E36="Green",1,0)</formula>
    </cfRule>
    <cfRule type="expression" dxfId="741" priority="160">
      <formula>IF($E36="Independent",1,0)</formula>
    </cfRule>
    <cfRule type="expression" dxfId="740" priority="161">
      <formula>IF($E36="Lib Dem",1,0)</formula>
    </cfRule>
    <cfRule type="expression" dxfId="739" priority="162">
      <formula>IF($E36="SNP",1,0)</formula>
    </cfRule>
  </conditionalFormatting>
  <conditionalFormatting sqref="B40:D40">
    <cfRule type="expression" dxfId="738" priority="151">
      <formula>IF($B40="SNP",1,0)</formula>
    </cfRule>
    <cfRule type="expression" dxfId="737" priority="152">
      <formula>IF($B40="Lib Dem",1,0)</formula>
    </cfRule>
    <cfRule type="expression" dxfId="736" priority="153">
      <formula>IF($B40="Independent",1,0)</formula>
    </cfRule>
    <cfRule type="expression" dxfId="735" priority="154">
      <formula>IF($B40="Green",1,0)</formula>
    </cfRule>
    <cfRule type="expression" dxfId="734" priority="155">
      <formula>IF($B40="Conservative",1,0)</formula>
    </cfRule>
    <cfRule type="expression" dxfId="733" priority="156">
      <formula>IF($B40="Labour",1,0)</formula>
    </cfRule>
  </conditionalFormatting>
  <conditionalFormatting sqref="E40:G40">
    <cfRule type="expression" dxfId="732" priority="145">
      <formula>IF($E40="Conservative",1,0)</formula>
    </cfRule>
    <cfRule type="expression" dxfId="731" priority="146">
      <formula>IF($E40="Labour",1,0)</formula>
    </cfRule>
    <cfRule type="expression" dxfId="730" priority="147">
      <formula>IF($E40="Green",1,0)</formula>
    </cfRule>
    <cfRule type="expression" dxfId="729" priority="148">
      <formula>IF($E40="Independent",1,0)</formula>
    </cfRule>
    <cfRule type="expression" dxfId="728" priority="149">
      <formula>IF($E40="Lib Dem",1,0)</formula>
    </cfRule>
    <cfRule type="expression" dxfId="727" priority="150">
      <formula>IF($E40="SNP",1,0)</formula>
    </cfRule>
  </conditionalFormatting>
  <conditionalFormatting sqref="B44:D44">
    <cfRule type="expression" dxfId="726" priority="139">
      <formula>IF($B44="SNP",1,0)</formula>
    </cfRule>
    <cfRule type="expression" dxfId="725" priority="140">
      <formula>IF($B44="Lib Dem",1,0)</formula>
    </cfRule>
    <cfRule type="expression" dxfId="724" priority="141">
      <formula>IF($B44="Independent",1,0)</formula>
    </cfRule>
    <cfRule type="expression" dxfId="723" priority="142">
      <formula>IF($B44="Green",1,0)</formula>
    </cfRule>
    <cfRule type="expression" dxfId="722" priority="143">
      <formula>IF($B44="Conservative",1,0)</formula>
    </cfRule>
    <cfRule type="expression" dxfId="721" priority="144">
      <formula>IF($B44="Labour",1,0)</formula>
    </cfRule>
  </conditionalFormatting>
  <conditionalFormatting sqref="E44:G44">
    <cfRule type="expression" dxfId="720" priority="133">
      <formula>IF($E44="Conservative",1,0)</formula>
    </cfRule>
    <cfRule type="expression" dxfId="719" priority="134">
      <formula>IF($E44="Labour",1,0)</formula>
    </cfRule>
    <cfRule type="expression" dxfId="718" priority="135">
      <formula>IF($E44="Green",1,0)</formula>
    </cfRule>
    <cfRule type="expression" dxfId="717" priority="136">
      <formula>IF($E44="Independent",1,0)</formula>
    </cfRule>
    <cfRule type="expression" dxfId="716" priority="137">
      <formula>IF($E44="Lib Dem",1,0)</formula>
    </cfRule>
    <cfRule type="expression" dxfId="715" priority="138">
      <formula>IF($E44="SNP",1,0)</formula>
    </cfRule>
  </conditionalFormatting>
  <conditionalFormatting sqref="B48:D48">
    <cfRule type="expression" dxfId="714" priority="127">
      <formula>IF($B48="SNP",1,0)</formula>
    </cfRule>
    <cfRule type="expression" dxfId="713" priority="128">
      <formula>IF($B48="Lib Dem",1,0)</formula>
    </cfRule>
    <cfRule type="expression" dxfId="712" priority="129">
      <formula>IF($B48="Independent",1,0)</formula>
    </cfRule>
    <cfRule type="expression" dxfId="711" priority="130">
      <formula>IF($B48="Green",1,0)</formula>
    </cfRule>
    <cfRule type="expression" dxfId="710" priority="131">
      <formula>IF($B48="Conservative",1,0)</formula>
    </cfRule>
    <cfRule type="expression" dxfId="709" priority="132">
      <formula>IF($B48="Labour",1,0)</formula>
    </cfRule>
  </conditionalFormatting>
  <conditionalFormatting sqref="E48:G48">
    <cfRule type="expression" dxfId="708" priority="121">
      <formula>IF($E48="Conservative",1,0)</formula>
    </cfRule>
    <cfRule type="expression" dxfId="707" priority="122">
      <formula>IF($E48="Labour",1,0)</formula>
    </cfRule>
    <cfRule type="expression" dxfId="706" priority="123">
      <formula>IF($E48="Green",1,0)</formula>
    </cfRule>
    <cfRule type="expression" dxfId="705" priority="124">
      <formula>IF($E48="Independent",1,0)</formula>
    </cfRule>
    <cfRule type="expression" dxfId="704" priority="125">
      <formula>IF($E48="Lib Dem",1,0)</formula>
    </cfRule>
    <cfRule type="expression" dxfId="703" priority="126">
      <formula>IF($E48="SNP",1,0)</formula>
    </cfRule>
  </conditionalFormatting>
  <conditionalFormatting sqref="B52:D52">
    <cfRule type="expression" dxfId="702" priority="115">
      <formula>IF($B52="SNP",1,0)</formula>
    </cfRule>
    <cfRule type="expression" dxfId="701" priority="116">
      <formula>IF($B52="Lib Dem",1,0)</formula>
    </cfRule>
    <cfRule type="expression" dxfId="700" priority="117">
      <formula>IF($B52="Independent",1,0)</formula>
    </cfRule>
    <cfRule type="expression" dxfId="699" priority="118">
      <formula>IF($B52="Green",1,0)</formula>
    </cfRule>
    <cfRule type="expression" dxfId="698" priority="119">
      <formula>IF($B52="Conservative",1,0)</formula>
    </cfRule>
    <cfRule type="expression" dxfId="697" priority="120">
      <formula>IF($B52="Labour",1,0)</formula>
    </cfRule>
  </conditionalFormatting>
  <conditionalFormatting sqref="E52:G52">
    <cfRule type="expression" dxfId="696" priority="109">
      <formula>IF($E52="Conservative",1,0)</formula>
    </cfRule>
    <cfRule type="expression" dxfId="695" priority="110">
      <formula>IF($E52="Labour",1,0)</formula>
    </cfRule>
    <cfRule type="expression" dxfId="694" priority="111">
      <formula>IF($E52="Green",1,0)</formula>
    </cfRule>
    <cfRule type="expression" dxfId="693" priority="112">
      <formula>IF($E52="Independent",1,0)</formula>
    </cfRule>
    <cfRule type="expression" dxfId="692" priority="113">
      <formula>IF($E52="Lib Dem",1,0)</formula>
    </cfRule>
    <cfRule type="expression" dxfId="691" priority="114">
      <formula>IF($E52="SNP",1,0)</formula>
    </cfRule>
  </conditionalFormatting>
  <conditionalFormatting sqref="B56:D56">
    <cfRule type="expression" dxfId="690" priority="103">
      <formula>IF($B56="SNP",1,0)</formula>
    </cfRule>
    <cfRule type="expression" dxfId="689" priority="104">
      <formula>IF($B56="Lib Dem",1,0)</formula>
    </cfRule>
    <cfRule type="expression" dxfId="688" priority="105">
      <formula>IF($B56="Independent",1,0)</formula>
    </cfRule>
    <cfRule type="expression" dxfId="687" priority="106">
      <formula>IF($B56="Green",1,0)</formula>
    </cfRule>
    <cfRule type="expression" dxfId="686" priority="107">
      <formula>IF($B56="Conservative",1,0)</formula>
    </cfRule>
    <cfRule type="expression" dxfId="685" priority="108">
      <formula>IF($B56="Labour",1,0)</formula>
    </cfRule>
  </conditionalFormatting>
  <conditionalFormatting sqref="E56:G56">
    <cfRule type="expression" dxfId="684" priority="97">
      <formula>IF($E56="Conservative",1,0)</formula>
    </cfRule>
    <cfRule type="expression" dxfId="683" priority="98">
      <formula>IF($E56="Labour",1,0)</formula>
    </cfRule>
    <cfRule type="expression" dxfId="682" priority="99">
      <formula>IF($E56="Green",1,0)</formula>
    </cfRule>
    <cfRule type="expression" dxfId="681" priority="100">
      <formula>IF($E56="Independent",1,0)</formula>
    </cfRule>
    <cfRule type="expression" dxfId="680" priority="101">
      <formula>IF($E56="Lib Dem",1,0)</formula>
    </cfRule>
    <cfRule type="expression" dxfId="679" priority="102">
      <formula>IF($E56="SNP",1,0)</formula>
    </cfRule>
  </conditionalFormatting>
  <conditionalFormatting sqref="B60:D60">
    <cfRule type="expression" dxfId="678" priority="91">
      <formula>IF($B60="SNP",1,0)</formula>
    </cfRule>
    <cfRule type="expression" dxfId="677" priority="92">
      <formula>IF($B60="Lib Dem",1,0)</formula>
    </cfRule>
    <cfRule type="expression" dxfId="676" priority="93">
      <formula>IF($B60="Independent",1,0)</formula>
    </cfRule>
    <cfRule type="expression" dxfId="675" priority="94">
      <formula>IF($B60="Green",1,0)</formula>
    </cfRule>
    <cfRule type="expression" dxfId="674" priority="95">
      <formula>IF($B60="Conservative",1,0)</formula>
    </cfRule>
    <cfRule type="expression" dxfId="673" priority="96">
      <formula>IF($B60="Labour",1,0)</formula>
    </cfRule>
  </conditionalFormatting>
  <conditionalFormatting sqref="E60:G60">
    <cfRule type="expression" dxfId="672" priority="85">
      <formula>IF($E60="Conservative",1,0)</formula>
    </cfRule>
    <cfRule type="expression" dxfId="671" priority="86">
      <formula>IF($E60="Labour",1,0)</formula>
    </cfRule>
    <cfRule type="expression" dxfId="670" priority="87">
      <formula>IF($E60="Green",1,0)</formula>
    </cfRule>
    <cfRule type="expression" dxfId="669" priority="88">
      <formula>IF($E60="Independent",1,0)</formula>
    </cfRule>
    <cfRule type="expression" dxfId="668" priority="89">
      <formula>IF($E60="Lib Dem",1,0)</formula>
    </cfRule>
    <cfRule type="expression" dxfId="667" priority="90">
      <formula>IF($E60="SNP",1,0)</formula>
    </cfRule>
  </conditionalFormatting>
  <conditionalFormatting sqref="B64:D64">
    <cfRule type="expression" dxfId="666" priority="79">
      <formula>IF($B64="SNP",1,0)</formula>
    </cfRule>
    <cfRule type="expression" dxfId="665" priority="80">
      <formula>IF($B64="Lib Dem",1,0)</formula>
    </cfRule>
    <cfRule type="expression" dxfId="664" priority="81">
      <formula>IF($B64="Independent",1,0)</formula>
    </cfRule>
    <cfRule type="expression" dxfId="663" priority="82">
      <formula>IF($B64="Green",1,0)</formula>
    </cfRule>
    <cfRule type="expression" dxfId="662" priority="83">
      <formula>IF($B64="Conservative",1,0)</formula>
    </cfRule>
    <cfRule type="expression" dxfId="661" priority="84">
      <formula>IF($B64="Labour",1,0)</formula>
    </cfRule>
  </conditionalFormatting>
  <conditionalFormatting sqref="E64:G64">
    <cfRule type="expression" dxfId="660" priority="73">
      <formula>IF($E64="Conservative",1,0)</formula>
    </cfRule>
    <cfRule type="expression" dxfId="659" priority="74">
      <formula>IF($E64="Labour",1,0)</formula>
    </cfRule>
    <cfRule type="expression" dxfId="658" priority="75">
      <formula>IF($E64="Green",1,0)</formula>
    </cfRule>
    <cfRule type="expression" dxfId="657" priority="76">
      <formula>IF($E64="Independent",1,0)</formula>
    </cfRule>
    <cfRule type="expression" dxfId="656" priority="77">
      <formula>IF($E64="Lib Dem",1,0)</formula>
    </cfRule>
    <cfRule type="expression" dxfId="655" priority="78">
      <formula>IF($E64="SNP",1,0)</formula>
    </cfRule>
  </conditionalFormatting>
  <conditionalFormatting sqref="B68:D68">
    <cfRule type="expression" dxfId="654" priority="67">
      <formula>IF($B68="SNP",1,0)</formula>
    </cfRule>
    <cfRule type="expression" dxfId="653" priority="68">
      <formula>IF($B68="Lib Dem",1,0)</formula>
    </cfRule>
    <cfRule type="expression" dxfId="652" priority="69">
      <formula>IF($B68="Independent",1,0)</formula>
    </cfRule>
    <cfRule type="expression" dxfId="651" priority="70">
      <formula>IF($B68="Green",1,0)</formula>
    </cfRule>
    <cfRule type="expression" dxfId="650" priority="71">
      <formula>IF($B68="Conservative",1,0)</formula>
    </cfRule>
    <cfRule type="expression" dxfId="649" priority="72">
      <formula>IF($B68="Labour",1,0)</formula>
    </cfRule>
  </conditionalFormatting>
  <conditionalFormatting sqref="E68:G68">
    <cfRule type="expression" dxfId="648" priority="61">
      <formula>IF($E68="Conservative",1,0)</formula>
    </cfRule>
    <cfRule type="expression" dxfId="647" priority="62">
      <formula>IF($E68="Labour",1,0)</formula>
    </cfRule>
    <cfRule type="expression" dxfId="646" priority="63">
      <formula>IF($E68="Green",1,0)</formula>
    </cfRule>
    <cfRule type="expression" dxfId="645" priority="64">
      <formula>IF($E68="Independent",1,0)</formula>
    </cfRule>
    <cfRule type="expression" dxfId="644" priority="65">
      <formula>IF($E68="Lib Dem",1,0)</formula>
    </cfRule>
    <cfRule type="expression" dxfId="643" priority="66">
      <formula>IF($E68="SNP",1,0)</formula>
    </cfRule>
  </conditionalFormatting>
  <conditionalFormatting sqref="B72:D72">
    <cfRule type="expression" dxfId="642" priority="55">
      <formula>IF($B72="SNP",1,0)</formula>
    </cfRule>
    <cfRule type="expression" dxfId="641" priority="56">
      <formula>IF($B72="Lib Dem",1,0)</formula>
    </cfRule>
    <cfRule type="expression" dxfId="640" priority="57">
      <formula>IF($B72="Independent",1,0)</formula>
    </cfRule>
    <cfRule type="expression" dxfId="639" priority="58">
      <formula>IF($B72="Green",1,0)</formula>
    </cfRule>
    <cfRule type="expression" dxfId="638" priority="59">
      <formula>IF($B72="Conservative",1,0)</formula>
    </cfRule>
    <cfRule type="expression" dxfId="637" priority="60">
      <formula>IF($B72="Labour",1,0)</formula>
    </cfRule>
  </conditionalFormatting>
  <conditionalFormatting sqref="E72:G72">
    <cfRule type="expression" dxfId="636" priority="49">
      <formula>IF($E72="Conservative",1,0)</formula>
    </cfRule>
    <cfRule type="expression" dxfId="635" priority="50">
      <formula>IF($E72="Labour",1,0)</formula>
    </cfRule>
    <cfRule type="expression" dxfId="634" priority="51">
      <formula>IF($E72="Green",1,0)</formula>
    </cfRule>
    <cfRule type="expression" dxfId="633" priority="52">
      <formula>IF($E72="Independent",1,0)</formula>
    </cfRule>
    <cfRule type="expression" dxfId="632" priority="53">
      <formula>IF($E72="Lib Dem",1,0)</formula>
    </cfRule>
    <cfRule type="expression" dxfId="631" priority="54">
      <formula>IF($E72="SNP",1,0)</formula>
    </cfRule>
  </conditionalFormatting>
  <conditionalFormatting sqref="B76:D76">
    <cfRule type="expression" dxfId="630" priority="43">
      <formula>IF($B76="SNP",1,0)</formula>
    </cfRule>
    <cfRule type="expression" dxfId="629" priority="44">
      <formula>IF($B76="Lib Dem",1,0)</formula>
    </cfRule>
    <cfRule type="expression" dxfId="628" priority="45">
      <formula>IF($B76="Independent",1,0)</formula>
    </cfRule>
    <cfRule type="expression" dxfId="627" priority="46">
      <formula>IF($B76="Green",1,0)</formula>
    </cfRule>
    <cfRule type="expression" dxfId="626" priority="47">
      <formula>IF($B76="Conservative",1,0)</formula>
    </cfRule>
    <cfRule type="expression" dxfId="625" priority="48">
      <formula>IF($B76="Labour",1,0)</formula>
    </cfRule>
  </conditionalFormatting>
  <conditionalFormatting sqref="E76:G76">
    <cfRule type="expression" dxfId="624" priority="37">
      <formula>IF($E76="Conservative",1,0)</formula>
    </cfRule>
    <cfRule type="expression" dxfId="623" priority="38">
      <formula>IF($E76="Labour",1,0)</formula>
    </cfRule>
    <cfRule type="expression" dxfId="622" priority="39">
      <formula>IF($E76="Green",1,0)</formula>
    </cfRule>
    <cfRule type="expression" dxfId="621" priority="40">
      <formula>IF($E76="Independent",1,0)</formula>
    </cfRule>
    <cfRule type="expression" dxfId="620" priority="41">
      <formula>IF($E76="Lib Dem",1,0)</formula>
    </cfRule>
    <cfRule type="expression" dxfId="619" priority="42">
      <formula>IF($E76="SNP",1,0)</formula>
    </cfRule>
  </conditionalFormatting>
  <conditionalFormatting sqref="B80:D80">
    <cfRule type="expression" dxfId="618" priority="31">
      <formula>IF($B80="SNP",1,0)</formula>
    </cfRule>
    <cfRule type="expression" dxfId="617" priority="32">
      <formula>IF($B80="Lib Dem",1,0)</formula>
    </cfRule>
    <cfRule type="expression" dxfId="616" priority="33">
      <formula>IF($B80="Independent",1,0)</formula>
    </cfRule>
    <cfRule type="expression" dxfId="615" priority="34">
      <formula>IF($B80="Green",1,0)</formula>
    </cfRule>
    <cfRule type="expression" dxfId="614" priority="35">
      <formula>IF($B80="Conservative",1,0)</formula>
    </cfRule>
    <cfRule type="expression" dxfId="613" priority="36">
      <formula>IF($B80="Labour",1,0)</formula>
    </cfRule>
  </conditionalFormatting>
  <conditionalFormatting sqref="E80:G80">
    <cfRule type="expression" dxfId="612" priority="25">
      <formula>IF($E80="Conservative",1,0)</formula>
    </cfRule>
    <cfRule type="expression" dxfId="611" priority="26">
      <formula>IF($E80="Labour",1,0)</formula>
    </cfRule>
    <cfRule type="expression" dxfId="610" priority="27">
      <formula>IF($E80="Green",1,0)</formula>
    </cfRule>
    <cfRule type="expression" dxfId="609" priority="28">
      <formula>IF($E80="Independent",1,0)</formula>
    </cfRule>
    <cfRule type="expression" dxfId="608" priority="29">
      <formula>IF($E80="Lib Dem",1,0)</formula>
    </cfRule>
    <cfRule type="expression" dxfId="607" priority="30">
      <formula>IF($E80="SNP",1,0)</formula>
    </cfRule>
  </conditionalFormatting>
  <conditionalFormatting sqref="B84:D84">
    <cfRule type="expression" dxfId="606" priority="19">
      <formula>IF($B84="SNP",1,0)</formula>
    </cfRule>
    <cfRule type="expression" dxfId="605" priority="20">
      <formula>IF($B84="Lib Dem",1,0)</formula>
    </cfRule>
    <cfRule type="expression" dxfId="604" priority="21">
      <formula>IF($B84="Independent",1,0)</formula>
    </cfRule>
    <cfRule type="expression" dxfId="603" priority="22">
      <formula>IF($B84="Green",1,0)</formula>
    </cfRule>
    <cfRule type="expression" dxfId="602" priority="23">
      <formula>IF($B84="Conservative",1,0)</formula>
    </cfRule>
    <cfRule type="expression" dxfId="601" priority="24">
      <formula>IF($B84="Labour",1,0)</formula>
    </cfRule>
  </conditionalFormatting>
  <conditionalFormatting sqref="E84:G84">
    <cfRule type="expression" dxfId="600" priority="13">
      <formula>IF($E84="Conservative",1,0)</formula>
    </cfRule>
    <cfRule type="expression" dxfId="599" priority="14">
      <formula>IF($E84="Labour",1,0)</formula>
    </cfRule>
    <cfRule type="expression" dxfId="598" priority="15">
      <formula>IF($E84="Green",1,0)</formula>
    </cfRule>
    <cfRule type="expression" dxfId="597" priority="16">
      <formula>IF($E84="Independent",1,0)</formula>
    </cfRule>
    <cfRule type="expression" dxfId="596" priority="17">
      <formula>IF($E84="Lib Dem",1,0)</formula>
    </cfRule>
    <cfRule type="expression" dxfId="595" priority="18">
      <formula>IF($E84="SNP",1,0)</formula>
    </cfRule>
  </conditionalFormatting>
  <conditionalFormatting sqref="B88:D88">
    <cfRule type="expression" dxfId="594" priority="7">
      <formula>IF($B88="SNP",1,0)</formula>
    </cfRule>
    <cfRule type="expression" dxfId="593" priority="8">
      <formula>IF($B88="Lib Dem",1,0)</formula>
    </cfRule>
    <cfRule type="expression" dxfId="592" priority="9">
      <formula>IF($B88="Independent",1,0)</formula>
    </cfRule>
    <cfRule type="expression" dxfId="591" priority="10">
      <formula>IF($B88="Green",1,0)</formula>
    </cfRule>
    <cfRule type="expression" dxfId="590" priority="11">
      <formula>IF($B88="Conservative",1,0)</formula>
    </cfRule>
    <cfRule type="expression" dxfId="589" priority="12">
      <formula>IF($B88="Labour",1,0)</formula>
    </cfRule>
  </conditionalFormatting>
  <conditionalFormatting sqref="E88:G88">
    <cfRule type="expression" dxfId="588" priority="1">
      <formula>IF($E88="Conservative",1,0)</formula>
    </cfRule>
    <cfRule type="expression" dxfId="587" priority="2">
      <formula>IF($E88="Labour",1,0)</formula>
    </cfRule>
    <cfRule type="expression" dxfId="586" priority="3">
      <formula>IF($E88="Green",1,0)</formula>
    </cfRule>
    <cfRule type="expression" dxfId="585" priority="4">
      <formula>IF($E88="Independent",1,0)</formula>
    </cfRule>
    <cfRule type="expression" dxfId="584" priority="5">
      <formula>IF($E88="Lib Dem",1,0)</formula>
    </cfRule>
    <cfRule type="expression" dxfId="583" priority="6">
      <formula>IF($E88="SNP",1,0)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8D98A-9F54-4C61-ADA6-D525FE9ABE2C}">
  <dimension ref="B1:AC341"/>
  <sheetViews>
    <sheetView zoomScale="70" zoomScaleNormal="70" workbookViewId="0">
      <selection activeCell="B337" sqref="B337"/>
    </sheetView>
  </sheetViews>
  <sheetFormatPr defaultRowHeight="13.8" x14ac:dyDescent="0.25"/>
  <cols>
    <col min="2" max="2" width="13.08203125" bestFit="1" customWidth="1"/>
    <col min="16" max="16" width="13.08203125" bestFit="1" customWidth="1"/>
  </cols>
  <sheetData>
    <row r="1" spans="2:29" ht="14.4" thickBot="1" x14ac:dyDescent="0.3"/>
    <row r="2" spans="2:29" ht="18" thickBot="1" x14ac:dyDescent="0.35">
      <c r="B2" s="104" t="s">
        <v>53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6"/>
    </row>
    <row r="3" spans="2:29" ht="18" thickBot="1" x14ac:dyDescent="0.35">
      <c r="B3" s="107" t="s">
        <v>74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89"/>
      <c r="P3" s="107" t="s">
        <v>75</v>
      </c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89"/>
    </row>
    <row r="4" spans="2:29" ht="16.2" thickBot="1" x14ac:dyDescent="0.35">
      <c r="B4" s="68" t="s">
        <v>76</v>
      </c>
      <c r="C4" s="69" t="s">
        <v>17</v>
      </c>
      <c r="D4" s="69" t="s">
        <v>18</v>
      </c>
      <c r="E4" s="69" t="s">
        <v>19</v>
      </c>
      <c r="F4" s="69" t="s">
        <v>20</v>
      </c>
      <c r="G4" s="69" t="s">
        <v>21</v>
      </c>
      <c r="H4" s="69" t="s">
        <v>39</v>
      </c>
      <c r="I4" s="69" t="s">
        <v>49</v>
      </c>
      <c r="J4" s="69" t="s">
        <v>51</v>
      </c>
      <c r="K4" s="69">
        <v>0</v>
      </c>
      <c r="L4" s="69">
        <v>0</v>
      </c>
      <c r="M4" s="69">
        <v>0</v>
      </c>
      <c r="N4" s="69">
        <v>0</v>
      </c>
      <c r="O4" s="70" t="s">
        <v>57</v>
      </c>
      <c r="P4" s="71" t="s">
        <v>76</v>
      </c>
      <c r="Q4" s="69" t="str">
        <f>C4</f>
        <v>SNP</v>
      </c>
      <c r="R4" s="69" t="str">
        <f t="shared" ref="R4:AB4" si="0">D4</f>
        <v>Labour</v>
      </c>
      <c r="S4" s="69" t="str">
        <f t="shared" si="0"/>
        <v>Conservative</v>
      </c>
      <c r="T4" s="69" t="str">
        <f t="shared" si="0"/>
        <v>Lib Dem</v>
      </c>
      <c r="U4" s="69" t="str">
        <f t="shared" si="0"/>
        <v>Green</v>
      </c>
      <c r="V4" s="69" t="str">
        <f t="shared" si="0"/>
        <v>Family</v>
      </c>
      <c r="W4" s="69" t="str">
        <f t="shared" si="0"/>
        <v>Alba</v>
      </c>
      <c r="X4" s="69" t="str">
        <f t="shared" si="0"/>
        <v>Independent</v>
      </c>
      <c r="Y4" s="69">
        <f t="shared" si="0"/>
        <v>0</v>
      </c>
      <c r="Z4" s="69">
        <f t="shared" si="0"/>
        <v>0</v>
      </c>
      <c r="AA4" s="69">
        <f t="shared" si="0"/>
        <v>0</v>
      </c>
      <c r="AB4" s="69">
        <f t="shared" si="0"/>
        <v>0</v>
      </c>
      <c r="AC4" s="72" t="s">
        <v>57</v>
      </c>
    </row>
    <row r="5" spans="2:29" ht="15.6" x14ac:dyDescent="0.3">
      <c r="B5" s="73" t="s">
        <v>77</v>
      </c>
      <c r="C5" s="74">
        <v>2138</v>
      </c>
      <c r="D5" s="74">
        <v>1940</v>
      </c>
      <c r="E5" s="74">
        <v>1017</v>
      </c>
      <c r="F5" s="74">
        <v>399</v>
      </c>
      <c r="G5" s="74">
        <v>246</v>
      </c>
      <c r="H5" s="74">
        <v>94</v>
      </c>
      <c r="I5" s="74">
        <v>83</v>
      </c>
      <c r="J5" s="74">
        <v>46</v>
      </c>
      <c r="K5" s="74">
        <v>0</v>
      </c>
      <c r="L5" s="74">
        <v>0</v>
      </c>
      <c r="M5" s="74">
        <v>0</v>
      </c>
      <c r="N5" s="74">
        <v>0</v>
      </c>
      <c r="O5" s="75">
        <f>SUM(C5:N5)</f>
        <v>5963</v>
      </c>
      <c r="P5" s="76" t="str">
        <f>B5</f>
        <v>Whole Ward</v>
      </c>
      <c r="Q5" s="77">
        <f t="shared" ref="Q5:Q17" si="1">IF(C5&gt;0,C5/O5,0)</f>
        <v>0.35854435686734865</v>
      </c>
      <c r="R5" s="77">
        <f t="shared" ref="R5:R17" si="2">IF(D5&gt;0,D5/O5,0)</f>
        <v>0.32533959416401143</v>
      </c>
      <c r="S5" s="77">
        <f t="shared" ref="S5:S17" si="3">IF(E5&gt;0,E5/O5,0)</f>
        <v>0.17055173570350496</v>
      </c>
      <c r="T5" s="77">
        <f t="shared" ref="T5:T17" si="4">IF(F5&gt;0,F5/O5,0)</f>
        <v>6.6912627871876573E-2</v>
      </c>
      <c r="U5" s="77">
        <f t="shared" ref="U5:U17" si="5">IF(G5&gt;0,G5/O5,0)</f>
        <v>4.1254402146570515E-2</v>
      </c>
      <c r="V5" s="77">
        <f t="shared" ref="V5:V17" si="6">IF(H5&gt;0,H5/O5,0)</f>
        <v>1.5763877242998492E-2</v>
      </c>
      <c r="W5" s="77">
        <f t="shared" ref="W5:W17" si="7">IF(I5&gt;0,I5/O5,0)</f>
        <v>1.39191682039242E-2</v>
      </c>
      <c r="X5" s="77">
        <f t="shared" ref="X5:X17" si="8">IF(J5&gt;0,J5/O5,0)</f>
        <v>7.714237799765219E-3</v>
      </c>
      <c r="Y5" s="77">
        <f t="shared" ref="Y5:Y17" si="9">IF(K5&gt;0,K5/O5,0)</f>
        <v>0</v>
      </c>
      <c r="Z5" s="77">
        <f t="shared" ref="Z5:Z17" si="10">IF(L5&gt;0,L5/O5,0)</f>
        <v>0</v>
      </c>
      <c r="AA5" s="77">
        <f t="shared" ref="AA5:AA17" si="11">IF(M5&gt;0,M5/O5,0)</f>
        <v>0</v>
      </c>
      <c r="AB5" s="77">
        <f t="shared" ref="AB5:AB17" si="12">IF(N5&gt;0,N5/O5,0)</f>
        <v>0</v>
      </c>
      <c r="AC5" s="78">
        <f>SUM(Q5:AB5)</f>
        <v>1.0000000000000002</v>
      </c>
    </row>
    <row r="6" spans="2:29" ht="15.6" x14ac:dyDescent="0.3">
      <c r="B6" s="79" t="s">
        <v>78</v>
      </c>
      <c r="C6" s="80">
        <v>1455</v>
      </c>
      <c r="D6" s="80">
        <v>1236</v>
      </c>
      <c r="E6" s="80">
        <v>607</v>
      </c>
      <c r="F6" s="80">
        <v>226</v>
      </c>
      <c r="G6" s="80">
        <v>161</v>
      </c>
      <c r="H6" s="80">
        <v>63</v>
      </c>
      <c r="I6" s="80">
        <v>53</v>
      </c>
      <c r="J6" s="80">
        <v>26</v>
      </c>
      <c r="K6" s="80">
        <v>0</v>
      </c>
      <c r="L6" s="80">
        <v>0</v>
      </c>
      <c r="M6" s="80">
        <v>0</v>
      </c>
      <c r="N6" s="80">
        <v>0</v>
      </c>
      <c r="O6" s="81">
        <f>SUM(C6:N6)</f>
        <v>3827</v>
      </c>
      <c r="P6" s="79" t="str">
        <f t="shared" ref="P6:P17" si="13">B6</f>
        <v>In Person Total</v>
      </c>
      <c r="Q6" s="82">
        <f t="shared" si="1"/>
        <v>0.38019336294747846</v>
      </c>
      <c r="R6" s="82">
        <f t="shared" si="2"/>
        <v>0.32296838254507448</v>
      </c>
      <c r="S6" s="82">
        <f t="shared" si="3"/>
        <v>0.15860987718839822</v>
      </c>
      <c r="T6" s="82">
        <f t="shared" si="4"/>
        <v>5.9054089365037886E-2</v>
      </c>
      <c r="U6" s="82">
        <f t="shared" si="5"/>
        <v>4.2069506140580089E-2</v>
      </c>
      <c r="V6" s="82">
        <f t="shared" si="6"/>
        <v>1.6461980663705252E-2</v>
      </c>
      <c r="W6" s="82">
        <f t="shared" si="7"/>
        <v>1.3848967859942513E-2</v>
      </c>
      <c r="X6" s="82">
        <f t="shared" si="8"/>
        <v>6.7938332897831202E-3</v>
      </c>
      <c r="Y6" s="82">
        <f t="shared" si="9"/>
        <v>0</v>
      </c>
      <c r="Z6" s="82">
        <f t="shared" si="10"/>
        <v>0</v>
      </c>
      <c r="AA6" s="82">
        <f t="shared" si="11"/>
        <v>0</v>
      </c>
      <c r="AB6" s="82">
        <f t="shared" si="12"/>
        <v>0</v>
      </c>
      <c r="AC6" s="83">
        <f t="shared" ref="AC6:AC17" si="14">SUM(Q6:AB6)</f>
        <v>1.0000000000000002</v>
      </c>
    </row>
    <row r="7" spans="2:29" ht="15.6" x14ac:dyDescent="0.3">
      <c r="B7" s="76" t="s">
        <v>79</v>
      </c>
      <c r="C7" s="80">
        <v>683</v>
      </c>
      <c r="D7" s="80">
        <v>704</v>
      </c>
      <c r="E7" s="80">
        <v>410</v>
      </c>
      <c r="F7" s="80">
        <v>173</v>
      </c>
      <c r="G7" s="80">
        <v>85</v>
      </c>
      <c r="H7" s="80">
        <v>31</v>
      </c>
      <c r="I7" s="80">
        <v>30</v>
      </c>
      <c r="J7" s="80">
        <v>20</v>
      </c>
      <c r="K7" s="80">
        <v>0</v>
      </c>
      <c r="L7" s="80">
        <v>0</v>
      </c>
      <c r="M7" s="80">
        <v>0</v>
      </c>
      <c r="N7" s="80">
        <v>0</v>
      </c>
      <c r="O7" s="81">
        <f t="shared" ref="O7:O17" si="15">SUM(C7:N7)</f>
        <v>2136</v>
      </c>
      <c r="P7" s="79" t="str">
        <f t="shared" si="13"/>
        <v>Postal Total</v>
      </c>
      <c r="Q7" s="82">
        <f t="shared" si="1"/>
        <v>0.31975655430711608</v>
      </c>
      <c r="R7" s="82">
        <f t="shared" si="2"/>
        <v>0.32958801498127338</v>
      </c>
      <c r="S7" s="82">
        <f t="shared" si="3"/>
        <v>0.19194756554307116</v>
      </c>
      <c r="T7" s="82">
        <f t="shared" si="4"/>
        <v>8.0992509363295884E-2</v>
      </c>
      <c r="U7" s="82">
        <f t="shared" si="5"/>
        <v>3.9794007490636704E-2</v>
      </c>
      <c r="V7" s="82">
        <f t="shared" si="6"/>
        <v>1.451310861423221E-2</v>
      </c>
      <c r="W7" s="82">
        <f t="shared" si="7"/>
        <v>1.4044943820224719E-2</v>
      </c>
      <c r="X7" s="82">
        <f t="shared" si="8"/>
        <v>9.3632958801498131E-3</v>
      </c>
      <c r="Y7" s="82">
        <f t="shared" si="9"/>
        <v>0</v>
      </c>
      <c r="Z7" s="82">
        <f t="shared" si="10"/>
        <v>0</v>
      </c>
      <c r="AA7" s="82">
        <f t="shared" si="11"/>
        <v>0</v>
      </c>
      <c r="AB7" s="82">
        <f t="shared" si="12"/>
        <v>0</v>
      </c>
      <c r="AC7" s="83">
        <f t="shared" si="14"/>
        <v>0.99999999999999989</v>
      </c>
    </row>
    <row r="8" spans="2:29" ht="15.6" x14ac:dyDescent="0.3">
      <c r="B8" s="84" t="s">
        <v>81</v>
      </c>
      <c r="C8" s="80">
        <v>388</v>
      </c>
      <c r="D8" s="80">
        <v>361</v>
      </c>
      <c r="E8" s="80">
        <v>139</v>
      </c>
      <c r="F8" s="80">
        <v>55</v>
      </c>
      <c r="G8" s="80">
        <v>35</v>
      </c>
      <c r="H8" s="80">
        <v>30</v>
      </c>
      <c r="I8" s="80">
        <v>16</v>
      </c>
      <c r="J8" s="80">
        <v>4</v>
      </c>
      <c r="K8" s="80">
        <v>0</v>
      </c>
      <c r="L8" s="80">
        <v>0</v>
      </c>
      <c r="M8" s="80">
        <v>0</v>
      </c>
      <c r="N8" s="80">
        <v>0</v>
      </c>
      <c r="O8" s="81">
        <f t="shared" si="15"/>
        <v>1028</v>
      </c>
      <c r="P8" s="79" t="str">
        <f t="shared" si="13"/>
        <v>001AAA</v>
      </c>
      <c r="Q8" s="82">
        <f t="shared" si="1"/>
        <v>0.37743190661478598</v>
      </c>
      <c r="R8" s="82">
        <f t="shared" si="2"/>
        <v>0.35116731517509725</v>
      </c>
      <c r="S8" s="82">
        <f t="shared" si="3"/>
        <v>0.13521400778210116</v>
      </c>
      <c r="T8" s="82">
        <f t="shared" si="4"/>
        <v>5.3501945525291826E-2</v>
      </c>
      <c r="U8" s="82">
        <f t="shared" si="5"/>
        <v>3.4046692607003888E-2</v>
      </c>
      <c r="V8" s="82">
        <f t="shared" si="6"/>
        <v>2.9182879377431907E-2</v>
      </c>
      <c r="W8" s="82">
        <f t="shared" si="7"/>
        <v>1.556420233463035E-2</v>
      </c>
      <c r="X8" s="82">
        <f t="shared" si="8"/>
        <v>3.8910505836575876E-3</v>
      </c>
      <c r="Y8" s="82">
        <f t="shared" si="9"/>
        <v>0</v>
      </c>
      <c r="Z8" s="82">
        <f t="shared" si="10"/>
        <v>0</v>
      </c>
      <c r="AA8" s="82">
        <f t="shared" si="11"/>
        <v>0</v>
      </c>
      <c r="AB8" s="82">
        <f t="shared" si="12"/>
        <v>0</v>
      </c>
      <c r="AC8" s="83">
        <f t="shared" si="14"/>
        <v>1</v>
      </c>
    </row>
    <row r="9" spans="2:29" ht="31.2" x14ac:dyDescent="0.3">
      <c r="B9" s="84" t="s">
        <v>82</v>
      </c>
      <c r="C9" s="80">
        <v>272</v>
      </c>
      <c r="D9" s="80">
        <v>259</v>
      </c>
      <c r="E9" s="80">
        <v>104</v>
      </c>
      <c r="F9" s="80">
        <v>34</v>
      </c>
      <c r="G9" s="80">
        <v>23</v>
      </c>
      <c r="H9" s="80">
        <v>6</v>
      </c>
      <c r="I9" s="80">
        <v>5</v>
      </c>
      <c r="J9" s="80">
        <v>18</v>
      </c>
      <c r="K9" s="80">
        <v>0</v>
      </c>
      <c r="L9" s="80">
        <v>0</v>
      </c>
      <c r="M9" s="80">
        <v>0</v>
      </c>
      <c r="N9" s="80">
        <v>0</v>
      </c>
      <c r="O9" s="81">
        <f t="shared" si="15"/>
        <v>721</v>
      </c>
      <c r="P9" s="79" t="str">
        <f t="shared" si="13"/>
        <v>002AAB &amp; 003AAC</v>
      </c>
      <c r="Q9" s="82">
        <f t="shared" si="1"/>
        <v>0.37725381414701803</v>
      </c>
      <c r="R9" s="82">
        <f t="shared" si="2"/>
        <v>0.35922330097087379</v>
      </c>
      <c r="S9" s="82">
        <f t="shared" si="3"/>
        <v>0.14424410540915394</v>
      </c>
      <c r="T9" s="82">
        <f t="shared" si="4"/>
        <v>4.7156726768377254E-2</v>
      </c>
      <c r="U9" s="82">
        <f t="shared" si="5"/>
        <v>3.1900138696255201E-2</v>
      </c>
      <c r="V9" s="82">
        <f t="shared" si="6"/>
        <v>8.321775312066574E-3</v>
      </c>
      <c r="W9" s="82">
        <f t="shared" si="7"/>
        <v>6.9348127600554789E-3</v>
      </c>
      <c r="X9" s="82">
        <f t="shared" si="8"/>
        <v>2.4965325936199722E-2</v>
      </c>
      <c r="Y9" s="82">
        <f t="shared" si="9"/>
        <v>0</v>
      </c>
      <c r="Z9" s="82">
        <f t="shared" si="10"/>
        <v>0</v>
      </c>
      <c r="AA9" s="82">
        <f t="shared" si="11"/>
        <v>0</v>
      </c>
      <c r="AB9" s="82">
        <f t="shared" si="12"/>
        <v>0</v>
      </c>
      <c r="AC9" s="83">
        <f t="shared" si="14"/>
        <v>1</v>
      </c>
    </row>
    <row r="10" spans="2:29" ht="15.6" x14ac:dyDescent="0.3">
      <c r="B10" s="84" t="s">
        <v>83</v>
      </c>
      <c r="C10" s="80">
        <v>118</v>
      </c>
      <c r="D10" s="80">
        <v>137</v>
      </c>
      <c r="E10" s="80">
        <v>59</v>
      </c>
      <c r="F10" s="80">
        <v>12</v>
      </c>
      <c r="G10" s="80">
        <v>6</v>
      </c>
      <c r="H10" s="80">
        <v>3</v>
      </c>
      <c r="I10" s="80">
        <v>8</v>
      </c>
      <c r="J10" s="80">
        <v>4</v>
      </c>
      <c r="K10" s="80">
        <v>0</v>
      </c>
      <c r="L10" s="80">
        <v>0</v>
      </c>
      <c r="M10" s="80">
        <v>0</v>
      </c>
      <c r="N10" s="80">
        <v>0</v>
      </c>
      <c r="O10" s="81">
        <f t="shared" si="15"/>
        <v>347</v>
      </c>
      <c r="P10" s="79" t="str">
        <f t="shared" si="13"/>
        <v>004AAD</v>
      </c>
      <c r="Q10" s="82">
        <f t="shared" si="1"/>
        <v>0.34005763688760809</v>
      </c>
      <c r="R10" s="82">
        <f t="shared" si="2"/>
        <v>0.39481268011527376</v>
      </c>
      <c r="S10" s="82">
        <f t="shared" si="3"/>
        <v>0.17002881844380405</v>
      </c>
      <c r="T10" s="82">
        <f t="shared" si="4"/>
        <v>3.4582132564841501E-2</v>
      </c>
      <c r="U10" s="82">
        <f t="shared" si="5"/>
        <v>1.7291066282420751E-2</v>
      </c>
      <c r="V10" s="82">
        <f t="shared" si="6"/>
        <v>8.6455331412103754E-3</v>
      </c>
      <c r="W10" s="82">
        <f t="shared" si="7"/>
        <v>2.3054755043227664E-2</v>
      </c>
      <c r="X10" s="82">
        <f t="shared" si="8"/>
        <v>1.1527377521613832E-2</v>
      </c>
      <c r="Y10" s="82">
        <f t="shared" si="9"/>
        <v>0</v>
      </c>
      <c r="Z10" s="82">
        <f t="shared" si="10"/>
        <v>0</v>
      </c>
      <c r="AA10" s="82">
        <f t="shared" si="11"/>
        <v>0</v>
      </c>
      <c r="AB10" s="82">
        <f t="shared" si="12"/>
        <v>0</v>
      </c>
      <c r="AC10" s="83">
        <f t="shared" si="14"/>
        <v>1</v>
      </c>
    </row>
    <row r="11" spans="2:29" ht="15.6" x14ac:dyDescent="0.3">
      <c r="B11" s="84" t="s">
        <v>84</v>
      </c>
      <c r="C11" s="80">
        <v>135</v>
      </c>
      <c r="D11" s="80">
        <v>115</v>
      </c>
      <c r="E11" s="80">
        <v>69</v>
      </c>
      <c r="F11" s="80">
        <v>34</v>
      </c>
      <c r="G11" s="80">
        <v>9</v>
      </c>
      <c r="H11" s="80">
        <v>15</v>
      </c>
      <c r="I11" s="80">
        <v>8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1">
        <f t="shared" si="15"/>
        <v>385</v>
      </c>
      <c r="P11" s="79" t="str">
        <f t="shared" si="13"/>
        <v>005AAE</v>
      </c>
      <c r="Q11" s="82">
        <f t="shared" si="1"/>
        <v>0.35064935064935066</v>
      </c>
      <c r="R11" s="82">
        <f t="shared" si="2"/>
        <v>0.29870129870129869</v>
      </c>
      <c r="S11" s="82">
        <f t="shared" si="3"/>
        <v>0.17922077922077922</v>
      </c>
      <c r="T11" s="82">
        <f t="shared" si="4"/>
        <v>8.8311688311688313E-2</v>
      </c>
      <c r="U11" s="82">
        <f t="shared" si="5"/>
        <v>2.3376623376623377E-2</v>
      </c>
      <c r="V11" s="82">
        <f t="shared" si="6"/>
        <v>3.896103896103896E-2</v>
      </c>
      <c r="W11" s="82">
        <f t="shared" si="7"/>
        <v>2.0779220779220779E-2</v>
      </c>
      <c r="X11" s="82">
        <f t="shared" si="8"/>
        <v>0</v>
      </c>
      <c r="Y11" s="82">
        <f t="shared" si="9"/>
        <v>0</v>
      </c>
      <c r="Z11" s="82">
        <f t="shared" si="10"/>
        <v>0</v>
      </c>
      <c r="AA11" s="82">
        <f t="shared" si="11"/>
        <v>0</v>
      </c>
      <c r="AB11" s="82">
        <f t="shared" si="12"/>
        <v>0</v>
      </c>
      <c r="AC11" s="83">
        <f t="shared" si="14"/>
        <v>1</v>
      </c>
    </row>
    <row r="12" spans="2:29" ht="15.6" x14ac:dyDescent="0.3">
      <c r="B12" s="84" t="s">
        <v>85</v>
      </c>
      <c r="C12" s="80">
        <v>138</v>
      </c>
      <c r="D12" s="80">
        <v>144</v>
      </c>
      <c r="E12" s="80">
        <v>92</v>
      </c>
      <c r="F12" s="80">
        <v>26</v>
      </c>
      <c r="G12" s="80">
        <v>23</v>
      </c>
      <c r="H12" s="80">
        <v>1</v>
      </c>
      <c r="I12" s="80">
        <v>3</v>
      </c>
      <c r="J12" s="80">
        <v>7</v>
      </c>
      <c r="K12" s="80">
        <v>0</v>
      </c>
      <c r="L12" s="80">
        <v>0</v>
      </c>
      <c r="M12" s="80">
        <v>0</v>
      </c>
      <c r="N12" s="80">
        <v>0</v>
      </c>
      <c r="O12" s="81">
        <f t="shared" si="15"/>
        <v>434</v>
      </c>
      <c r="P12" s="79" t="str">
        <f t="shared" si="13"/>
        <v>006AAF</v>
      </c>
      <c r="Q12" s="82">
        <f t="shared" si="1"/>
        <v>0.31797235023041476</v>
      </c>
      <c r="R12" s="82">
        <f t="shared" si="2"/>
        <v>0.33179723502304148</v>
      </c>
      <c r="S12" s="82">
        <f t="shared" si="3"/>
        <v>0.2119815668202765</v>
      </c>
      <c r="T12" s="82">
        <f t="shared" si="4"/>
        <v>5.9907834101382486E-2</v>
      </c>
      <c r="U12" s="82">
        <f t="shared" si="5"/>
        <v>5.2995391705069124E-2</v>
      </c>
      <c r="V12" s="82">
        <f t="shared" si="6"/>
        <v>2.304147465437788E-3</v>
      </c>
      <c r="W12" s="82">
        <f t="shared" si="7"/>
        <v>6.9124423963133645E-3</v>
      </c>
      <c r="X12" s="82">
        <f t="shared" si="8"/>
        <v>1.6129032258064516E-2</v>
      </c>
      <c r="Y12" s="82">
        <f t="shared" si="9"/>
        <v>0</v>
      </c>
      <c r="Z12" s="82">
        <f t="shared" si="10"/>
        <v>0</v>
      </c>
      <c r="AA12" s="82">
        <f t="shared" si="11"/>
        <v>0</v>
      </c>
      <c r="AB12" s="82">
        <f t="shared" si="12"/>
        <v>0</v>
      </c>
      <c r="AC12" s="83">
        <f t="shared" si="14"/>
        <v>1</v>
      </c>
    </row>
    <row r="13" spans="2:29" ht="15.6" x14ac:dyDescent="0.3">
      <c r="B13" s="84" t="s">
        <v>86</v>
      </c>
      <c r="C13" s="80">
        <v>173</v>
      </c>
      <c r="D13" s="80">
        <v>108</v>
      </c>
      <c r="E13" s="80">
        <v>109</v>
      </c>
      <c r="F13" s="80">
        <v>37</v>
      </c>
      <c r="G13" s="80">
        <v>34</v>
      </c>
      <c r="H13" s="80">
        <v>4</v>
      </c>
      <c r="I13" s="80">
        <v>8</v>
      </c>
      <c r="J13" s="80">
        <v>2</v>
      </c>
      <c r="K13" s="80">
        <v>0</v>
      </c>
      <c r="L13" s="80">
        <v>0</v>
      </c>
      <c r="M13" s="80">
        <v>0</v>
      </c>
      <c r="N13" s="80">
        <v>0</v>
      </c>
      <c r="O13" s="81">
        <f t="shared" si="15"/>
        <v>475</v>
      </c>
      <c r="P13" s="79" t="str">
        <f t="shared" si="13"/>
        <v>007AAG^</v>
      </c>
      <c r="Q13" s="82">
        <f t="shared" si="1"/>
        <v>0.36421052631578948</v>
      </c>
      <c r="R13" s="82">
        <f t="shared" si="2"/>
        <v>0.22736842105263158</v>
      </c>
      <c r="S13" s="82">
        <f t="shared" si="3"/>
        <v>0.2294736842105263</v>
      </c>
      <c r="T13" s="82">
        <f t="shared" si="4"/>
        <v>7.7894736842105267E-2</v>
      </c>
      <c r="U13" s="82">
        <f t="shared" si="5"/>
        <v>7.1578947368421048E-2</v>
      </c>
      <c r="V13" s="82">
        <f t="shared" si="6"/>
        <v>8.4210526315789472E-3</v>
      </c>
      <c r="W13" s="82">
        <f t="shared" si="7"/>
        <v>1.6842105263157894E-2</v>
      </c>
      <c r="X13" s="82">
        <f t="shared" si="8"/>
        <v>4.2105263157894736E-3</v>
      </c>
      <c r="Y13" s="82">
        <f t="shared" si="9"/>
        <v>0</v>
      </c>
      <c r="Z13" s="82">
        <f t="shared" si="10"/>
        <v>0</v>
      </c>
      <c r="AA13" s="82">
        <f t="shared" si="11"/>
        <v>0</v>
      </c>
      <c r="AB13" s="82">
        <f t="shared" si="12"/>
        <v>0</v>
      </c>
      <c r="AC13" s="83">
        <f t="shared" si="14"/>
        <v>1</v>
      </c>
    </row>
    <row r="14" spans="2:29" ht="31.2" x14ac:dyDescent="0.3">
      <c r="B14" s="84" t="s">
        <v>87</v>
      </c>
      <c r="C14" s="80">
        <v>119</v>
      </c>
      <c r="D14" s="80">
        <v>74</v>
      </c>
      <c r="E14" s="80">
        <v>79</v>
      </c>
      <c r="F14" s="80">
        <v>21</v>
      </c>
      <c r="G14" s="80">
        <v>18</v>
      </c>
      <c r="H14" s="80">
        <v>10</v>
      </c>
      <c r="I14" s="80">
        <v>5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1">
        <f t="shared" si="15"/>
        <v>326</v>
      </c>
      <c r="P14" s="79" t="str">
        <f t="shared" si="13"/>
        <v>008AAH &amp; 009AAI^</v>
      </c>
      <c r="Q14" s="82">
        <f t="shared" si="1"/>
        <v>0.36503067484662577</v>
      </c>
      <c r="R14" s="82">
        <f t="shared" si="2"/>
        <v>0.22699386503067484</v>
      </c>
      <c r="S14" s="82">
        <f t="shared" si="3"/>
        <v>0.24233128834355827</v>
      </c>
      <c r="T14" s="82">
        <f t="shared" si="4"/>
        <v>6.4417177914110432E-2</v>
      </c>
      <c r="U14" s="82">
        <f t="shared" si="5"/>
        <v>5.5214723926380369E-2</v>
      </c>
      <c r="V14" s="82">
        <f t="shared" si="6"/>
        <v>3.0674846625766871E-2</v>
      </c>
      <c r="W14" s="82">
        <f t="shared" si="7"/>
        <v>1.5337423312883436E-2</v>
      </c>
      <c r="X14" s="82">
        <f t="shared" si="8"/>
        <v>0</v>
      </c>
      <c r="Y14" s="82">
        <f t="shared" si="9"/>
        <v>0</v>
      </c>
      <c r="Z14" s="82">
        <f t="shared" si="10"/>
        <v>0</v>
      </c>
      <c r="AA14" s="82">
        <f t="shared" si="11"/>
        <v>0</v>
      </c>
      <c r="AB14" s="82">
        <f t="shared" si="12"/>
        <v>0</v>
      </c>
      <c r="AC14" s="83">
        <f t="shared" si="14"/>
        <v>1</v>
      </c>
    </row>
    <row r="15" spans="2:29" ht="15.6" x14ac:dyDescent="0.3">
      <c r="B15" s="84" t="s">
        <v>88</v>
      </c>
      <c r="C15" s="80">
        <v>273</v>
      </c>
      <c r="D15" s="80">
        <v>264</v>
      </c>
      <c r="E15" s="80">
        <v>37</v>
      </c>
      <c r="F15" s="80">
        <v>30</v>
      </c>
      <c r="G15" s="80">
        <v>17</v>
      </c>
      <c r="H15" s="80">
        <v>10</v>
      </c>
      <c r="I15" s="80">
        <v>16</v>
      </c>
      <c r="J15" s="80">
        <v>2</v>
      </c>
      <c r="K15" s="80">
        <v>0</v>
      </c>
      <c r="L15" s="80">
        <v>0</v>
      </c>
      <c r="M15" s="80">
        <v>0</v>
      </c>
      <c r="N15" s="80">
        <v>0</v>
      </c>
      <c r="O15" s="81">
        <f t="shared" si="15"/>
        <v>649</v>
      </c>
      <c r="P15" s="79" t="str">
        <f t="shared" si="13"/>
        <v>010AAJ</v>
      </c>
      <c r="Q15" s="82">
        <f t="shared" si="1"/>
        <v>0.4206471494607088</v>
      </c>
      <c r="R15" s="82">
        <f t="shared" si="2"/>
        <v>0.40677966101694918</v>
      </c>
      <c r="S15" s="82">
        <f t="shared" si="3"/>
        <v>5.7010785824345149E-2</v>
      </c>
      <c r="T15" s="82">
        <f t="shared" si="4"/>
        <v>4.6224961479198766E-2</v>
      </c>
      <c r="U15" s="82">
        <f t="shared" si="5"/>
        <v>2.6194144838212634E-2</v>
      </c>
      <c r="V15" s="82">
        <f t="shared" si="6"/>
        <v>1.5408320493066256E-2</v>
      </c>
      <c r="W15" s="82">
        <f t="shared" si="7"/>
        <v>2.465331278890601E-2</v>
      </c>
      <c r="X15" s="82">
        <f t="shared" si="8"/>
        <v>3.0816640986132513E-3</v>
      </c>
      <c r="Y15" s="82">
        <f t="shared" si="9"/>
        <v>0</v>
      </c>
      <c r="Z15" s="82">
        <f t="shared" si="10"/>
        <v>0</v>
      </c>
      <c r="AA15" s="82">
        <f t="shared" si="11"/>
        <v>0</v>
      </c>
      <c r="AB15" s="82">
        <f t="shared" si="12"/>
        <v>0</v>
      </c>
      <c r="AC15" s="83">
        <f t="shared" si="14"/>
        <v>1</v>
      </c>
    </row>
    <row r="16" spans="2:29" ht="15.6" x14ac:dyDescent="0.3">
      <c r="B16" s="84" t="s">
        <v>89</v>
      </c>
      <c r="C16" s="80">
        <v>369</v>
      </c>
      <c r="D16" s="80">
        <v>301</v>
      </c>
      <c r="E16" s="80">
        <v>188</v>
      </c>
      <c r="F16" s="80">
        <v>108</v>
      </c>
      <c r="G16" s="80">
        <v>61</v>
      </c>
      <c r="H16" s="80">
        <v>12</v>
      </c>
      <c r="I16" s="80">
        <v>2</v>
      </c>
      <c r="J16" s="80">
        <v>9</v>
      </c>
      <c r="K16" s="80">
        <v>0</v>
      </c>
      <c r="L16" s="80">
        <v>0</v>
      </c>
      <c r="M16" s="80">
        <v>0</v>
      </c>
      <c r="N16" s="80">
        <v>0</v>
      </c>
      <c r="O16" s="81">
        <f t="shared" si="15"/>
        <v>1050</v>
      </c>
      <c r="P16" s="79" t="str">
        <f t="shared" si="13"/>
        <v>011AAK</v>
      </c>
      <c r="Q16" s="82">
        <f t="shared" si="1"/>
        <v>0.35142857142857142</v>
      </c>
      <c r="R16" s="82">
        <f t="shared" si="2"/>
        <v>0.28666666666666668</v>
      </c>
      <c r="S16" s="82">
        <f t="shared" si="3"/>
        <v>0.17904761904761904</v>
      </c>
      <c r="T16" s="82">
        <f t="shared" si="4"/>
        <v>0.10285714285714286</v>
      </c>
      <c r="U16" s="82">
        <f t="shared" si="5"/>
        <v>5.8095238095238096E-2</v>
      </c>
      <c r="V16" s="82">
        <f t="shared" si="6"/>
        <v>1.1428571428571429E-2</v>
      </c>
      <c r="W16" s="82">
        <f t="shared" si="7"/>
        <v>1.9047619047619048E-3</v>
      </c>
      <c r="X16" s="82">
        <f t="shared" si="8"/>
        <v>8.5714285714285719E-3</v>
      </c>
      <c r="Y16" s="82">
        <f t="shared" si="9"/>
        <v>0</v>
      </c>
      <c r="Z16" s="82">
        <f t="shared" si="10"/>
        <v>0</v>
      </c>
      <c r="AA16" s="82">
        <f t="shared" si="11"/>
        <v>0</v>
      </c>
      <c r="AB16" s="82">
        <f t="shared" si="12"/>
        <v>0</v>
      </c>
      <c r="AC16" s="83">
        <f t="shared" si="14"/>
        <v>0.99999999999999989</v>
      </c>
    </row>
    <row r="17" spans="2:29" ht="16.2" thickBot="1" x14ac:dyDescent="0.35">
      <c r="B17" s="84" t="s">
        <v>90</v>
      </c>
      <c r="C17" s="80">
        <v>153</v>
      </c>
      <c r="D17" s="80">
        <v>177</v>
      </c>
      <c r="E17" s="80">
        <v>142</v>
      </c>
      <c r="F17" s="80">
        <v>42</v>
      </c>
      <c r="G17" s="80">
        <v>20</v>
      </c>
      <c r="H17" s="80">
        <v>1</v>
      </c>
      <c r="I17" s="80">
        <v>14</v>
      </c>
      <c r="J17" s="80">
        <v>2</v>
      </c>
      <c r="K17" s="80">
        <v>0</v>
      </c>
      <c r="L17" s="80">
        <v>0</v>
      </c>
      <c r="M17" s="80">
        <v>0</v>
      </c>
      <c r="N17" s="80">
        <v>0</v>
      </c>
      <c r="O17" s="81">
        <f t="shared" si="15"/>
        <v>551</v>
      </c>
      <c r="P17" s="79" t="str">
        <f t="shared" si="13"/>
        <v>012AAL</v>
      </c>
      <c r="Q17" s="82">
        <f t="shared" si="1"/>
        <v>0.27767695099818512</v>
      </c>
      <c r="R17" s="82">
        <f t="shared" si="2"/>
        <v>0.32123411978221417</v>
      </c>
      <c r="S17" s="82">
        <f t="shared" si="3"/>
        <v>0.25771324863883849</v>
      </c>
      <c r="T17" s="82">
        <f t="shared" si="4"/>
        <v>7.6225045372050812E-2</v>
      </c>
      <c r="U17" s="82">
        <f t="shared" si="5"/>
        <v>3.6297640653357534E-2</v>
      </c>
      <c r="V17" s="82">
        <f t="shared" si="6"/>
        <v>1.8148820326678765E-3</v>
      </c>
      <c r="W17" s="82">
        <f t="shared" si="7"/>
        <v>2.5408348457350273E-2</v>
      </c>
      <c r="X17" s="82">
        <f t="shared" si="8"/>
        <v>3.629764065335753E-3</v>
      </c>
      <c r="Y17" s="82">
        <f t="shared" si="9"/>
        <v>0</v>
      </c>
      <c r="Z17" s="82">
        <f t="shared" si="10"/>
        <v>0</v>
      </c>
      <c r="AA17" s="82">
        <f t="shared" si="11"/>
        <v>0</v>
      </c>
      <c r="AB17" s="82">
        <f t="shared" si="12"/>
        <v>0</v>
      </c>
      <c r="AC17" s="83">
        <f t="shared" si="14"/>
        <v>1</v>
      </c>
    </row>
    <row r="18" spans="2:29" ht="16.2" thickBot="1" x14ac:dyDescent="0.35">
      <c r="B18" s="101" t="s">
        <v>80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3"/>
    </row>
    <row r="19" spans="2:29" ht="14.4" thickBot="1" x14ac:dyDescent="0.3"/>
    <row r="20" spans="2:29" ht="18" thickBot="1" x14ac:dyDescent="0.35">
      <c r="B20" s="104" t="s">
        <v>99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6"/>
    </row>
    <row r="21" spans="2:29" ht="18" thickBot="1" x14ac:dyDescent="0.35">
      <c r="B21" s="107" t="s">
        <v>74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89"/>
      <c r="P21" s="107" t="s">
        <v>75</v>
      </c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89"/>
    </row>
    <row r="22" spans="2:29" ht="16.2" thickBot="1" x14ac:dyDescent="0.35">
      <c r="B22" s="68" t="s">
        <v>76</v>
      </c>
      <c r="C22" s="69" t="s">
        <v>17</v>
      </c>
      <c r="D22" s="69" t="s">
        <v>18</v>
      </c>
      <c r="E22" s="69" t="s">
        <v>19</v>
      </c>
      <c r="F22" s="69" t="s">
        <v>20</v>
      </c>
      <c r="G22" s="69" t="s">
        <v>21</v>
      </c>
      <c r="H22" s="69" t="s">
        <v>39</v>
      </c>
      <c r="I22" s="69" t="s">
        <v>98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70" t="s">
        <v>57</v>
      </c>
      <c r="P22" s="71" t="s">
        <v>76</v>
      </c>
      <c r="Q22" s="69" t="str">
        <f>C22</f>
        <v>SNP</v>
      </c>
      <c r="R22" s="69" t="str">
        <f t="shared" ref="R22:AB22" si="16">D22</f>
        <v>Labour</v>
      </c>
      <c r="S22" s="69" t="str">
        <f t="shared" si="16"/>
        <v>Conservative</v>
      </c>
      <c r="T22" s="69" t="str">
        <f t="shared" si="16"/>
        <v>Lib Dem</v>
      </c>
      <c r="U22" s="69" t="str">
        <f t="shared" si="16"/>
        <v>Green</v>
      </c>
      <c r="V22" s="69" t="str">
        <f t="shared" si="16"/>
        <v>Family</v>
      </c>
      <c r="W22" s="69" t="str">
        <f t="shared" si="16"/>
        <v>TUSC</v>
      </c>
      <c r="X22" s="69">
        <f t="shared" si="16"/>
        <v>0</v>
      </c>
      <c r="Y22" s="69">
        <f t="shared" si="16"/>
        <v>0</v>
      </c>
      <c r="Z22" s="69">
        <f t="shared" si="16"/>
        <v>0</v>
      </c>
      <c r="AA22" s="69">
        <f t="shared" si="16"/>
        <v>0</v>
      </c>
      <c r="AB22" s="69">
        <f t="shared" si="16"/>
        <v>0</v>
      </c>
      <c r="AC22" s="72" t="s">
        <v>57</v>
      </c>
    </row>
    <row r="23" spans="2:29" ht="15.6" x14ac:dyDescent="0.3">
      <c r="B23" s="73" t="s">
        <v>77</v>
      </c>
      <c r="C23" s="74">
        <v>2231</v>
      </c>
      <c r="D23" s="74">
        <v>1627</v>
      </c>
      <c r="E23" s="74">
        <v>1017</v>
      </c>
      <c r="F23" s="74">
        <v>363</v>
      </c>
      <c r="G23" s="74">
        <v>338</v>
      </c>
      <c r="H23" s="74">
        <v>80</v>
      </c>
      <c r="I23" s="74">
        <v>53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5">
        <f>SUM(C23:N23)</f>
        <v>5709</v>
      </c>
      <c r="P23" s="76" t="str">
        <f>B23</f>
        <v>Whole Ward</v>
      </c>
      <c r="Q23" s="77">
        <f t="shared" ref="Q23:Q33" si="17">IF(C23&gt;0,C23/O23,0)</f>
        <v>0.39078647749167983</v>
      </c>
      <c r="R23" s="77">
        <f t="shared" ref="R23:R33" si="18">IF(D23&gt;0,D23/O23,0)</f>
        <v>0.28498861446838325</v>
      </c>
      <c r="S23" s="77">
        <f t="shared" ref="S23:S33" si="19">IF(E23&gt;0,E23/O23,0)</f>
        <v>0.17813977929584865</v>
      </c>
      <c r="T23" s="77">
        <f t="shared" ref="T23:T33" si="20">IF(F23&gt;0,F23/O23,0)</f>
        <v>6.358381502890173E-2</v>
      </c>
      <c r="U23" s="77">
        <f t="shared" ref="U23:U33" si="21">IF(G23&gt;0,G23/O23,0)</f>
        <v>5.9204764407076546E-2</v>
      </c>
      <c r="V23" s="77">
        <f t="shared" ref="V23:V33" si="22">IF(H23&gt;0,H23/O23,0)</f>
        <v>1.4012961989840603E-2</v>
      </c>
      <c r="W23" s="77">
        <f t="shared" ref="W23:W33" si="23">IF(I23&gt;0,I23/O23,0)</f>
        <v>9.2835873182693998E-3</v>
      </c>
      <c r="X23" s="77">
        <f t="shared" ref="X23:X33" si="24">IF(J23&gt;0,J23/O23,0)</f>
        <v>0</v>
      </c>
      <c r="Y23" s="77">
        <f t="shared" ref="Y23:Y33" si="25">IF(K23&gt;0,K23/O23,0)</f>
        <v>0</v>
      </c>
      <c r="Z23" s="77">
        <f t="shared" ref="Z23:Z33" si="26">IF(L23&gt;0,L23/O23,0)</f>
        <v>0</v>
      </c>
      <c r="AA23" s="77">
        <f t="shared" ref="AA23:AA33" si="27">IF(M23&gt;0,M23/O23,0)</f>
        <v>0</v>
      </c>
      <c r="AB23" s="77">
        <f t="shared" ref="AB23:AB33" si="28">IF(N23&gt;0,N23/O23,0)</f>
        <v>0</v>
      </c>
      <c r="AC23" s="78">
        <f>SUM(Q23:AB23)</f>
        <v>1.0000000000000002</v>
      </c>
    </row>
    <row r="24" spans="2:29" ht="15.6" x14ac:dyDescent="0.3">
      <c r="B24" s="79" t="s">
        <v>78</v>
      </c>
      <c r="C24" s="80">
        <v>1452</v>
      </c>
      <c r="D24" s="80">
        <v>960</v>
      </c>
      <c r="E24" s="80">
        <v>579</v>
      </c>
      <c r="F24" s="80">
        <v>178</v>
      </c>
      <c r="G24" s="80">
        <v>238</v>
      </c>
      <c r="H24" s="80">
        <v>51</v>
      </c>
      <c r="I24" s="80">
        <v>37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1">
        <f>SUM(C24:N24)</f>
        <v>3495</v>
      </c>
      <c r="P24" s="79" t="str">
        <f t="shared" ref="P24:P33" si="29">B24</f>
        <v>In Person Total</v>
      </c>
      <c r="Q24" s="82">
        <f t="shared" si="17"/>
        <v>0.41545064377682406</v>
      </c>
      <c r="R24" s="82">
        <f t="shared" si="18"/>
        <v>0.27467811158798283</v>
      </c>
      <c r="S24" s="82">
        <f t="shared" si="19"/>
        <v>0.16566523605150216</v>
      </c>
      <c r="T24" s="82">
        <f t="shared" si="20"/>
        <v>5.0929899856938486E-2</v>
      </c>
      <c r="U24" s="82">
        <f t="shared" si="21"/>
        <v>6.8097281831187406E-2</v>
      </c>
      <c r="V24" s="82">
        <f t="shared" si="22"/>
        <v>1.4592274678111588E-2</v>
      </c>
      <c r="W24" s="82">
        <f t="shared" si="23"/>
        <v>1.0586552217453506E-2</v>
      </c>
      <c r="X24" s="82">
        <f t="shared" si="24"/>
        <v>0</v>
      </c>
      <c r="Y24" s="82">
        <f t="shared" si="25"/>
        <v>0</v>
      </c>
      <c r="Z24" s="82">
        <f t="shared" si="26"/>
        <v>0</v>
      </c>
      <c r="AA24" s="82">
        <f t="shared" si="27"/>
        <v>0</v>
      </c>
      <c r="AB24" s="82">
        <f t="shared" si="28"/>
        <v>0</v>
      </c>
      <c r="AC24" s="83">
        <f t="shared" ref="AC24:AC33" si="30">SUM(Q24:AB24)</f>
        <v>1</v>
      </c>
    </row>
    <row r="25" spans="2:29" ht="15.6" x14ac:dyDescent="0.3">
      <c r="B25" s="76" t="s">
        <v>79</v>
      </c>
      <c r="C25" s="80">
        <v>779</v>
      </c>
      <c r="D25" s="80">
        <v>667</v>
      </c>
      <c r="E25" s="80">
        <v>438</v>
      </c>
      <c r="F25" s="80">
        <v>185</v>
      </c>
      <c r="G25" s="80">
        <v>100</v>
      </c>
      <c r="H25" s="80">
        <v>29</v>
      </c>
      <c r="I25" s="80">
        <v>16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1">
        <f t="shared" ref="O25:O33" si="31">SUM(C25:N25)</f>
        <v>2214</v>
      </c>
      <c r="P25" s="79" t="str">
        <f t="shared" si="29"/>
        <v>Postal Total</v>
      </c>
      <c r="Q25" s="82">
        <f t="shared" si="17"/>
        <v>0.35185185185185186</v>
      </c>
      <c r="R25" s="82">
        <f t="shared" si="18"/>
        <v>0.30126467931345979</v>
      </c>
      <c r="S25" s="82">
        <f t="shared" si="19"/>
        <v>0.19783197831978319</v>
      </c>
      <c r="T25" s="82">
        <f t="shared" si="20"/>
        <v>8.3559168925022589E-2</v>
      </c>
      <c r="U25" s="82">
        <f t="shared" si="21"/>
        <v>4.5167118337850046E-2</v>
      </c>
      <c r="V25" s="82">
        <f t="shared" si="22"/>
        <v>1.3098464317976514E-2</v>
      </c>
      <c r="W25" s="82">
        <f t="shared" si="23"/>
        <v>7.2267389340560069E-3</v>
      </c>
      <c r="X25" s="82">
        <f t="shared" si="24"/>
        <v>0</v>
      </c>
      <c r="Y25" s="82">
        <f t="shared" si="25"/>
        <v>0</v>
      </c>
      <c r="Z25" s="82">
        <f t="shared" si="26"/>
        <v>0</v>
      </c>
      <c r="AA25" s="82">
        <f t="shared" si="27"/>
        <v>0</v>
      </c>
      <c r="AB25" s="82">
        <f t="shared" si="28"/>
        <v>0</v>
      </c>
      <c r="AC25" s="83">
        <f t="shared" si="30"/>
        <v>1</v>
      </c>
    </row>
    <row r="26" spans="2:29" ht="15.6" x14ac:dyDescent="0.3">
      <c r="B26" s="84" t="s">
        <v>101</v>
      </c>
      <c r="C26" s="80">
        <v>198</v>
      </c>
      <c r="D26" s="80">
        <v>192</v>
      </c>
      <c r="E26" s="80">
        <v>114</v>
      </c>
      <c r="F26" s="80">
        <v>31</v>
      </c>
      <c r="G26" s="80">
        <v>33</v>
      </c>
      <c r="H26" s="80">
        <v>5</v>
      </c>
      <c r="I26" s="80">
        <v>1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1">
        <f t="shared" si="31"/>
        <v>574</v>
      </c>
      <c r="P26" s="79" t="str">
        <f t="shared" si="29"/>
        <v>020BAA</v>
      </c>
      <c r="Q26" s="82">
        <f t="shared" si="17"/>
        <v>0.34494773519163763</v>
      </c>
      <c r="R26" s="82">
        <f t="shared" si="18"/>
        <v>0.33449477351916379</v>
      </c>
      <c r="S26" s="82">
        <f t="shared" si="19"/>
        <v>0.19860627177700349</v>
      </c>
      <c r="T26" s="82">
        <f t="shared" si="20"/>
        <v>5.4006968641114983E-2</v>
      </c>
      <c r="U26" s="82">
        <f t="shared" si="21"/>
        <v>5.7491289198606271E-2</v>
      </c>
      <c r="V26" s="82">
        <f t="shared" si="22"/>
        <v>8.7108013937282226E-3</v>
      </c>
      <c r="W26" s="82">
        <f t="shared" si="23"/>
        <v>1.7421602787456446E-3</v>
      </c>
      <c r="X26" s="82">
        <f t="shared" si="24"/>
        <v>0</v>
      </c>
      <c r="Y26" s="82">
        <f t="shared" si="25"/>
        <v>0</v>
      </c>
      <c r="Z26" s="82">
        <f t="shared" si="26"/>
        <v>0</v>
      </c>
      <c r="AA26" s="82">
        <f t="shared" si="27"/>
        <v>0</v>
      </c>
      <c r="AB26" s="82">
        <f t="shared" si="28"/>
        <v>0</v>
      </c>
      <c r="AC26" s="83">
        <f t="shared" si="30"/>
        <v>1</v>
      </c>
    </row>
    <row r="27" spans="2:29" ht="15.6" x14ac:dyDescent="0.3">
      <c r="B27" s="84" t="s">
        <v>102</v>
      </c>
      <c r="C27" s="80">
        <v>360</v>
      </c>
      <c r="D27" s="80">
        <v>315</v>
      </c>
      <c r="E27" s="80">
        <v>160</v>
      </c>
      <c r="F27" s="80">
        <v>82</v>
      </c>
      <c r="G27" s="80">
        <v>55</v>
      </c>
      <c r="H27" s="80">
        <v>9</v>
      </c>
      <c r="I27" s="80">
        <v>19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1">
        <f t="shared" si="31"/>
        <v>1000</v>
      </c>
      <c r="P27" s="79" t="str">
        <f t="shared" si="29"/>
        <v>021BAB</v>
      </c>
      <c r="Q27" s="82">
        <f t="shared" si="17"/>
        <v>0.36</v>
      </c>
      <c r="R27" s="82">
        <f t="shared" si="18"/>
        <v>0.315</v>
      </c>
      <c r="S27" s="82">
        <f t="shared" si="19"/>
        <v>0.16</v>
      </c>
      <c r="T27" s="82">
        <f t="shared" si="20"/>
        <v>8.2000000000000003E-2</v>
      </c>
      <c r="U27" s="82">
        <f t="shared" si="21"/>
        <v>5.5E-2</v>
      </c>
      <c r="V27" s="82">
        <f t="shared" si="22"/>
        <v>8.9999999999999993E-3</v>
      </c>
      <c r="W27" s="82">
        <f t="shared" si="23"/>
        <v>1.9E-2</v>
      </c>
      <c r="X27" s="82">
        <f t="shared" si="24"/>
        <v>0</v>
      </c>
      <c r="Y27" s="82">
        <f t="shared" si="25"/>
        <v>0</v>
      </c>
      <c r="Z27" s="82">
        <f t="shared" si="26"/>
        <v>0</v>
      </c>
      <c r="AA27" s="82">
        <f t="shared" si="27"/>
        <v>0</v>
      </c>
      <c r="AB27" s="82">
        <f t="shared" si="28"/>
        <v>0</v>
      </c>
      <c r="AC27" s="83">
        <f t="shared" si="30"/>
        <v>1</v>
      </c>
    </row>
    <row r="28" spans="2:29" ht="15.6" x14ac:dyDescent="0.3">
      <c r="B28" s="84" t="s">
        <v>103</v>
      </c>
      <c r="C28" s="80">
        <v>668</v>
      </c>
      <c r="D28" s="80">
        <v>403</v>
      </c>
      <c r="E28" s="80">
        <v>177</v>
      </c>
      <c r="F28" s="80">
        <v>106</v>
      </c>
      <c r="G28" s="80">
        <v>118</v>
      </c>
      <c r="H28" s="80">
        <v>25</v>
      </c>
      <c r="I28" s="80">
        <v>6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1">
        <f t="shared" si="31"/>
        <v>1503</v>
      </c>
      <c r="P28" s="79" t="str">
        <f t="shared" si="29"/>
        <v>022BAC</v>
      </c>
      <c r="Q28" s="82">
        <f t="shared" si="17"/>
        <v>0.44444444444444442</v>
      </c>
      <c r="R28" s="82">
        <f t="shared" si="18"/>
        <v>0.26813040585495673</v>
      </c>
      <c r="S28" s="82">
        <f t="shared" si="19"/>
        <v>0.11776447105788423</v>
      </c>
      <c r="T28" s="82">
        <f t="shared" si="20"/>
        <v>7.052561543579508E-2</v>
      </c>
      <c r="U28" s="82">
        <f t="shared" si="21"/>
        <v>7.8509647371922828E-2</v>
      </c>
      <c r="V28" s="82">
        <f t="shared" si="22"/>
        <v>1.66333998669328E-2</v>
      </c>
      <c r="W28" s="82">
        <f t="shared" si="23"/>
        <v>3.9920159680638719E-3</v>
      </c>
      <c r="X28" s="82">
        <f t="shared" si="24"/>
        <v>0</v>
      </c>
      <c r="Y28" s="82">
        <f t="shared" si="25"/>
        <v>0</v>
      </c>
      <c r="Z28" s="82">
        <f t="shared" si="26"/>
        <v>0</v>
      </c>
      <c r="AA28" s="82">
        <f t="shared" si="27"/>
        <v>0</v>
      </c>
      <c r="AB28" s="82">
        <f t="shared" si="28"/>
        <v>0</v>
      </c>
      <c r="AC28" s="83">
        <f t="shared" si="30"/>
        <v>0.99999999999999989</v>
      </c>
    </row>
    <row r="29" spans="2:29" ht="15.6" x14ac:dyDescent="0.3">
      <c r="B29" s="84" t="s">
        <v>104</v>
      </c>
      <c r="C29" s="80">
        <v>160</v>
      </c>
      <c r="D29" s="80">
        <v>98</v>
      </c>
      <c r="E29" s="80">
        <v>61</v>
      </c>
      <c r="F29" s="80">
        <v>18</v>
      </c>
      <c r="G29" s="80">
        <v>31</v>
      </c>
      <c r="H29" s="80">
        <v>2</v>
      </c>
      <c r="I29" s="80">
        <v>1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1">
        <f t="shared" si="31"/>
        <v>371</v>
      </c>
      <c r="P29" s="79" t="str">
        <f t="shared" si="29"/>
        <v>023BAD</v>
      </c>
      <c r="Q29" s="82">
        <f t="shared" si="17"/>
        <v>0.43126684636118601</v>
      </c>
      <c r="R29" s="82">
        <f t="shared" si="18"/>
        <v>0.26415094339622641</v>
      </c>
      <c r="S29" s="82">
        <f t="shared" si="19"/>
        <v>0.16442048517520216</v>
      </c>
      <c r="T29" s="82">
        <f t="shared" si="20"/>
        <v>4.8517520215633422E-2</v>
      </c>
      <c r="U29" s="82">
        <f t="shared" si="21"/>
        <v>8.3557951482479784E-2</v>
      </c>
      <c r="V29" s="82">
        <f t="shared" si="22"/>
        <v>5.3908355795148251E-3</v>
      </c>
      <c r="W29" s="82">
        <f t="shared" si="23"/>
        <v>2.6954177897574125E-3</v>
      </c>
      <c r="X29" s="82">
        <f t="shared" si="24"/>
        <v>0</v>
      </c>
      <c r="Y29" s="82">
        <f t="shared" si="25"/>
        <v>0</v>
      </c>
      <c r="Z29" s="82">
        <f t="shared" si="26"/>
        <v>0</v>
      </c>
      <c r="AA29" s="82">
        <f t="shared" si="27"/>
        <v>0</v>
      </c>
      <c r="AB29" s="82">
        <f t="shared" si="28"/>
        <v>0</v>
      </c>
      <c r="AC29" s="83">
        <f t="shared" si="30"/>
        <v>1</v>
      </c>
    </row>
    <row r="30" spans="2:29" ht="15.6" x14ac:dyDescent="0.3">
      <c r="B30" s="84" t="s">
        <v>105</v>
      </c>
      <c r="C30" s="80">
        <v>269</v>
      </c>
      <c r="D30" s="80">
        <v>173</v>
      </c>
      <c r="E30" s="80">
        <v>123</v>
      </c>
      <c r="F30" s="80">
        <v>45</v>
      </c>
      <c r="G30" s="80">
        <v>31</v>
      </c>
      <c r="H30" s="80">
        <v>16</v>
      </c>
      <c r="I30" s="80">
        <v>10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1">
        <f t="shared" si="31"/>
        <v>667</v>
      </c>
      <c r="P30" s="79" t="str">
        <f t="shared" si="29"/>
        <v>024BAE</v>
      </c>
      <c r="Q30" s="82">
        <f t="shared" si="17"/>
        <v>0.4032983508245877</v>
      </c>
      <c r="R30" s="82">
        <f t="shared" si="18"/>
        <v>0.25937031484257872</v>
      </c>
      <c r="S30" s="82">
        <f t="shared" si="19"/>
        <v>0.18440779610194902</v>
      </c>
      <c r="T30" s="82">
        <f t="shared" si="20"/>
        <v>6.7466266866566718E-2</v>
      </c>
      <c r="U30" s="82">
        <f t="shared" si="21"/>
        <v>4.6476761619190406E-2</v>
      </c>
      <c r="V30" s="82">
        <f t="shared" si="22"/>
        <v>2.3988005997001498E-2</v>
      </c>
      <c r="W30" s="82">
        <f t="shared" si="23"/>
        <v>1.4992503748125937E-2</v>
      </c>
      <c r="X30" s="82">
        <f t="shared" si="24"/>
        <v>0</v>
      </c>
      <c r="Y30" s="82">
        <f t="shared" si="25"/>
        <v>0</v>
      </c>
      <c r="Z30" s="82">
        <f t="shared" si="26"/>
        <v>0</v>
      </c>
      <c r="AA30" s="82">
        <f t="shared" si="27"/>
        <v>0</v>
      </c>
      <c r="AB30" s="82">
        <f t="shared" si="28"/>
        <v>0</v>
      </c>
      <c r="AC30" s="83">
        <f t="shared" si="30"/>
        <v>1</v>
      </c>
    </row>
    <row r="31" spans="2:29" ht="15.6" x14ac:dyDescent="0.3">
      <c r="B31" s="84" t="s">
        <v>106</v>
      </c>
      <c r="C31" s="80">
        <v>211</v>
      </c>
      <c r="D31" s="80">
        <v>166</v>
      </c>
      <c r="E31" s="80">
        <v>91</v>
      </c>
      <c r="F31" s="80">
        <v>12</v>
      </c>
      <c r="G31" s="80">
        <v>21</v>
      </c>
      <c r="H31" s="80">
        <v>9</v>
      </c>
      <c r="I31" s="80">
        <v>3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1">
        <f t="shared" si="31"/>
        <v>513</v>
      </c>
      <c r="P31" s="79" t="str">
        <f t="shared" si="29"/>
        <v>025BAF</v>
      </c>
      <c r="Q31" s="82">
        <f t="shared" si="17"/>
        <v>0.41130604288499023</v>
      </c>
      <c r="R31" s="82">
        <f t="shared" si="18"/>
        <v>0.3235867446393762</v>
      </c>
      <c r="S31" s="82">
        <f t="shared" si="19"/>
        <v>0.17738791423001948</v>
      </c>
      <c r="T31" s="82">
        <f t="shared" si="20"/>
        <v>2.3391812865497075E-2</v>
      </c>
      <c r="U31" s="82">
        <f t="shared" si="21"/>
        <v>4.0935672514619881E-2</v>
      </c>
      <c r="V31" s="82">
        <f t="shared" si="22"/>
        <v>1.7543859649122806E-2</v>
      </c>
      <c r="W31" s="82">
        <f t="shared" si="23"/>
        <v>5.8479532163742687E-3</v>
      </c>
      <c r="X31" s="82">
        <f t="shared" si="24"/>
        <v>0</v>
      </c>
      <c r="Y31" s="82">
        <f t="shared" si="25"/>
        <v>0</v>
      </c>
      <c r="Z31" s="82">
        <f t="shared" si="26"/>
        <v>0</v>
      </c>
      <c r="AA31" s="82">
        <f t="shared" si="27"/>
        <v>0</v>
      </c>
      <c r="AB31" s="82">
        <f t="shared" si="28"/>
        <v>0</v>
      </c>
      <c r="AC31" s="83">
        <f t="shared" si="30"/>
        <v>1</v>
      </c>
    </row>
    <row r="32" spans="2:29" ht="15.6" x14ac:dyDescent="0.3">
      <c r="B32" s="84" t="s">
        <v>107</v>
      </c>
      <c r="C32" s="80">
        <v>191</v>
      </c>
      <c r="D32" s="80">
        <v>164</v>
      </c>
      <c r="E32" s="80">
        <v>156</v>
      </c>
      <c r="F32" s="80">
        <v>41</v>
      </c>
      <c r="G32" s="80">
        <v>26</v>
      </c>
      <c r="H32" s="80">
        <v>9</v>
      </c>
      <c r="I32" s="80">
        <v>3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1">
        <f t="shared" si="31"/>
        <v>590</v>
      </c>
      <c r="P32" s="79" t="str">
        <f t="shared" si="29"/>
        <v>026BAG</v>
      </c>
      <c r="Q32" s="82">
        <f t="shared" si="17"/>
        <v>0.32372881355932204</v>
      </c>
      <c r="R32" s="82">
        <f t="shared" si="18"/>
        <v>0.27796610169491526</v>
      </c>
      <c r="S32" s="82">
        <f t="shared" si="19"/>
        <v>0.26440677966101694</v>
      </c>
      <c r="T32" s="82">
        <f t="shared" si="20"/>
        <v>6.9491525423728814E-2</v>
      </c>
      <c r="U32" s="82">
        <f t="shared" si="21"/>
        <v>4.4067796610169491E-2</v>
      </c>
      <c r="V32" s="82">
        <f t="shared" si="22"/>
        <v>1.5254237288135594E-2</v>
      </c>
      <c r="W32" s="82">
        <f t="shared" si="23"/>
        <v>5.084745762711864E-3</v>
      </c>
      <c r="X32" s="82">
        <f t="shared" si="24"/>
        <v>0</v>
      </c>
      <c r="Y32" s="82">
        <f t="shared" si="25"/>
        <v>0</v>
      </c>
      <c r="Z32" s="82">
        <f t="shared" si="26"/>
        <v>0</v>
      </c>
      <c r="AA32" s="82">
        <f t="shared" si="27"/>
        <v>0</v>
      </c>
      <c r="AB32" s="82">
        <f t="shared" si="28"/>
        <v>0</v>
      </c>
      <c r="AC32" s="83">
        <f t="shared" si="30"/>
        <v>1</v>
      </c>
    </row>
    <row r="33" spans="2:29" ht="47.4" thickBot="1" x14ac:dyDescent="0.35">
      <c r="B33" s="84" t="s">
        <v>108</v>
      </c>
      <c r="C33" s="80">
        <v>175</v>
      </c>
      <c r="D33" s="80">
        <v>115</v>
      </c>
      <c r="E33" s="80">
        <v>133</v>
      </c>
      <c r="F33" s="80">
        <v>29</v>
      </c>
      <c r="G33" s="80">
        <v>23</v>
      </c>
      <c r="H33" s="80">
        <v>5</v>
      </c>
      <c r="I33" s="80">
        <v>10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1">
        <f t="shared" si="31"/>
        <v>490</v>
      </c>
      <c r="P33" s="79" t="str">
        <f t="shared" si="29"/>
        <v>027BAH, 028BAI &amp; 029BAJ</v>
      </c>
      <c r="Q33" s="82">
        <f t="shared" si="17"/>
        <v>0.35714285714285715</v>
      </c>
      <c r="R33" s="82">
        <f t="shared" si="18"/>
        <v>0.23469387755102042</v>
      </c>
      <c r="S33" s="82">
        <f t="shared" si="19"/>
        <v>0.27142857142857141</v>
      </c>
      <c r="T33" s="82">
        <f t="shared" si="20"/>
        <v>5.9183673469387757E-2</v>
      </c>
      <c r="U33" s="82">
        <f t="shared" si="21"/>
        <v>4.6938775510204082E-2</v>
      </c>
      <c r="V33" s="82">
        <f t="shared" si="22"/>
        <v>1.020408163265306E-2</v>
      </c>
      <c r="W33" s="82">
        <f t="shared" si="23"/>
        <v>2.0408163265306121E-2</v>
      </c>
      <c r="X33" s="82">
        <f t="shared" si="24"/>
        <v>0</v>
      </c>
      <c r="Y33" s="82">
        <f t="shared" si="25"/>
        <v>0</v>
      </c>
      <c r="Z33" s="82">
        <f t="shared" si="26"/>
        <v>0</v>
      </c>
      <c r="AA33" s="82">
        <f t="shared" si="27"/>
        <v>0</v>
      </c>
      <c r="AB33" s="82">
        <f t="shared" si="28"/>
        <v>0</v>
      </c>
      <c r="AC33" s="83">
        <f t="shared" si="30"/>
        <v>1</v>
      </c>
    </row>
    <row r="34" spans="2:29" ht="16.2" thickBot="1" x14ac:dyDescent="0.35">
      <c r="B34" s="101" t="s">
        <v>80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3"/>
    </row>
    <row r="35" spans="2:29" ht="14.4" thickBot="1" x14ac:dyDescent="0.3"/>
    <row r="36" spans="2:29" ht="18" thickBot="1" x14ac:dyDescent="0.35">
      <c r="B36" s="104" t="s">
        <v>118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6"/>
    </row>
    <row r="37" spans="2:29" ht="18" thickBot="1" x14ac:dyDescent="0.35">
      <c r="B37" s="107" t="s">
        <v>74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89"/>
      <c r="P37" s="107" t="s">
        <v>75</v>
      </c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89"/>
    </row>
    <row r="38" spans="2:29" ht="16.2" thickBot="1" x14ac:dyDescent="0.35">
      <c r="B38" s="68" t="s">
        <v>76</v>
      </c>
      <c r="C38" s="69" t="s">
        <v>17</v>
      </c>
      <c r="D38" s="69" t="s">
        <v>20</v>
      </c>
      <c r="E38" s="69" t="s">
        <v>18</v>
      </c>
      <c r="F38" s="69" t="s">
        <v>19</v>
      </c>
      <c r="G38" s="69" t="s">
        <v>21</v>
      </c>
      <c r="H38" s="69" t="s">
        <v>49</v>
      </c>
      <c r="I38" s="69" t="s">
        <v>39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70" t="s">
        <v>57</v>
      </c>
      <c r="P38" s="71" t="s">
        <v>76</v>
      </c>
      <c r="Q38" s="69" t="str">
        <f>C38</f>
        <v>SNP</v>
      </c>
      <c r="R38" s="69" t="str">
        <f t="shared" ref="R38:AB38" si="32">D38</f>
        <v>Lib Dem</v>
      </c>
      <c r="S38" s="69" t="str">
        <f t="shared" si="32"/>
        <v>Labour</v>
      </c>
      <c r="T38" s="69" t="str">
        <f t="shared" si="32"/>
        <v>Conservative</v>
      </c>
      <c r="U38" s="69" t="str">
        <f t="shared" si="32"/>
        <v>Green</v>
      </c>
      <c r="V38" s="69" t="str">
        <f t="shared" si="32"/>
        <v>Alba</v>
      </c>
      <c r="W38" s="69" t="str">
        <f t="shared" si="32"/>
        <v>Family</v>
      </c>
      <c r="X38" s="69">
        <f t="shared" si="32"/>
        <v>0</v>
      </c>
      <c r="Y38" s="69">
        <f t="shared" si="32"/>
        <v>0</v>
      </c>
      <c r="Z38" s="69">
        <f t="shared" si="32"/>
        <v>0</v>
      </c>
      <c r="AA38" s="69">
        <f t="shared" si="32"/>
        <v>0</v>
      </c>
      <c r="AB38" s="69">
        <f t="shared" si="32"/>
        <v>0</v>
      </c>
      <c r="AC38" s="72" t="s">
        <v>57</v>
      </c>
    </row>
    <row r="39" spans="2:29" ht="15.6" x14ac:dyDescent="0.3">
      <c r="B39" s="73" t="s">
        <v>77</v>
      </c>
      <c r="C39" s="74">
        <v>2660</v>
      </c>
      <c r="D39" s="74">
        <v>1970</v>
      </c>
      <c r="E39" s="74">
        <v>1964</v>
      </c>
      <c r="F39" s="74">
        <v>752</v>
      </c>
      <c r="G39" s="74">
        <v>478</v>
      </c>
      <c r="H39" s="74">
        <v>94</v>
      </c>
      <c r="I39" s="74">
        <v>53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5">
        <f>SUM(C39:N39)</f>
        <v>7971</v>
      </c>
      <c r="P39" s="76" t="str">
        <f>B39</f>
        <v>Whole Ward</v>
      </c>
      <c r="Q39" s="77">
        <f t="shared" ref="Q39:Q51" si="33">IF(C39&gt;0,C39/O39,0)</f>
        <v>0.33370969765399572</v>
      </c>
      <c r="R39" s="77">
        <f t="shared" ref="R39:R51" si="34">IF(D39&gt;0,D39/O39,0)</f>
        <v>0.24714590390164345</v>
      </c>
      <c r="S39" s="77">
        <f t="shared" ref="S39:S51" si="35">IF(E39&gt;0,E39/O39,0)</f>
        <v>0.24639317526031865</v>
      </c>
      <c r="T39" s="77">
        <f t="shared" ref="T39:T51" si="36">IF(F39&gt;0,F39/O39,0)</f>
        <v>9.4341989712708574E-2</v>
      </c>
      <c r="U39" s="77">
        <f t="shared" ref="U39:U51" si="37">IF(G39&gt;0,G39/O39,0)</f>
        <v>5.9967381758875928E-2</v>
      </c>
      <c r="V39" s="77">
        <f t="shared" ref="V39:V51" si="38">IF(H39&gt;0,H39/O39,0)</f>
        <v>1.1792748714088572E-2</v>
      </c>
      <c r="W39" s="77">
        <f t="shared" ref="W39:W51" si="39">IF(I39&gt;0,I39/O39,0)</f>
        <v>6.6491029983690875E-3</v>
      </c>
      <c r="X39" s="77">
        <f t="shared" ref="X39:X51" si="40">IF(J39&gt;0,J39/O39,0)</f>
        <v>0</v>
      </c>
      <c r="Y39" s="77">
        <f t="shared" ref="Y39:Y51" si="41">IF(K39&gt;0,K39/O39,0)</f>
        <v>0</v>
      </c>
      <c r="Z39" s="77">
        <f t="shared" ref="Z39:Z51" si="42">IF(L39&gt;0,L39/O39,0)</f>
        <v>0</v>
      </c>
      <c r="AA39" s="77">
        <f t="shared" ref="AA39:AA51" si="43">IF(M39&gt;0,M39/O39,0)</f>
        <v>0</v>
      </c>
      <c r="AB39" s="77">
        <f t="shared" ref="AB39:AB51" si="44">IF(N39&gt;0,N39/O39,0)</f>
        <v>0</v>
      </c>
      <c r="AC39" s="78">
        <f>SUM(Q39:AB39)</f>
        <v>1</v>
      </c>
    </row>
    <row r="40" spans="2:29" ht="15.6" x14ac:dyDescent="0.3">
      <c r="B40" s="79" t="s">
        <v>78</v>
      </c>
      <c r="C40" s="80">
        <v>1741</v>
      </c>
      <c r="D40" s="80">
        <v>1092</v>
      </c>
      <c r="E40" s="80">
        <v>1184</v>
      </c>
      <c r="F40" s="80">
        <v>411</v>
      </c>
      <c r="G40" s="80">
        <v>334</v>
      </c>
      <c r="H40" s="80">
        <v>71</v>
      </c>
      <c r="I40" s="80">
        <v>38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1">
        <f>SUM(C40:N40)</f>
        <v>4871</v>
      </c>
      <c r="P40" s="79" t="str">
        <f t="shared" ref="P40:P51" si="45">B40</f>
        <v>In Person Total</v>
      </c>
      <c r="Q40" s="82">
        <f t="shared" si="33"/>
        <v>0.35742147402997332</v>
      </c>
      <c r="R40" s="82">
        <f t="shared" si="34"/>
        <v>0.22418394580168344</v>
      </c>
      <c r="S40" s="82">
        <f t="shared" si="35"/>
        <v>0.2430712379388216</v>
      </c>
      <c r="T40" s="82">
        <f t="shared" si="36"/>
        <v>8.4376924656128102E-2</v>
      </c>
      <c r="U40" s="82">
        <f t="shared" si="37"/>
        <v>6.8569082323958114E-2</v>
      </c>
      <c r="V40" s="82">
        <f t="shared" si="38"/>
        <v>1.4576062410182713E-2</v>
      </c>
      <c r="W40" s="82">
        <f t="shared" si="39"/>
        <v>7.80127283925272E-3</v>
      </c>
      <c r="X40" s="82">
        <f t="shared" si="40"/>
        <v>0</v>
      </c>
      <c r="Y40" s="82">
        <f t="shared" si="41"/>
        <v>0</v>
      </c>
      <c r="Z40" s="82">
        <f t="shared" si="42"/>
        <v>0</v>
      </c>
      <c r="AA40" s="82">
        <f t="shared" si="43"/>
        <v>0</v>
      </c>
      <c r="AB40" s="82">
        <f t="shared" si="44"/>
        <v>0</v>
      </c>
      <c r="AC40" s="83">
        <f t="shared" ref="AC40:AC51" si="46">SUM(Q40:AB40)</f>
        <v>0.99999999999999989</v>
      </c>
    </row>
    <row r="41" spans="2:29" ht="15.6" x14ac:dyDescent="0.3">
      <c r="B41" s="76" t="s">
        <v>79</v>
      </c>
      <c r="C41" s="80">
        <v>919</v>
      </c>
      <c r="D41" s="80">
        <v>878</v>
      </c>
      <c r="E41" s="80">
        <v>780</v>
      </c>
      <c r="F41" s="80">
        <v>341</v>
      </c>
      <c r="G41" s="80">
        <v>144</v>
      </c>
      <c r="H41" s="80">
        <v>23</v>
      </c>
      <c r="I41" s="80">
        <v>15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1">
        <f t="shared" ref="O41:O51" si="47">SUM(C41:N41)</f>
        <v>3100</v>
      </c>
      <c r="P41" s="79" t="str">
        <f t="shared" si="45"/>
        <v>Postal Total</v>
      </c>
      <c r="Q41" s="82">
        <f t="shared" si="33"/>
        <v>0.2964516129032258</v>
      </c>
      <c r="R41" s="82">
        <f t="shared" si="34"/>
        <v>0.28322580645161288</v>
      </c>
      <c r="S41" s="82">
        <f t="shared" si="35"/>
        <v>0.25161290322580643</v>
      </c>
      <c r="T41" s="82">
        <f t="shared" si="36"/>
        <v>0.11</v>
      </c>
      <c r="U41" s="82">
        <f t="shared" si="37"/>
        <v>4.645161290322581E-2</v>
      </c>
      <c r="V41" s="82">
        <f t="shared" si="38"/>
        <v>7.4193548387096776E-3</v>
      </c>
      <c r="W41" s="82">
        <f t="shared" si="39"/>
        <v>4.8387096774193551E-3</v>
      </c>
      <c r="X41" s="82">
        <f t="shared" si="40"/>
        <v>0</v>
      </c>
      <c r="Y41" s="82">
        <f t="shared" si="41"/>
        <v>0</v>
      </c>
      <c r="Z41" s="82">
        <f t="shared" si="42"/>
        <v>0</v>
      </c>
      <c r="AA41" s="82">
        <f t="shared" si="43"/>
        <v>0</v>
      </c>
      <c r="AB41" s="82">
        <f t="shared" si="44"/>
        <v>0</v>
      </c>
      <c r="AC41" s="83">
        <f t="shared" si="46"/>
        <v>1</v>
      </c>
    </row>
    <row r="42" spans="2:29" ht="15.6" x14ac:dyDescent="0.3">
      <c r="B42" s="84" t="s">
        <v>119</v>
      </c>
      <c r="C42" s="80">
        <v>263</v>
      </c>
      <c r="D42" s="80">
        <v>590</v>
      </c>
      <c r="E42" s="80">
        <v>227</v>
      </c>
      <c r="F42" s="80">
        <v>124</v>
      </c>
      <c r="G42" s="80">
        <v>46</v>
      </c>
      <c r="H42" s="80">
        <v>12</v>
      </c>
      <c r="I42" s="80">
        <v>8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1">
        <f t="shared" si="47"/>
        <v>1270</v>
      </c>
      <c r="P42" s="79" t="str">
        <f t="shared" si="45"/>
        <v>040CAA</v>
      </c>
      <c r="Q42" s="82">
        <f t="shared" si="33"/>
        <v>0.20708661417322835</v>
      </c>
      <c r="R42" s="82">
        <f t="shared" si="34"/>
        <v>0.46456692913385828</v>
      </c>
      <c r="S42" s="82">
        <f t="shared" si="35"/>
        <v>0.17874015748031497</v>
      </c>
      <c r="T42" s="82">
        <f t="shared" si="36"/>
        <v>9.763779527559055E-2</v>
      </c>
      <c r="U42" s="82">
        <f t="shared" si="37"/>
        <v>3.6220472440944881E-2</v>
      </c>
      <c r="V42" s="82">
        <f t="shared" si="38"/>
        <v>9.4488188976377951E-3</v>
      </c>
      <c r="W42" s="82">
        <f t="shared" si="39"/>
        <v>6.2992125984251968E-3</v>
      </c>
      <c r="X42" s="82">
        <f t="shared" si="40"/>
        <v>0</v>
      </c>
      <c r="Y42" s="82">
        <f t="shared" si="41"/>
        <v>0</v>
      </c>
      <c r="Z42" s="82">
        <f t="shared" si="42"/>
        <v>0</v>
      </c>
      <c r="AA42" s="82">
        <f t="shared" si="43"/>
        <v>0</v>
      </c>
      <c r="AB42" s="82">
        <f t="shared" si="44"/>
        <v>0</v>
      </c>
      <c r="AC42" s="83">
        <f t="shared" si="46"/>
        <v>1</v>
      </c>
    </row>
    <row r="43" spans="2:29" ht="15.6" x14ac:dyDescent="0.3">
      <c r="B43" s="84" t="s">
        <v>120</v>
      </c>
      <c r="C43" s="80">
        <v>157</v>
      </c>
      <c r="D43" s="80">
        <v>121</v>
      </c>
      <c r="E43" s="80">
        <v>111</v>
      </c>
      <c r="F43" s="80">
        <v>64</v>
      </c>
      <c r="G43" s="80">
        <v>33</v>
      </c>
      <c r="H43" s="80">
        <v>1</v>
      </c>
      <c r="I43" s="80">
        <v>1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1">
        <f t="shared" si="47"/>
        <v>488</v>
      </c>
      <c r="P43" s="79" t="str">
        <f t="shared" si="45"/>
        <v>041CAB</v>
      </c>
      <c r="Q43" s="82">
        <f t="shared" si="33"/>
        <v>0.32172131147540983</v>
      </c>
      <c r="R43" s="82">
        <f t="shared" si="34"/>
        <v>0.24795081967213115</v>
      </c>
      <c r="S43" s="82">
        <f t="shared" si="35"/>
        <v>0.22745901639344263</v>
      </c>
      <c r="T43" s="82">
        <f t="shared" si="36"/>
        <v>0.13114754098360656</v>
      </c>
      <c r="U43" s="82">
        <f t="shared" si="37"/>
        <v>6.7622950819672137E-2</v>
      </c>
      <c r="V43" s="82">
        <f t="shared" si="38"/>
        <v>2.0491803278688526E-3</v>
      </c>
      <c r="W43" s="82">
        <f t="shared" si="39"/>
        <v>2.0491803278688526E-3</v>
      </c>
      <c r="X43" s="82">
        <f t="shared" si="40"/>
        <v>0</v>
      </c>
      <c r="Y43" s="82">
        <f t="shared" si="41"/>
        <v>0</v>
      </c>
      <c r="Z43" s="82">
        <f t="shared" si="42"/>
        <v>0</v>
      </c>
      <c r="AA43" s="82">
        <f t="shared" si="43"/>
        <v>0</v>
      </c>
      <c r="AB43" s="82">
        <f t="shared" si="44"/>
        <v>0</v>
      </c>
      <c r="AC43" s="83">
        <f t="shared" si="46"/>
        <v>1.0000000000000002</v>
      </c>
    </row>
    <row r="44" spans="2:29" ht="15.6" x14ac:dyDescent="0.3">
      <c r="B44" s="84" t="s">
        <v>121</v>
      </c>
      <c r="C44" s="80">
        <v>194</v>
      </c>
      <c r="D44" s="80">
        <v>141</v>
      </c>
      <c r="E44" s="80">
        <v>119</v>
      </c>
      <c r="F44" s="80">
        <v>68</v>
      </c>
      <c r="G44" s="80">
        <v>54</v>
      </c>
      <c r="H44" s="80">
        <v>4</v>
      </c>
      <c r="I44" s="80">
        <v>4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1">
        <f t="shared" si="47"/>
        <v>584</v>
      </c>
      <c r="P44" s="79" t="str">
        <f t="shared" si="45"/>
        <v>042CAC</v>
      </c>
      <c r="Q44" s="82">
        <f t="shared" si="33"/>
        <v>0.3321917808219178</v>
      </c>
      <c r="R44" s="82">
        <f t="shared" si="34"/>
        <v>0.24143835616438356</v>
      </c>
      <c r="S44" s="82">
        <f t="shared" si="35"/>
        <v>0.20376712328767124</v>
      </c>
      <c r="T44" s="82">
        <f t="shared" si="36"/>
        <v>0.11643835616438356</v>
      </c>
      <c r="U44" s="82">
        <f t="shared" si="37"/>
        <v>9.2465753424657529E-2</v>
      </c>
      <c r="V44" s="82">
        <f t="shared" si="38"/>
        <v>6.8493150684931503E-3</v>
      </c>
      <c r="W44" s="82">
        <f t="shared" si="39"/>
        <v>6.8493150684931503E-3</v>
      </c>
      <c r="X44" s="82">
        <f t="shared" si="40"/>
        <v>0</v>
      </c>
      <c r="Y44" s="82">
        <f t="shared" si="41"/>
        <v>0</v>
      </c>
      <c r="Z44" s="82">
        <f t="shared" si="42"/>
        <v>0</v>
      </c>
      <c r="AA44" s="82">
        <f t="shared" si="43"/>
        <v>0</v>
      </c>
      <c r="AB44" s="82">
        <f t="shared" si="44"/>
        <v>0</v>
      </c>
      <c r="AC44" s="83">
        <f t="shared" si="46"/>
        <v>1</v>
      </c>
    </row>
    <row r="45" spans="2:29" ht="15.6" x14ac:dyDescent="0.3">
      <c r="B45" s="84" t="s">
        <v>122</v>
      </c>
      <c r="C45" s="80">
        <v>251</v>
      </c>
      <c r="D45" s="80">
        <v>114</v>
      </c>
      <c r="E45" s="80">
        <v>168</v>
      </c>
      <c r="F45" s="80">
        <v>53</v>
      </c>
      <c r="G45" s="80">
        <v>44</v>
      </c>
      <c r="H45" s="80">
        <v>8</v>
      </c>
      <c r="I45" s="80">
        <v>7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1">
        <f t="shared" si="47"/>
        <v>645</v>
      </c>
      <c r="P45" s="79" t="str">
        <f t="shared" si="45"/>
        <v>043CAD</v>
      </c>
      <c r="Q45" s="82">
        <f t="shared" si="33"/>
        <v>0.38914728682170541</v>
      </c>
      <c r="R45" s="82">
        <f t="shared" si="34"/>
        <v>0.17674418604651163</v>
      </c>
      <c r="S45" s="82">
        <f t="shared" si="35"/>
        <v>0.26046511627906976</v>
      </c>
      <c r="T45" s="82">
        <f t="shared" si="36"/>
        <v>8.2170542635658914E-2</v>
      </c>
      <c r="U45" s="82">
        <f t="shared" si="37"/>
        <v>6.8217054263565891E-2</v>
      </c>
      <c r="V45" s="82">
        <f t="shared" si="38"/>
        <v>1.2403100775193798E-2</v>
      </c>
      <c r="W45" s="82">
        <f t="shared" si="39"/>
        <v>1.0852713178294573E-2</v>
      </c>
      <c r="X45" s="82">
        <f t="shared" si="40"/>
        <v>0</v>
      </c>
      <c r="Y45" s="82">
        <f t="shared" si="41"/>
        <v>0</v>
      </c>
      <c r="Z45" s="82">
        <f t="shared" si="42"/>
        <v>0</v>
      </c>
      <c r="AA45" s="82">
        <f t="shared" si="43"/>
        <v>0</v>
      </c>
      <c r="AB45" s="82">
        <f t="shared" si="44"/>
        <v>0</v>
      </c>
      <c r="AC45" s="83">
        <f t="shared" si="46"/>
        <v>1</v>
      </c>
    </row>
    <row r="46" spans="2:29" ht="15.6" x14ac:dyDescent="0.3">
      <c r="B46" s="84" t="s">
        <v>123</v>
      </c>
      <c r="C46" s="80">
        <v>463</v>
      </c>
      <c r="D46" s="80">
        <v>561</v>
      </c>
      <c r="E46" s="80">
        <v>363</v>
      </c>
      <c r="F46" s="80">
        <v>115</v>
      </c>
      <c r="G46" s="80">
        <v>90</v>
      </c>
      <c r="H46" s="80">
        <v>15</v>
      </c>
      <c r="I46" s="80">
        <v>6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1">
        <f t="shared" si="47"/>
        <v>1613</v>
      </c>
      <c r="P46" s="79" t="str">
        <f t="shared" si="45"/>
        <v>044CAE</v>
      </c>
      <c r="Q46" s="82">
        <f t="shared" si="33"/>
        <v>0.28704277743335399</v>
      </c>
      <c r="R46" s="82">
        <f t="shared" si="34"/>
        <v>0.34779913205207685</v>
      </c>
      <c r="S46" s="82">
        <f t="shared" si="35"/>
        <v>0.2250464972101674</v>
      </c>
      <c r="T46" s="82">
        <f t="shared" si="36"/>
        <v>7.1295722256664598E-2</v>
      </c>
      <c r="U46" s="82">
        <f t="shared" si="37"/>
        <v>5.5796652200867949E-2</v>
      </c>
      <c r="V46" s="82">
        <f t="shared" si="38"/>
        <v>9.299442033477991E-3</v>
      </c>
      <c r="W46" s="82">
        <f t="shared" si="39"/>
        <v>3.7197768133911966E-3</v>
      </c>
      <c r="X46" s="82">
        <f t="shared" si="40"/>
        <v>0</v>
      </c>
      <c r="Y46" s="82">
        <f t="shared" si="41"/>
        <v>0</v>
      </c>
      <c r="Z46" s="82">
        <f t="shared" si="42"/>
        <v>0</v>
      </c>
      <c r="AA46" s="82">
        <f t="shared" si="43"/>
        <v>0</v>
      </c>
      <c r="AB46" s="82">
        <f t="shared" si="44"/>
        <v>0</v>
      </c>
      <c r="AC46" s="83">
        <f t="shared" si="46"/>
        <v>1</v>
      </c>
    </row>
    <row r="47" spans="2:29" ht="15.6" x14ac:dyDescent="0.3">
      <c r="B47" s="84" t="s">
        <v>124</v>
      </c>
      <c r="C47" s="80">
        <v>251</v>
      </c>
      <c r="D47" s="80">
        <v>70</v>
      </c>
      <c r="E47" s="80">
        <v>143</v>
      </c>
      <c r="F47" s="80">
        <v>51</v>
      </c>
      <c r="G47" s="80">
        <v>20</v>
      </c>
      <c r="H47" s="80">
        <v>12</v>
      </c>
      <c r="I47" s="80">
        <v>7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1">
        <f t="shared" si="47"/>
        <v>554</v>
      </c>
      <c r="P47" s="79" t="str">
        <f t="shared" si="45"/>
        <v>045CAF</v>
      </c>
      <c r="Q47" s="82">
        <f t="shared" si="33"/>
        <v>0.45306859205776173</v>
      </c>
      <c r="R47" s="82">
        <f t="shared" si="34"/>
        <v>0.1263537906137184</v>
      </c>
      <c r="S47" s="82">
        <f t="shared" si="35"/>
        <v>0.25812274368231047</v>
      </c>
      <c r="T47" s="82">
        <f t="shared" si="36"/>
        <v>9.2057761732851989E-2</v>
      </c>
      <c r="U47" s="82">
        <f t="shared" si="37"/>
        <v>3.6101083032490974E-2</v>
      </c>
      <c r="V47" s="82">
        <f t="shared" si="38"/>
        <v>2.1660649819494584E-2</v>
      </c>
      <c r="W47" s="82">
        <f t="shared" si="39"/>
        <v>1.263537906137184E-2</v>
      </c>
      <c r="X47" s="82">
        <f t="shared" si="40"/>
        <v>0</v>
      </c>
      <c r="Y47" s="82">
        <f t="shared" si="41"/>
        <v>0</v>
      </c>
      <c r="Z47" s="82">
        <f t="shared" si="42"/>
        <v>0</v>
      </c>
      <c r="AA47" s="82">
        <f t="shared" si="43"/>
        <v>0</v>
      </c>
      <c r="AB47" s="82">
        <f t="shared" si="44"/>
        <v>0</v>
      </c>
      <c r="AC47" s="83">
        <f t="shared" si="46"/>
        <v>0.99999999999999989</v>
      </c>
    </row>
    <row r="48" spans="2:29" ht="15.6" x14ac:dyDescent="0.3">
      <c r="B48" s="84" t="s">
        <v>125</v>
      </c>
      <c r="C48" s="80">
        <v>214</v>
      </c>
      <c r="D48" s="80">
        <v>18</v>
      </c>
      <c r="E48" s="80">
        <v>114</v>
      </c>
      <c r="F48" s="80">
        <v>62</v>
      </c>
      <c r="G48" s="80">
        <v>21</v>
      </c>
      <c r="H48" s="80">
        <v>4</v>
      </c>
      <c r="I48" s="80">
        <v>3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1">
        <f t="shared" si="47"/>
        <v>436</v>
      </c>
      <c r="P48" s="79" t="str">
        <f t="shared" si="45"/>
        <v>046CAG</v>
      </c>
      <c r="Q48" s="82">
        <f t="shared" si="33"/>
        <v>0.49082568807339449</v>
      </c>
      <c r="R48" s="82">
        <f t="shared" si="34"/>
        <v>4.1284403669724773E-2</v>
      </c>
      <c r="S48" s="82">
        <f t="shared" si="35"/>
        <v>0.26146788990825687</v>
      </c>
      <c r="T48" s="82">
        <f t="shared" si="36"/>
        <v>0.14220183486238533</v>
      </c>
      <c r="U48" s="82">
        <f t="shared" si="37"/>
        <v>4.8165137614678902E-2</v>
      </c>
      <c r="V48" s="82">
        <f t="shared" si="38"/>
        <v>9.1743119266055051E-3</v>
      </c>
      <c r="W48" s="82">
        <f t="shared" si="39"/>
        <v>6.8807339449541288E-3</v>
      </c>
      <c r="X48" s="82">
        <f t="shared" si="40"/>
        <v>0</v>
      </c>
      <c r="Y48" s="82">
        <f t="shared" si="41"/>
        <v>0</v>
      </c>
      <c r="Z48" s="82">
        <f t="shared" si="42"/>
        <v>0</v>
      </c>
      <c r="AA48" s="82">
        <f t="shared" si="43"/>
        <v>0</v>
      </c>
      <c r="AB48" s="82">
        <f t="shared" si="44"/>
        <v>0</v>
      </c>
      <c r="AC48" s="83">
        <f t="shared" si="46"/>
        <v>1</v>
      </c>
    </row>
    <row r="49" spans="2:29" ht="15.6" x14ac:dyDescent="0.3">
      <c r="B49" s="84" t="s">
        <v>126</v>
      </c>
      <c r="C49" s="80">
        <v>287</v>
      </c>
      <c r="D49" s="80">
        <v>155</v>
      </c>
      <c r="E49" s="80">
        <v>179</v>
      </c>
      <c r="F49" s="80">
        <v>70</v>
      </c>
      <c r="G49" s="80">
        <v>83</v>
      </c>
      <c r="H49" s="80">
        <v>24</v>
      </c>
      <c r="I49" s="80">
        <v>4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1">
        <f t="shared" si="47"/>
        <v>802</v>
      </c>
      <c r="P49" s="79" t="str">
        <f t="shared" si="45"/>
        <v>047CAH</v>
      </c>
      <c r="Q49" s="82">
        <f t="shared" si="33"/>
        <v>0.35785536159601</v>
      </c>
      <c r="R49" s="82">
        <f t="shared" si="34"/>
        <v>0.19326683291770574</v>
      </c>
      <c r="S49" s="82">
        <f t="shared" si="35"/>
        <v>0.22319201995012469</v>
      </c>
      <c r="T49" s="82">
        <f t="shared" si="36"/>
        <v>8.7281795511221949E-2</v>
      </c>
      <c r="U49" s="82">
        <f t="shared" si="37"/>
        <v>0.10349127182044887</v>
      </c>
      <c r="V49" s="82">
        <f t="shared" si="38"/>
        <v>2.9925187032418952E-2</v>
      </c>
      <c r="W49" s="82">
        <f t="shared" si="39"/>
        <v>4.9875311720698253E-3</v>
      </c>
      <c r="X49" s="82">
        <f t="shared" si="40"/>
        <v>0</v>
      </c>
      <c r="Y49" s="82">
        <f t="shared" si="41"/>
        <v>0</v>
      </c>
      <c r="Z49" s="82">
        <f t="shared" si="42"/>
        <v>0</v>
      </c>
      <c r="AA49" s="82">
        <f t="shared" si="43"/>
        <v>0</v>
      </c>
      <c r="AB49" s="82">
        <f t="shared" si="44"/>
        <v>0</v>
      </c>
      <c r="AC49" s="83">
        <f t="shared" si="46"/>
        <v>1</v>
      </c>
    </row>
    <row r="50" spans="2:29" ht="15.6" x14ac:dyDescent="0.3">
      <c r="B50" s="84" t="s">
        <v>127</v>
      </c>
      <c r="C50" s="80">
        <v>193</v>
      </c>
      <c r="D50" s="80">
        <v>60</v>
      </c>
      <c r="E50" s="80">
        <v>177</v>
      </c>
      <c r="F50" s="80">
        <v>51</v>
      </c>
      <c r="G50" s="80">
        <v>23</v>
      </c>
      <c r="H50" s="80">
        <v>5</v>
      </c>
      <c r="I50" s="80">
        <v>3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1">
        <f t="shared" si="47"/>
        <v>512</v>
      </c>
      <c r="P50" s="79" t="str">
        <f t="shared" si="45"/>
        <v>048CAI</v>
      </c>
      <c r="Q50" s="82">
        <f t="shared" si="33"/>
        <v>0.376953125</v>
      </c>
      <c r="R50" s="82">
        <f t="shared" si="34"/>
        <v>0.1171875</v>
      </c>
      <c r="S50" s="82">
        <f t="shared" si="35"/>
        <v>0.345703125</v>
      </c>
      <c r="T50" s="82">
        <f t="shared" si="36"/>
        <v>9.9609375E-2</v>
      </c>
      <c r="U50" s="82">
        <f t="shared" si="37"/>
        <v>4.4921875E-2</v>
      </c>
      <c r="V50" s="82">
        <f t="shared" si="38"/>
        <v>9.765625E-3</v>
      </c>
      <c r="W50" s="82">
        <f t="shared" si="39"/>
        <v>5.859375E-3</v>
      </c>
      <c r="X50" s="82">
        <f t="shared" si="40"/>
        <v>0</v>
      </c>
      <c r="Y50" s="82">
        <f t="shared" si="41"/>
        <v>0</v>
      </c>
      <c r="Z50" s="82">
        <f t="shared" si="42"/>
        <v>0</v>
      </c>
      <c r="AA50" s="82">
        <f t="shared" si="43"/>
        <v>0</v>
      </c>
      <c r="AB50" s="82">
        <f t="shared" si="44"/>
        <v>0</v>
      </c>
      <c r="AC50" s="83">
        <f t="shared" si="46"/>
        <v>1</v>
      </c>
    </row>
    <row r="51" spans="2:29" ht="16.2" thickBot="1" x14ac:dyDescent="0.35">
      <c r="B51" s="84" t="s">
        <v>128</v>
      </c>
      <c r="C51" s="80">
        <v>388</v>
      </c>
      <c r="D51" s="80">
        <v>141</v>
      </c>
      <c r="E51" s="80">
        <v>362</v>
      </c>
      <c r="F51" s="80">
        <v>93</v>
      </c>
      <c r="G51" s="80">
        <v>63</v>
      </c>
      <c r="H51" s="80">
        <v>9</v>
      </c>
      <c r="I51" s="80">
        <v>10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1">
        <f t="shared" si="47"/>
        <v>1066</v>
      </c>
      <c r="P51" s="79" t="str">
        <f t="shared" si="45"/>
        <v>049CAJ</v>
      </c>
      <c r="Q51" s="82">
        <f t="shared" si="33"/>
        <v>0.36397748592870544</v>
      </c>
      <c r="R51" s="82">
        <f t="shared" si="34"/>
        <v>0.13227016885553472</v>
      </c>
      <c r="S51" s="82">
        <f t="shared" si="35"/>
        <v>0.33958724202626639</v>
      </c>
      <c r="T51" s="82">
        <f t="shared" si="36"/>
        <v>8.7242026266416514E-2</v>
      </c>
      <c r="U51" s="82">
        <f t="shared" si="37"/>
        <v>5.9099437148217637E-2</v>
      </c>
      <c r="V51" s="82">
        <f t="shared" si="38"/>
        <v>8.4427767354596627E-3</v>
      </c>
      <c r="W51" s="82">
        <f t="shared" si="39"/>
        <v>9.3808630393996256E-3</v>
      </c>
      <c r="X51" s="82">
        <f t="shared" si="40"/>
        <v>0</v>
      </c>
      <c r="Y51" s="82">
        <f t="shared" si="41"/>
        <v>0</v>
      </c>
      <c r="Z51" s="82">
        <f t="shared" si="42"/>
        <v>0</v>
      </c>
      <c r="AA51" s="82">
        <f t="shared" si="43"/>
        <v>0</v>
      </c>
      <c r="AB51" s="82">
        <f t="shared" si="44"/>
        <v>0</v>
      </c>
      <c r="AC51" s="83">
        <f t="shared" si="46"/>
        <v>1</v>
      </c>
    </row>
    <row r="52" spans="2:29" ht="16.2" thickBot="1" x14ac:dyDescent="0.35">
      <c r="B52" s="101" t="s">
        <v>80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3"/>
    </row>
    <row r="53" spans="2:29" ht="14.4" thickBot="1" x14ac:dyDescent="0.3"/>
    <row r="54" spans="2:29" ht="18" thickBot="1" x14ac:dyDescent="0.35">
      <c r="B54" s="104" t="s">
        <v>139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6"/>
    </row>
    <row r="55" spans="2:29" ht="18" thickBot="1" x14ac:dyDescent="0.35">
      <c r="B55" s="107" t="s">
        <v>74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89"/>
      <c r="P55" s="107" t="s">
        <v>75</v>
      </c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89"/>
    </row>
    <row r="56" spans="2:29" ht="16.2" thickBot="1" x14ac:dyDescent="0.35">
      <c r="B56" s="68" t="s">
        <v>76</v>
      </c>
      <c r="C56" s="69" t="s">
        <v>17</v>
      </c>
      <c r="D56" s="69" t="s">
        <v>18</v>
      </c>
      <c r="E56" s="69" t="s">
        <v>20</v>
      </c>
      <c r="F56" s="69" t="s">
        <v>19</v>
      </c>
      <c r="G56" s="69" t="s">
        <v>51</v>
      </c>
      <c r="H56" s="69" t="s">
        <v>21</v>
      </c>
      <c r="I56" s="69" t="s">
        <v>39</v>
      </c>
      <c r="J56" s="69" t="s">
        <v>49</v>
      </c>
      <c r="K56" s="69">
        <v>0</v>
      </c>
      <c r="L56" s="69">
        <v>0</v>
      </c>
      <c r="M56" s="69">
        <v>0</v>
      </c>
      <c r="N56" s="69">
        <v>0</v>
      </c>
      <c r="O56" s="70" t="s">
        <v>57</v>
      </c>
      <c r="P56" s="71" t="s">
        <v>76</v>
      </c>
      <c r="Q56" s="69" t="str">
        <f>C56</f>
        <v>SNP</v>
      </c>
      <c r="R56" s="69" t="str">
        <f t="shared" ref="R56:AB56" si="48">D56</f>
        <v>Labour</v>
      </c>
      <c r="S56" s="69" t="str">
        <f t="shared" si="48"/>
        <v>Lib Dem</v>
      </c>
      <c r="T56" s="69" t="str">
        <f t="shared" si="48"/>
        <v>Conservative</v>
      </c>
      <c r="U56" s="69" t="str">
        <f t="shared" si="48"/>
        <v>Independent</v>
      </c>
      <c r="V56" s="69" t="str">
        <f t="shared" si="48"/>
        <v>Green</v>
      </c>
      <c r="W56" s="69" t="str">
        <f t="shared" si="48"/>
        <v>Family</v>
      </c>
      <c r="X56" s="69" t="str">
        <f t="shared" si="48"/>
        <v>Alba</v>
      </c>
      <c r="Y56" s="69">
        <f t="shared" si="48"/>
        <v>0</v>
      </c>
      <c r="Z56" s="69">
        <f t="shared" si="48"/>
        <v>0</v>
      </c>
      <c r="AA56" s="69">
        <f t="shared" si="48"/>
        <v>0</v>
      </c>
      <c r="AB56" s="69">
        <f t="shared" si="48"/>
        <v>0</v>
      </c>
      <c r="AC56" s="72" t="s">
        <v>57</v>
      </c>
    </row>
    <row r="57" spans="2:29" ht="15.6" x14ac:dyDescent="0.3">
      <c r="B57" s="73" t="s">
        <v>77</v>
      </c>
      <c r="C57" s="74">
        <v>2608</v>
      </c>
      <c r="D57" s="74">
        <v>1809</v>
      </c>
      <c r="E57" s="74">
        <v>1523</v>
      </c>
      <c r="F57" s="74">
        <v>825</v>
      </c>
      <c r="G57" s="74">
        <v>541</v>
      </c>
      <c r="H57" s="74">
        <v>279</v>
      </c>
      <c r="I57" s="74">
        <v>105</v>
      </c>
      <c r="J57" s="74">
        <v>103</v>
      </c>
      <c r="K57" s="74">
        <v>0</v>
      </c>
      <c r="L57" s="74">
        <v>0</v>
      </c>
      <c r="M57" s="74">
        <v>0</v>
      </c>
      <c r="N57" s="74">
        <v>0</v>
      </c>
      <c r="O57" s="75">
        <f>SUM(C57:N57)</f>
        <v>7793</v>
      </c>
      <c r="P57" s="76" t="str">
        <f>B57</f>
        <v>Whole Ward</v>
      </c>
      <c r="Q57" s="77">
        <f t="shared" ref="Q57:Q66" si="49">IF(C57&gt;0,C57/O57,0)</f>
        <v>0.33465930963685359</v>
      </c>
      <c r="R57" s="77">
        <f t="shared" ref="R57:R66" si="50">IF(D57&gt;0,D57/O57,0)</f>
        <v>0.23213139997433593</v>
      </c>
      <c r="S57" s="77">
        <f t="shared" ref="S57:S66" si="51">IF(E57&gt;0,E57/O57,0)</f>
        <v>0.19543179776722699</v>
      </c>
      <c r="T57" s="77">
        <f t="shared" ref="T57:T66" si="52">IF(F57&gt;0,F57/O57,0)</f>
        <v>0.10586423713589119</v>
      </c>
      <c r="U57" s="77">
        <f t="shared" ref="U57:U66" si="53">IF(G57&gt;0,G57/O57,0)</f>
        <v>6.9421275503657134E-2</v>
      </c>
      <c r="V57" s="77">
        <f t="shared" ref="V57:V66" si="54">IF(H57&gt;0,H57/O57,0)</f>
        <v>3.5801360195046837E-2</v>
      </c>
      <c r="W57" s="77">
        <f t="shared" ref="W57:W66" si="55">IF(I57&gt;0,I57/O57,0)</f>
        <v>1.3473630180931605E-2</v>
      </c>
      <c r="X57" s="77">
        <f t="shared" ref="X57:X66" si="56">IF(J57&gt;0,J57/O57,0)</f>
        <v>1.3216989606056717E-2</v>
      </c>
      <c r="Y57" s="77">
        <f t="shared" ref="Y57:Y66" si="57">IF(K57&gt;0,K57/O57,0)</f>
        <v>0</v>
      </c>
      <c r="Z57" s="77">
        <f t="shared" ref="Z57:Z66" si="58">IF(L57&gt;0,L57/O57,0)</f>
        <v>0</v>
      </c>
      <c r="AA57" s="77">
        <f t="shared" ref="AA57:AA66" si="59">IF(M57&gt;0,M57/O57,0)</f>
        <v>0</v>
      </c>
      <c r="AB57" s="77">
        <f t="shared" ref="AB57:AB66" si="60">IF(N57&gt;0,N57/O57,0)</f>
        <v>0</v>
      </c>
      <c r="AC57" s="78">
        <f>SUM(Q57:AB57)</f>
        <v>1</v>
      </c>
    </row>
    <row r="58" spans="2:29" ht="15.6" x14ac:dyDescent="0.3">
      <c r="B58" s="79" t="s">
        <v>78</v>
      </c>
      <c r="C58" s="80">
        <v>1661</v>
      </c>
      <c r="D58" s="80">
        <v>1077</v>
      </c>
      <c r="E58" s="80">
        <v>849</v>
      </c>
      <c r="F58" s="80">
        <v>480</v>
      </c>
      <c r="G58" s="80">
        <v>400</v>
      </c>
      <c r="H58" s="80">
        <v>182</v>
      </c>
      <c r="I58" s="80">
        <v>70</v>
      </c>
      <c r="J58" s="80">
        <v>67</v>
      </c>
      <c r="K58" s="80">
        <v>0</v>
      </c>
      <c r="L58" s="80">
        <v>0</v>
      </c>
      <c r="M58" s="80">
        <v>0</v>
      </c>
      <c r="N58" s="80">
        <v>0</v>
      </c>
      <c r="O58" s="81">
        <f>SUM(C58:N58)</f>
        <v>4786</v>
      </c>
      <c r="P58" s="79" t="str">
        <f t="shared" ref="P58:P66" si="61">B58</f>
        <v>In Person Total</v>
      </c>
      <c r="Q58" s="82">
        <f t="shared" si="49"/>
        <v>0.34705390722941915</v>
      </c>
      <c r="R58" s="82">
        <f t="shared" si="50"/>
        <v>0.22503134141245298</v>
      </c>
      <c r="S58" s="82">
        <f t="shared" si="51"/>
        <v>0.17739239448391142</v>
      </c>
      <c r="T58" s="82">
        <f t="shared" si="52"/>
        <v>0.10029251984956122</v>
      </c>
      <c r="U58" s="82">
        <f t="shared" si="53"/>
        <v>8.3577099874634353E-2</v>
      </c>
      <c r="V58" s="82">
        <f t="shared" si="54"/>
        <v>3.8027580442958626E-2</v>
      </c>
      <c r="W58" s="82">
        <f t="shared" si="55"/>
        <v>1.4625992478061012E-2</v>
      </c>
      <c r="X58" s="82">
        <f t="shared" si="56"/>
        <v>1.3999164229001253E-2</v>
      </c>
      <c r="Y58" s="82">
        <f t="shared" si="57"/>
        <v>0</v>
      </c>
      <c r="Z58" s="82">
        <f t="shared" si="58"/>
        <v>0</v>
      </c>
      <c r="AA58" s="82">
        <f t="shared" si="59"/>
        <v>0</v>
      </c>
      <c r="AB58" s="82">
        <f t="shared" si="60"/>
        <v>0</v>
      </c>
      <c r="AC58" s="83">
        <f t="shared" ref="AC58:AC66" si="62">SUM(Q58:AB58)</f>
        <v>1</v>
      </c>
    </row>
    <row r="59" spans="2:29" ht="15.6" x14ac:dyDescent="0.3">
      <c r="B59" s="76" t="s">
        <v>79</v>
      </c>
      <c r="C59" s="80">
        <v>947</v>
      </c>
      <c r="D59" s="80">
        <v>732</v>
      </c>
      <c r="E59" s="80">
        <v>674</v>
      </c>
      <c r="F59" s="80">
        <v>345</v>
      </c>
      <c r="G59" s="80">
        <v>141</v>
      </c>
      <c r="H59" s="80">
        <v>97</v>
      </c>
      <c r="I59" s="80">
        <v>35</v>
      </c>
      <c r="J59" s="80">
        <v>36</v>
      </c>
      <c r="K59" s="80">
        <v>0</v>
      </c>
      <c r="L59" s="80">
        <v>0</v>
      </c>
      <c r="M59" s="80">
        <v>0</v>
      </c>
      <c r="N59" s="80">
        <v>0</v>
      </c>
      <c r="O59" s="81">
        <f t="shared" ref="O59:O66" si="63">SUM(C59:N59)</f>
        <v>3007</v>
      </c>
      <c r="P59" s="79" t="str">
        <f t="shared" si="61"/>
        <v>Postal Total</v>
      </c>
      <c r="Q59" s="82">
        <f t="shared" si="49"/>
        <v>0.31493182573994016</v>
      </c>
      <c r="R59" s="82">
        <f t="shared" si="50"/>
        <v>0.2434319920186232</v>
      </c>
      <c r="S59" s="82">
        <f t="shared" si="51"/>
        <v>0.22414366478217493</v>
      </c>
      <c r="T59" s="82">
        <f t="shared" si="52"/>
        <v>0.11473229132025274</v>
      </c>
      <c r="U59" s="82">
        <f t="shared" si="53"/>
        <v>4.6890588626538075E-2</v>
      </c>
      <c r="V59" s="82">
        <f t="shared" si="54"/>
        <v>3.2258064516129031E-2</v>
      </c>
      <c r="W59" s="82">
        <f t="shared" si="55"/>
        <v>1.1639507815098104E-2</v>
      </c>
      <c r="X59" s="82">
        <f t="shared" si="56"/>
        <v>1.1972065181243765E-2</v>
      </c>
      <c r="Y59" s="82">
        <f t="shared" si="57"/>
        <v>0</v>
      </c>
      <c r="Z59" s="82">
        <f t="shared" si="58"/>
        <v>0</v>
      </c>
      <c r="AA59" s="82">
        <f t="shared" si="59"/>
        <v>0</v>
      </c>
      <c r="AB59" s="82">
        <f t="shared" si="60"/>
        <v>0</v>
      </c>
      <c r="AC59" s="83">
        <f t="shared" si="62"/>
        <v>1</v>
      </c>
    </row>
    <row r="60" spans="2:29" ht="15.6" x14ac:dyDescent="0.3">
      <c r="B60" s="84" t="s">
        <v>140</v>
      </c>
      <c r="C60" s="80">
        <v>441</v>
      </c>
      <c r="D60" s="80">
        <v>255</v>
      </c>
      <c r="E60" s="80">
        <v>41</v>
      </c>
      <c r="F60" s="80">
        <v>95</v>
      </c>
      <c r="G60" s="80">
        <v>39</v>
      </c>
      <c r="H60" s="80">
        <v>38</v>
      </c>
      <c r="I60" s="80">
        <v>32</v>
      </c>
      <c r="J60" s="80">
        <v>18</v>
      </c>
      <c r="K60" s="80">
        <v>0</v>
      </c>
      <c r="L60" s="80">
        <v>0</v>
      </c>
      <c r="M60" s="80">
        <v>0</v>
      </c>
      <c r="N60" s="80">
        <v>0</v>
      </c>
      <c r="O60" s="81">
        <f t="shared" si="63"/>
        <v>959</v>
      </c>
      <c r="P60" s="79" t="str">
        <f t="shared" si="61"/>
        <v>056DAA</v>
      </c>
      <c r="Q60" s="82">
        <f t="shared" si="49"/>
        <v>0.45985401459854014</v>
      </c>
      <c r="R60" s="82">
        <f t="shared" si="50"/>
        <v>0.26590198123044839</v>
      </c>
      <c r="S60" s="82">
        <f t="shared" si="51"/>
        <v>4.2752867570385822E-2</v>
      </c>
      <c r="T60" s="82">
        <f t="shared" si="52"/>
        <v>9.9061522419186657E-2</v>
      </c>
      <c r="U60" s="82">
        <f t="shared" si="53"/>
        <v>4.0667361835245046E-2</v>
      </c>
      <c r="V60" s="82">
        <f t="shared" si="54"/>
        <v>3.9624608967674661E-2</v>
      </c>
      <c r="W60" s="82">
        <f t="shared" si="55"/>
        <v>3.3368091762252347E-2</v>
      </c>
      <c r="X60" s="82">
        <f t="shared" si="56"/>
        <v>1.8769551616266946E-2</v>
      </c>
      <c r="Y60" s="82">
        <f t="shared" si="57"/>
        <v>0</v>
      </c>
      <c r="Z60" s="82">
        <f t="shared" si="58"/>
        <v>0</v>
      </c>
      <c r="AA60" s="82">
        <f t="shared" si="59"/>
        <v>0</v>
      </c>
      <c r="AB60" s="82">
        <f t="shared" si="60"/>
        <v>0</v>
      </c>
      <c r="AC60" s="83">
        <f t="shared" si="62"/>
        <v>0.99999999999999989</v>
      </c>
    </row>
    <row r="61" spans="2:29" ht="15.6" x14ac:dyDescent="0.3">
      <c r="B61" s="84" t="s">
        <v>141</v>
      </c>
      <c r="C61" s="80">
        <v>487</v>
      </c>
      <c r="D61" s="80">
        <v>260</v>
      </c>
      <c r="E61" s="80">
        <v>91</v>
      </c>
      <c r="F61" s="80">
        <v>107</v>
      </c>
      <c r="G61" s="80">
        <v>107</v>
      </c>
      <c r="H61" s="80">
        <v>37</v>
      </c>
      <c r="I61" s="80">
        <v>27</v>
      </c>
      <c r="J61" s="80">
        <v>23</v>
      </c>
      <c r="K61" s="80">
        <v>0</v>
      </c>
      <c r="L61" s="80">
        <v>0</v>
      </c>
      <c r="M61" s="80">
        <v>0</v>
      </c>
      <c r="N61" s="80">
        <v>0</v>
      </c>
      <c r="O61" s="81">
        <f t="shared" si="63"/>
        <v>1139</v>
      </c>
      <c r="P61" s="79" t="str">
        <f t="shared" si="61"/>
        <v>057DAB</v>
      </c>
      <c r="Q61" s="82">
        <f t="shared" si="49"/>
        <v>0.42756804214223004</v>
      </c>
      <c r="R61" s="82">
        <f t="shared" si="50"/>
        <v>0.22827041264266901</v>
      </c>
      <c r="S61" s="82">
        <f t="shared" si="51"/>
        <v>7.9894644424934158E-2</v>
      </c>
      <c r="T61" s="82">
        <f t="shared" si="52"/>
        <v>9.3942054433713784E-2</v>
      </c>
      <c r="U61" s="82">
        <f t="shared" si="53"/>
        <v>9.3942054433713784E-2</v>
      </c>
      <c r="V61" s="82">
        <f t="shared" si="54"/>
        <v>3.2484635645302899E-2</v>
      </c>
      <c r="W61" s="82">
        <f t="shared" si="55"/>
        <v>2.3705004389815629E-2</v>
      </c>
      <c r="X61" s="82">
        <f t="shared" si="56"/>
        <v>2.0193151887620719E-2</v>
      </c>
      <c r="Y61" s="82">
        <f t="shared" si="57"/>
        <v>0</v>
      </c>
      <c r="Z61" s="82">
        <f t="shared" si="58"/>
        <v>0</v>
      </c>
      <c r="AA61" s="82">
        <f t="shared" si="59"/>
        <v>0</v>
      </c>
      <c r="AB61" s="82">
        <f t="shared" si="60"/>
        <v>0</v>
      </c>
      <c r="AC61" s="83">
        <f t="shared" si="62"/>
        <v>0.99999999999999989</v>
      </c>
    </row>
    <row r="62" spans="2:29" ht="15.6" x14ac:dyDescent="0.3">
      <c r="B62" s="84" t="s">
        <v>142</v>
      </c>
      <c r="C62" s="80">
        <v>314</v>
      </c>
      <c r="D62" s="80">
        <v>215</v>
      </c>
      <c r="E62" s="80">
        <v>549</v>
      </c>
      <c r="F62" s="80">
        <v>117</v>
      </c>
      <c r="G62" s="80">
        <v>51</v>
      </c>
      <c r="H62" s="80">
        <v>35</v>
      </c>
      <c r="I62" s="80">
        <v>11</v>
      </c>
      <c r="J62" s="80">
        <v>9</v>
      </c>
      <c r="K62" s="80">
        <v>0</v>
      </c>
      <c r="L62" s="80">
        <v>0</v>
      </c>
      <c r="M62" s="80">
        <v>0</v>
      </c>
      <c r="N62" s="80">
        <v>0</v>
      </c>
      <c r="O62" s="81">
        <f t="shared" si="63"/>
        <v>1301</v>
      </c>
      <c r="P62" s="79" t="str">
        <f t="shared" si="61"/>
        <v>058DAC</v>
      </c>
      <c r="Q62" s="82">
        <f t="shared" si="49"/>
        <v>0.24135280553420446</v>
      </c>
      <c r="R62" s="82">
        <f t="shared" si="50"/>
        <v>0.16525749423520369</v>
      </c>
      <c r="S62" s="82">
        <f t="shared" si="51"/>
        <v>0.42198308993082245</v>
      </c>
      <c r="T62" s="82">
        <f t="shared" si="52"/>
        <v>8.9930822444273639E-2</v>
      </c>
      <c r="U62" s="82">
        <f t="shared" si="53"/>
        <v>3.9200614911606459E-2</v>
      </c>
      <c r="V62" s="82">
        <f t="shared" si="54"/>
        <v>2.6902382782475018E-2</v>
      </c>
      <c r="W62" s="82">
        <f t="shared" si="55"/>
        <v>8.4550345887778634E-3</v>
      </c>
      <c r="X62" s="82">
        <f t="shared" si="56"/>
        <v>6.9177555726364333E-3</v>
      </c>
      <c r="Y62" s="82">
        <f t="shared" si="57"/>
        <v>0</v>
      </c>
      <c r="Z62" s="82">
        <f t="shared" si="58"/>
        <v>0</v>
      </c>
      <c r="AA62" s="82">
        <f t="shared" si="59"/>
        <v>0</v>
      </c>
      <c r="AB62" s="82">
        <f t="shared" si="60"/>
        <v>0</v>
      </c>
      <c r="AC62" s="83">
        <f t="shared" si="62"/>
        <v>1</v>
      </c>
    </row>
    <row r="63" spans="2:29" ht="15.6" x14ac:dyDescent="0.3">
      <c r="B63" s="84" t="s">
        <v>143</v>
      </c>
      <c r="C63" s="80">
        <v>160</v>
      </c>
      <c r="D63" s="80">
        <v>118</v>
      </c>
      <c r="E63" s="80">
        <v>187</v>
      </c>
      <c r="F63" s="80">
        <v>53</v>
      </c>
      <c r="G63" s="80">
        <v>8</v>
      </c>
      <c r="H63" s="80">
        <v>6</v>
      </c>
      <c r="I63" s="80">
        <v>2</v>
      </c>
      <c r="J63" s="80">
        <v>9</v>
      </c>
      <c r="K63" s="80">
        <v>0</v>
      </c>
      <c r="L63" s="80">
        <v>0</v>
      </c>
      <c r="M63" s="80">
        <v>0</v>
      </c>
      <c r="N63" s="80">
        <v>0</v>
      </c>
      <c r="O63" s="81">
        <f t="shared" si="63"/>
        <v>543</v>
      </c>
      <c r="P63" s="79" t="str">
        <f t="shared" si="61"/>
        <v>059DAD</v>
      </c>
      <c r="Q63" s="82">
        <f t="shared" si="49"/>
        <v>0.29465930018416209</v>
      </c>
      <c r="R63" s="82">
        <f t="shared" si="50"/>
        <v>0.21731123388581952</v>
      </c>
      <c r="S63" s="82">
        <f t="shared" si="51"/>
        <v>0.34438305709023942</v>
      </c>
      <c r="T63" s="82">
        <f t="shared" si="52"/>
        <v>9.7605893186003684E-2</v>
      </c>
      <c r="U63" s="82">
        <f t="shared" si="53"/>
        <v>1.4732965009208104E-2</v>
      </c>
      <c r="V63" s="82">
        <f t="shared" si="54"/>
        <v>1.1049723756906077E-2</v>
      </c>
      <c r="W63" s="82">
        <f t="shared" si="55"/>
        <v>3.6832412523020259E-3</v>
      </c>
      <c r="X63" s="82">
        <f t="shared" si="56"/>
        <v>1.6574585635359115E-2</v>
      </c>
      <c r="Y63" s="82">
        <f t="shared" si="57"/>
        <v>0</v>
      </c>
      <c r="Z63" s="82">
        <f t="shared" si="58"/>
        <v>0</v>
      </c>
      <c r="AA63" s="82">
        <f t="shared" si="59"/>
        <v>0</v>
      </c>
      <c r="AB63" s="82">
        <f t="shared" si="60"/>
        <v>0</v>
      </c>
      <c r="AC63" s="83">
        <f t="shared" si="62"/>
        <v>0.99999999999999989</v>
      </c>
    </row>
    <row r="64" spans="2:29" ht="15.6" x14ac:dyDescent="0.3">
      <c r="B64" s="84" t="s">
        <v>144</v>
      </c>
      <c r="C64" s="80">
        <v>122</v>
      </c>
      <c r="D64" s="80">
        <v>113</v>
      </c>
      <c r="E64" s="80">
        <v>145</v>
      </c>
      <c r="F64" s="80">
        <v>60</v>
      </c>
      <c r="G64" s="80">
        <v>26</v>
      </c>
      <c r="H64" s="80">
        <v>21</v>
      </c>
      <c r="I64" s="80">
        <v>2</v>
      </c>
      <c r="J64" s="80">
        <v>8</v>
      </c>
      <c r="K64" s="80">
        <v>0</v>
      </c>
      <c r="L64" s="80">
        <v>0</v>
      </c>
      <c r="M64" s="80">
        <v>0</v>
      </c>
      <c r="N64" s="80">
        <v>0</v>
      </c>
      <c r="O64" s="81">
        <f t="shared" si="63"/>
        <v>497</v>
      </c>
      <c r="P64" s="79" t="str">
        <f t="shared" si="61"/>
        <v>060DAE</v>
      </c>
      <c r="Q64" s="82">
        <f t="shared" si="49"/>
        <v>0.24547283702213279</v>
      </c>
      <c r="R64" s="82">
        <f t="shared" si="50"/>
        <v>0.22736418511066397</v>
      </c>
      <c r="S64" s="82">
        <f t="shared" si="51"/>
        <v>0.29175050301810868</v>
      </c>
      <c r="T64" s="82">
        <f t="shared" si="52"/>
        <v>0.12072434607645875</v>
      </c>
      <c r="U64" s="82">
        <f t="shared" si="53"/>
        <v>5.2313883299798795E-2</v>
      </c>
      <c r="V64" s="82">
        <f t="shared" si="54"/>
        <v>4.2253521126760563E-2</v>
      </c>
      <c r="W64" s="82">
        <f t="shared" si="55"/>
        <v>4.0241448692152921E-3</v>
      </c>
      <c r="X64" s="82">
        <f t="shared" si="56"/>
        <v>1.6096579476861168E-2</v>
      </c>
      <c r="Y64" s="82">
        <f t="shared" si="57"/>
        <v>0</v>
      </c>
      <c r="Z64" s="82">
        <f t="shared" si="58"/>
        <v>0</v>
      </c>
      <c r="AA64" s="82">
        <f t="shared" si="59"/>
        <v>0</v>
      </c>
      <c r="AB64" s="82">
        <f t="shared" si="60"/>
        <v>0</v>
      </c>
      <c r="AC64" s="83">
        <f t="shared" si="62"/>
        <v>1.0000000000000002</v>
      </c>
    </row>
    <row r="65" spans="2:29" ht="15.6" x14ac:dyDescent="0.3">
      <c r="B65" s="84" t="s">
        <v>145</v>
      </c>
      <c r="C65" s="80">
        <v>722</v>
      </c>
      <c r="D65" s="80">
        <v>645</v>
      </c>
      <c r="E65" s="80">
        <v>377</v>
      </c>
      <c r="F65" s="80">
        <v>309</v>
      </c>
      <c r="G65" s="80">
        <v>202</v>
      </c>
      <c r="H65" s="80">
        <v>94</v>
      </c>
      <c r="I65" s="80">
        <v>24</v>
      </c>
      <c r="J65" s="80">
        <v>28</v>
      </c>
      <c r="K65" s="80">
        <v>0</v>
      </c>
      <c r="L65" s="80">
        <v>0</v>
      </c>
      <c r="M65" s="80">
        <v>0</v>
      </c>
      <c r="N65" s="80">
        <v>0</v>
      </c>
      <c r="O65" s="81">
        <f t="shared" si="63"/>
        <v>2401</v>
      </c>
      <c r="P65" s="79" t="str">
        <f t="shared" si="61"/>
        <v>061DAF</v>
      </c>
      <c r="Q65" s="82">
        <f t="shared" si="49"/>
        <v>0.30070803831736775</v>
      </c>
      <c r="R65" s="82">
        <f t="shared" si="50"/>
        <v>0.26863806747188673</v>
      </c>
      <c r="S65" s="82">
        <f t="shared" si="51"/>
        <v>0.15701790920449812</v>
      </c>
      <c r="T65" s="82">
        <f t="shared" si="52"/>
        <v>0.1286963765097876</v>
      </c>
      <c r="U65" s="82">
        <f t="shared" si="53"/>
        <v>8.4131611828404826E-2</v>
      </c>
      <c r="V65" s="82">
        <f t="shared" si="54"/>
        <v>3.9150354019158687E-2</v>
      </c>
      <c r="W65" s="82">
        <f t="shared" si="55"/>
        <v>9.9958350687213669E-3</v>
      </c>
      <c r="X65" s="82">
        <f t="shared" si="56"/>
        <v>1.1661807580174927E-2</v>
      </c>
      <c r="Y65" s="82">
        <f t="shared" si="57"/>
        <v>0</v>
      </c>
      <c r="Z65" s="82">
        <f t="shared" si="58"/>
        <v>0</v>
      </c>
      <c r="AA65" s="82">
        <f t="shared" si="59"/>
        <v>0</v>
      </c>
      <c r="AB65" s="82">
        <f t="shared" si="60"/>
        <v>0</v>
      </c>
      <c r="AC65" s="83">
        <f t="shared" si="62"/>
        <v>0.99999999999999989</v>
      </c>
    </row>
    <row r="66" spans="2:29" ht="16.2" thickBot="1" x14ac:dyDescent="0.35">
      <c r="B66" s="84" t="s">
        <v>146</v>
      </c>
      <c r="C66" s="80">
        <v>361</v>
      </c>
      <c r="D66" s="80">
        <v>203</v>
      </c>
      <c r="E66" s="80">
        <v>133</v>
      </c>
      <c r="F66" s="80">
        <v>84</v>
      </c>
      <c r="G66" s="80">
        <v>108</v>
      </c>
      <c r="H66" s="80">
        <v>48</v>
      </c>
      <c r="I66" s="80">
        <v>9</v>
      </c>
      <c r="J66" s="80">
        <v>8</v>
      </c>
      <c r="K66" s="80">
        <v>0</v>
      </c>
      <c r="L66" s="80">
        <v>0</v>
      </c>
      <c r="M66" s="80">
        <v>0</v>
      </c>
      <c r="N66" s="80">
        <v>0</v>
      </c>
      <c r="O66" s="81">
        <f t="shared" si="63"/>
        <v>954</v>
      </c>
      <c r="P66" s="79" t="str">
        <f t="shared" si="61"/>
        <v>062DAG</v>
      </c>
      <c r="Q66" s="82">
        <f t="shared" si="49"/>
        <v>0.37840670859538783</v>
      </c>
      <c r="R66" s="82">
        <f t="shared" si="50"/>
        <v>0.21278825995807127</v>
      </c>
      <c r="S66" s="82">
        <f t="shared" si="51"/>
        <v>0.13941299790356393</v>
      </c>
      <c r="T66" s="82">
        <f t="shared" si="52"/>
        <v>8.8050314465408799E-2</v>
      </c>
      <c r="U66" s="82">
        <f t="shared" si="53"/>
        <v>0.11320754716981132</v>
      </c>
      <c r="V66" s="82">
        <f t="shared" si="54"/>
        <v>5.0314465408805034E-2</v>
      </c>
      <c r="W66" s="82">
        <f t="shared" si="55"/>
        <v>9.433962264150943E-3</v>
      </c>
      <c r="X66" s="82">
        <f t="shared" si="56"/>
        <v>8.385744234800839E-3</v>
      </c>
      <c r="Y66" s="82">
        <f t="shared" si="57"/>
        <v>0</v>
      </c>
      <c r="Z66" s="82">
        <f t="shared" si="58"/>
        <v>0</v>
      </c>
      <c r="AA66" s="82">
        <f t="shared" si="59"/>
        <v>0</v>
      </c>
      <c r="AB66" s="82">
        <f t="shared" si="60"/>
        <v>0</v>
      </c>
      <c r="AC66" s="83">
        <f t="shared" si="62"/>
        <v>1</v>
      </c>
    </row>
    <row r="67" spans="2:29" ht="16.2" thickBot="1" x14ac:dyDescent="0.35">
      <c r="B67" s="101" t="s">
        <v>80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3"/>
    </row>
    <row r="68" spans="2:29" ht="14.4" thickBot="1" x14ac:dyDescent="0.3"/>
    <row r="69" spans="2:29" ht="18" thickBot="1" x14ac:dyDescent="0.35">
      <c r="B69" s="104" t="s">
        <v>157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6"/>
    </row>
    <row r="70" spans="2:29" ht="18" thickBot="1" x14ac:dyDescent="0.35">
      <c r="B70" s="107" t="s">
        <v>74</v>
      </c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89"/>
      <c r="P70" s="107" t="s">
        <v>75</v>
      </c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89"/>
    </row>
    <row r="71" spans="2:29" ht="16.2" thickBot="1" x14ac:dyDescent="0.35">
      <c r="B71" s="68" t="s">
        <v>76</v>
      </c>
      <c r="C71" s="69" t="s">
        <v>17</v>
      </c>
      <c r="D71" s="69" t="s">
        <v>18</v>
      </c>
      <c r="E71" s="69" t="s">
        <v>19</v>
      </c>
      <c r="F71" s="69" t="s">
        <v>20</v>
      </c>
      <c r="G71" s="69" t="s">
        <v>21</v>
      </c>
      <c r="H71" s="69" t="s">
        <v>49</v>
      </c>
      <c r="I71" s="69" t="s">
        <v>39</v>
      </c>
      <c r="J71" s="69" t="s">
        <v>155</v>
      </c>
      <c r="K71" s="69">
        <v>0</v>
      </c>
      <c r="L71" s="69">
        <v>0</v>
      </c>
      <c r="M71" s="69">
        <v>0</v>
      </c>
      <c r="N71" s="69">
        <v>0</v>
      </c>
      <c r="O71" s="70" t="s">
        <v>57</v>
      </c>
      <c r="P71" s="71" t="s">
        <v>76</v>
      </c>
      <c r="Q71" s="69" t="str">
        <f>C71</f>
        <v>SNP</v>
      </c>
      <c r="R71" s="69" t="str">
        <f t="shared" ref="R71:AB71" si="64">D71</f>
        <v>Labour</v>
      </c>
      <c r="S71" s="69" t="str">
        <f t="shared" si="64"/>
        <v>Conservative</v>
      </c>
      <c r="T71" s="69" t="str">
        <f t="shared" si="64"/>
        <v>Lib Dem</v>
      </c>
      <c r="U71" s="69" t="str">
        <f t="shared" si="64"/>
        <v>Green</v>
      </c>
      <c r="V71" s="69" t="str">
        <f t="shared" si="64"/>
        <v>Alba</v>
      </c>
      <c r="W71" s="69" t="str">
        <f t="shared" si="64"/>
        <v>Family</v>
      </c>
      <c r="X71" s="69" t="str">
        <f t="shared" si="64"/>
        <v>Libertarian</v>
      </c>
      <c r="Y71" s="69">
        <f t="shared" si="64"/>
        <v>0</v>
      </c>
      <c r="Z71" s="69">
        <f t="shared" si="64"/>
        <v>0</v>
      </c>
      <c r="AA71" s="69">
        <f t="shared" si="64"/>
        <v>0</v>
      </c>
      <c r="AB71" s="69">
        <f t="shared" si="64"/>
        <v>0</v>
      </c>
      <c r="AC71" s="72" t="s">
        <v>57</v>
      </c>
    </row>
    <row r="72" spans="2:29" ht="15.6" x14ac:dyDescent="0.3">
      <c r="B72" s="73" t="s">
        <v>77</v>
      </c>
      <c r="C72" s="74">
        <v>1911</v>
      </c>
      <c r="D72" s="74">
        <v>1274</v>
      </c>
      <c r="E72" s="74">
        <v>813</v>
      </c>
      <c r="F72" s="74">
        <v>316</v>
      </c>
      <c r="G72" s="74">
        <v>250</v>
      </c>
      <c r="H72" s="74">
        <v>192</v>
      </c>
      <c r="I72" s="74">
        <v>69</v>
      </c>
      <c r="J72" s="74">
        <v>23</v>
      </c>
      <c r="K72" s="74">
        <v>0</v>
      </c>
      <c r="L72" s="74">
        <v>0</v>
      </c>
      <c r="M72" s="74">
        <v>0</v>
      </c>
      <c r="N72" s="74">
        <v>0</v>
      </c>
      <c r="O72" s="75">
        <f>SUM(C72:N72)</f>
        <v>4848</v>
      </c>
      <c r="P72" s="76" t="str">
        <f>B72</f>
        <v>Whole Ward</v>
      </c>
      <c r="Q72" s="77">
        <f t="shared" ref="Q72:Q80" si="65">IF(C72&gt;0,C72/O72,0)</f>
        <v>0.3941831683168317</v>
      </c>
      <c r="R72" s="77">
        <f t="shared" ref="R72:R80" si="66">IF(D72&gt;0,D72/O72,0)</f>
        <v>0.26278877887788776</v>
      </c>
      <c r="S72" s="77">
        <f t="shared" ref="S72:S80" si="67">IF(E72&gt;0,E72/O72,0)</f>
        <v>0.16769801980198021</v>
      </c>
      <c r="T72" s="77">
        <f t="shared" ref="T72:T80" si="68">IF(F72&gt;0,F72/O72,0)</f>
        <v>6.5181518151815179E-2</v>
      </c>
      <c r="U72" s="77">
        <f t="shared" ref="U72:U80" si="69">IF(G72&gt;0,G72/O72,0)</f>
        <v>5.1567656765676567E-2</v>
      </c>
      <c r="V72" s="77">
        <f t="shared" ref="V72:V80" si="70">IF(H72&gt;0,H72/O72,0)</f>
        <v>3.9603960396039604E-2</v>
      </c>
      <c r="W72" s="77">
        <f t="shared" ref="W72:W80" si="71">IF(I72&gt;0,I72/O72,0)</f>
        <v>1.4232673267326733E-2</v>
      </c>
      <c r="X72" s="77">
        <f t="shared" ref="X72:X80" si="72">IF(J72&gt;0,J72/O72,0)</f>
        <v>4.7442244224422444E-3</v>
      </c>
      <c r="Y72" s="77">
        <f t="shared" ref="Y72:Y80" si="73">IF(K72&gt;0,K72/O72,0)</f>
        <v>0</v>
      </c>
      <c r="Z72" s="77">
        <f t="shared" ref="Z72:Z80" si="74">IF(L72&gt;0,L72/O72,0)</f>
        <v>0</v>
      </c>
      <c r="AA72" s="77">
        <f t="shared" ref="AA72:AA80" si="75">IF(M72&gt;0,M72/O72,0)</f>
        <v>0</v>
      </c>
      <c r="AB72" s="77">
        <f t="shared" ref="AB72:AB80" si="76">IF(N72&gt;0,N72/O72,0)</f>
        <v>0</v>
      </c>
      <c r="AC72" s="78">
        <f>SUM(Q72:AB72)</f>
        <v>1</v>
      </c>
    </row>
    <row r="73" spans="2:29" ht="15.6" x14ac:dyDescent="0.3">
      <c r="B73" s="79" t="s">
        <v>78</v>
      </c>
      <c r="C73" s="80">
        <v>1240</v>
      </c>
      <c r="D73" s="80">
        <v>777</v>
      </c>
      <c r="E73" s="80">
        <v>471</v>
      </c>
      <c r="F73" s="80">
        <v>190</v>
      </c>
      <c r="G73" s="80">
        <v>177</v>
      </c>
      <c r="H73" s="80">
        <v>127</v>
      </c>
      <c r="I73" s="80">
        <v>39</v>
      </c>
      <c r="J73" s="80">
        <v>16</v>
      </c>
      <c r="K73" s="80">
        <v>0</v>
      </c>
      <c r="L73" s="80">
        <v>0</v>
      </c>
      <c r="M73" s="80">
        <v>0</v>
      </c>
      <c r="N73" s="80">
        <v>0</v>
      </c>
      <c r="O73" s="81">
        <f>SUM(C73:N73)</f>
        <v>3037</v>
      </c>
      <c r="P73" s="79" t="str">
        <f t="shared" ref="P73:P80" si="77">B73</f>
        <v>In Person Total</v>
      </c>
      <c r="Q73" s="82">
        <f t="shared" si="65"/>
        <v>0.40829766216661179</v>
      </c>
      <c r="R73" s="82">
        <f t="shared" si="66"/>
        <v>0.25584458347053013</v>
      </c>
      <c r="S73" s="82">
        <f t="shared" si="67"/>
        <v>0.15508725716167271</v>
      </c>
      <c r="T73" s="82">
        <f t="shared" si="68"/>
        <v>6.2561738557787294E-2</v>
      </c>
      <c r="U73" s="82">
        <f t="shared" si="69"/>
        <v>5.8281198551201847E-2</v>
      </c>
      <c r="V73" s="82">
        <f t="shared" si="70"/>
        <v>4.1817583141257823E-2</v>
      </c>
      <c r="W73" s="82">
        <f t="shared" si="71"/>
        <v>1.2841620019756339E-2</v>
      </c>
      <c r="X73" s="82">
        <f t="shared" si="72"/>
        <v>5.2683569311820872E-3</v>
      </c>
      <c r="Y73" s="82">
        <f t="shared" si="73"/>
        <v>0</v>
      </c>
      <c r="Z73" s="82">
        <f t="shared" si="74"/>
        <v>0</v>
      </c>
      <c r="AA73" s="82">
        <f t="shared" si="75"/>
        <v>0</v>
      </c>
      <c r="AB73" s="82">
        <f t="shared" si="76"/>
        <v>0</v>
      </c>
      <c r="AC73" s="83">
        <f t="shared" ref="AC73:AC80" si="78">SUM(Q73:AB73)</f>
        <v>1</v>
      </c>
    </row>
    <row r="74" spans="2:29" ht="15.6" x14ac:dyDescent="0.3">
      <c r="B74" s="76" t="s">
        <v>79</v>
      </c>
      <c r="C74" s="80">
        <v>671</v>
      </c>
      <c r="D74" s="80">
        <v>497</v>
      </c>
      <c r="E74" s="80">
        <v>342</v>
      </c>
      <c r="F74" s="80">
        <v>126</v>
      </c>
      <c r="G74" s="80">
        <v>73</v>
      </c>
      <c r="H74" s="80">
        <v>65</v>
      </c>
      <c r="I74" s="80">
        <v>30</v>
      </c>
      <c r="J74" s="80">
        <v>7</v>
      </c>
      <c r="K74" s="80">
        <v>0</v>
      </c>
      <c r="L74" s="80">
        <v>0</v>
      </c>
      <c r="M74" s="80">
        <v>0</v>
      </c>
      <c r="N74" s="80">
        <v>0</v>
      </c>
      <c r="O74" s="81">
        <f t="shared" ref="O74:O80" si="79">SUM(C74:N74)</f>
        <v>1811</v>
      </c>
      <c r="P74" s="79" t="str">
        <f t="shared" si="77"/>
        <v>Postal Total</v>
      </c>
      <c r="Q74" s="82">
        <f t="shared" si="65"/>
        <v>0.37051352843732743</v>
      </c>
      <c r="R74" s="82">
        <f t="shared" si="66"/>
        <v>0.274434014356709</v>
      </c>
      <c r="S74" s="82">
        <f t="shared" si="67"/>
        <v>0.18884594146880176</v>
      </c>
      <c r="T74" s="82">
        <f t="shared" si="68"/>
        <v>6.9574820541137491E-2</v>
      </c>
      <c r="U74" s="82">
        <f t="shared" si="69"/>
        <v>4.0309221424627277E-2</v>
      </c>
      <c r="V74" s="82">
        <f t="shared" si="70"/>
        <v>3.5891772501380453E-2</v>
      </c>
      <c r="W74" s="82">
        <f t="shared" si="71"/>
        <v>1.6565433462175594E-2</v>
      </c>
      <c r="X74" s="82">
        <f t="shared" si="72"/>
        <v>3.865267807840972E-3</v>
      </c>
      <c r="Y74" s="82">
        <f t="shared" si="73"/>
        <v>0</v>
      </c>
      <c r="Z74" s="82">
        <f t="shared" si="74"/>
        <v>0</v>
      </c>
      <c r="AA74" s="82">
        <f t="shared" si="75"/>
        <v>0</v>
      </c>
      <c r="AB74" s="82">
        <f t="shared" si="76"/>
        <v>0</v>
      </c>
      <c r="AC74" s="83">
        <f t="shared" si="78"/>
        <v>1</v>
      </c>
    </row>
    <row r="75" spans="2:29" ht="31.2" x14ac:dyDescent="0.3">
      <c r="B75" s="84" t="s">
        <v>158</v>
      </c>
      <c r="C75" s="80">
        <v>122</v>
      </c>
      <c r="D75" s="80">
        <v>102</v>
      </c>
      <c r="E75" s="80">
        <v>104</v>
      </c>
      <c r="F75" s="80">
        <v>42</v>
      </c>
      <c r="G75" s="80">
        <v>35</v>
      </c>
      <c r="H75" s="80">
        <v>12</v>
      </c>
      <c r="I75" s="80">
        <v>0</v>
      </c>
      <c r="J75" s="80">
        <v>3</v>
      </c>
      <c r="K75" s="80">
        <v>0</v>
      </c>
      <c r="L75" s="80">
        <v>0</v>
      </c>
      <c r="M75" s="80">
        <v>0</v>
      </c>
      <c r="N75" s="80">
        <v>0</v>
      </c>
      <c r="O75" s="81">
        <f t="shared" si="79"/>
        <v>420</v>
      </c>
      <c r="P75" s="79" t="str">
        <f t="shared" si="77"/>
        <v>070EEA &amp; 071EAB</v>
      </c>
      <c r="Q75" s="82">
        <f t="shared" si="65"/>
        <v>0.2904761904761905</v>
      </c>
      <c r="R75" s="82">
        <f t="shared" si="66"/>
        <v>0.24285714285714285</v>
      </c>
      <c r="S75" s="82">
        <f t="shared" si="67"/>
        <v>0.24761904761904763</v>
      </c>
      <c r="T75" s="82">
        <f t="shared" si="68"/>
        <v>0.1</v>
      </c>
      <c r="U75" s="82">
        <f t="shared" si="69"/>
        <v>8.3333333333333329E-2</v>
      </c>
      <c r="V75" s="82">
        <f t="shared" si="70"/>
        <v>2.8571428571428571E-2</v>
      </c>
      <c r="W75" s="82">
        <f t="shared" si="71"/>
        <v>0</v>
      </c>
      <c r="X75" s="82">
        <f t="shared" si="72"/>
        <v>7.1428571428571426E-3</v>
      </c>
      <c r="Y75" s="82">
        <f t="shared" si="73"/>
        <v>0</v>
      </c>
      <c r="Z75" s="82">
        <f t="shared" si="74"/>
        <v>0</v>
      </c>
      <c r="AA75" s="82">
        <f t="shared" si="75"/>
        <v>0</v>
      </c>
      <c r="AB75" s="82">
        <f t="shared" si="76"/>
        <v>0</v>
      </c>
      <c r="AC75" s="83">
        <f t="shared" si="78"/>
        <v>1</v>
      </c>
    </row>
    <row r="76" spans="2:29" ht="15.6" x14ac:dyDescent="0.3">
      <c r="B76" s="84" t="s">
        <v>159</v>
      </c>
      <c r="C76" s="80">
        <v>143</v>
      </c>
      <c r="D76" s="80">
        <v>120</v>
      </c>
      <c r="E76" s="80">
        <v>157</v>
      </c>
      <c r="F76" s="80">
        <v>101</v>
      </c>
      <c r="G76" s="80">
        <v>40</v>
      </c>
      <c r="H76" s="80">
        <v>11</v>
      </c>
      <c r="I76" s="80">
        <v>14</v>
      </c>
      <c r="J76" s="80">
        <v>1</v>
      </c>
      <c r="K76" s="80">
        <v>0</v>
      </c>
      <c r="L76" s="80">
        <v>0</v>
      </c>
      <c r="M76" s="80">
        <v>0</v>
      </c>
      <c r="N76" s="80">
        <v>0</v>
      </c>
      <c r="O76" s="81">
        <f t="shared" si="79"/>
        <v>587</v>
      </c>
      <c r="P76" s="79" t="str">
        <f t="shared" si="77"/>
        <v>027EAC</v>
      </c>
      <c r="Q76" s="82">
        <f t="shared" si="65"/>
        <v>0.24361158432708688</v>
      </c>
      <c r="R76" s="82">
        <f t="shared" si="66"/>
        <v>0.20442930153321975</v>
      </c>
      <c r="S76" s="82">
        <f t="shared" si="67"/>
        <v>0.26746166950596251</v>
      </c>
      <c r="T76" s="82">
        <f t="shared" si="68"/>
        <v>0.17206132879045996</v>
      </c>
      <c r="U76" s="82">
        <f t="shared" si="69"/>
        <v>6.8143100511073251E-2</v>
      </c>
      <c r="V76" s="82">
        <f t="shared" si="70"/>
        <v>1.8739352640545145E-2</v>
      </c>
      <c r="W76" s="82">
        <f t="shared" si="71"/>
        <v>2.385008517887564E-2</v>
      </c>
      <c r="X76" s="82">
        <f t="shared" si="72"/>
        <v>1.7035775127768314E-3</v>
      </c>
      <c r="Y76" s="82">
        <f t="shared" si="73"/>
        <v>0</v>
      </c>
      <c r="Z76" s="82">
        <f t="shared" si="74"/>
        <v>0</v>
      </c>
      <c r="AA76" s="82">
        <f t="shared" si="75"/>
        <v>0</v>
      </c>
      <c r="AB76" s="82">
        <f t="shared" si="76"/>
        <v>0</v>
      </c>
      <c r="AC76" s="83">
        <f t="shared" si="78"/>
        <v>1</v>
      </c>
    </row>
    <row r="77" spans="2:29" ht="15.6" x14ac:dyDescent="0.3">
      <c r="B77" s="84" t="s">
        <v>160</v>
      </c>
      <c r="C77" s="80">
        <v>358</v>
      </c>
      <c r="D77" s="80">
        <v>220</v>
      </c>
      <c r="E77" s="80">
        <v>88</v>
      </c>
      <c r="F77" s="80">
        <v>32</v>
      </c>
      <c r="G77" s="80">
        <v>41</v>
      </c>
      <c r="H77" s="80">
        <v>35</v>
      </c>
      <c r="I77" s="80">
        <v>11</v>
      </c>
      <c r="J77" s="80">
        <v>3</v>
      </c>
      <c r="K77" s="80">
        <v>0</v>
      </c>
      <c r="L77" s="80">
        <v>0</v>
      </c>
      <c r="M77" s="80">
        <v>0</v>
      </c>
      <c r="N77" s="80">
        <v>0</v>
      </c>
      <c r="O77" s="81">
        <f t="shared" si="79"/>
        <v>788</v>
      </c>
      <c r="P77" s="79" t="str">
        <f t="shared" si="77"/>
        <v>073EAD</v>
      </c>
      <c r="Q77" s="82">
        <f t="shared" si="65"/>
        <v>0.45431472081218272</v>
      </c>
      <c r="R77" s="82">
        <f t="shared" si="66"/>
        <v>0.27918781725888325</v>
      </c>
      <c r="S77" s="82">
        <f t="shared" si="67"/>
        <v>0.1116751269035533</v>
      </c>
      <c r="T77" s="82">
        <f t="shared" si="68"/>
        <v>4.060913705583756E-2</v>
      </c>
      <c r="U77" s="82">
        <f t="shared" si="69"/>
        <v>5.2030456852791881E-2</v>
      </c>
      <c r="V77" s="82">
        <f t="shared" si="70"/>
        <v>4.4416243654822336E-2</v>
      </c>
      <c r="W77" s="82">
        <f t="shared" si="71"/>
        <v>1.3959390862944163E-2</v>
      </c>
      <c r="X77" s="82">
        <f t="shared" si="72"/>
        <v>3.8071065989847717E-3</v>
      </c>
      <c r="Y77" s="82">
        <f t="shared" si="73"/>
        <v>0</v>
      </c>
      <c r="Z77" s="82">
        <f t="shared" si="74"/>
        <v>0</v>
      </c>
      <c r="AA77" s="82">
        <f t="shared" si="75"/>
        <v>0</v>
      </c>
      <c r="AB77" s="82">
        <f t="shared" si="76"/>
        <v>0</v>
      </c>
      <c r="AC77" s="83">
        <f t="shared" si="78"/>
        <v>1</v>
      </c>
    </row>
    <row r="78" spans="2:29" ht="15.6" x14ac:dyDescent="0.3">
      <c r="B78" s="84" t="s">
        <v>161</v>
      </c>
      <c r="C78" s="80">
        <v>521</v>
      </c>
      <c r="D78" s="80">
        <v>356</v>
      </c>
      <c r="E78" s="80">
        <v>143</v>
      </c>
      <c r="F78" s="80">
        <v>50</v>
      </c>
      <c r="G78" s="80">
        <v>59</v>
      </c>
      <c r="H78" s="80">
        <v>62</v>
      </c>
      <c r="I78" s="80">
        <v>12</v>
      </c>
      <c r="J78" s="80">
        <v>6</v>
      </c>
      <c r="K78" s="80">
        <v>0</v>
      </c>
      <c r="L78" s="80">
        <v>0</v>
      </c>
      <c r="M78" s="80">
        <v>0</v>
      </c>
      <c r="N78" s="80">
        <v>0</v>
      </c>
      <c r="O78" s="81">
        <f t="shared" si="79"/>
        <v>1209</v>
      </c>
      <c r="P78" s="79" t="str">
        <f t="shared" si="77"/>
        <v>074EAE</v>
      </c>
      <c r="Q78" s="82">
        <f t="shared" si="65"/>
        <v>0.43093465674110837</v>
      </c>
      <c r="R78" s="82">
        <f t="shared" si="66"/>
        <v>0.29445822994210091</v>
      </c>
      <c r="S78" s="82">
        <f t="shared" si="67"/>
        <v>0.11827956989247312</v>
      </c>
      <c r="T78" s="82">
        <f t="shared" si="68"/>
        <v>4.1356492969396197E-2</v>
      </c>
      <c r="U78" s="82">
        <f t="shared" si="69"/>
        <v>4.8800661703887513E-2</v>
      </c>
      <c r="V78" s="82">
        <f t="shared" si="70"/>
        <v>5.128205128205128E-2</v>
      </c>
      <c r="W78" s="82">
        <f t="shared" si="71"/>
        <v>9.9255583126550868E-3</v>
      </c>
      <c r="X78" s="82">
        <f t="shared" si="72"/>
        <v>4.9627791563275434E-3</v>
      </c>
      <c r="Y78" s="82">
        <f t="shared" si="73"/>
        <v>0</v>
      </c>
      <c r="Z78" s="82">
        <f t="shared" si="74"/>
        <v>0</v>
      </c>
      <c r="AA78" s="82">
        <f t="shared" si="75"/>
        <v>0</v>
      </c>
      <c r="AB78" s="82">
        <f t="shared" si="76"/>
        <v>0</v>
      </c>
      <c r="AC78" s="83">
        <f t="shared" si="78"/>
        <v>1.0000000000000002</v>
      </c>
    </row>
    <row r="79" spans="2:29" ht="15.6" x14ac:dyDescent="0.3">
      <c r="B79" s="84" t="s">
        <v>162</v>
      </c>
      <c r="C79" s="80">
        <v>421</v>
      </c>
      <c r="D79" s="80">
        <v>251</v>
      </c>
      <c r="E79" s="80">
        <v>173</v>
      </c>
      <c r="F79" s="80">
        <v>52</v>
      </c>
      <c r="G79" s="80">
        <v>40</v>
      </c>
      <c r="H79" s="80">
        <v>29</v>
      </c>
      <c r="I79" s="80">
        <v>23</v>
      </c>
      <c r="J79" s="80">
        <v>7</v>
      </c>
      <c r="K79" s="80">
        <v>0</v>
      </c>
      <c r="L79" s="80">
        <v>0</v>
      </c>
      <c r="M79" s="80">
        <v>0</v>
      </c>
      <c r="N79" s="80">
        <v>0</v>
      </c>
      <c r="O79" s="81">
        <f t="shared" si="79"/>
        <v>996</v>
      </c>
      <c r="P79" s="79" t="str">
        <f t="shared" si="77"/>
        <v>075EAF</v>
      </c>
      <c r="Q79" s="82">
        <f t="shared" si="65"/>
        <v>0.42269076305220882</v>
      </c>
      <c r="R79" s="82">
        <f t="shared" si="66"/>
        <v>0.25200803212851408</v>
      </c>
      <c r="S79" s="82">
        <f t="shared" si="67"/>
        <v>0.17369477911646586</v>
      </c>
      <c r="T79" s="82">
        <f t="shared" si="68"/>
        <v>5.2208835341365459E-2</v>
      </c>
      <c r="U79" s="82">
        <f t="shared" si="69"/>
        <v>4.0160642570281124E-2</v>
      </c>
      <c r="V79" s="82">
        <f t="shared" si="70"/>
        <v>2.9116465863453816E-2</v>
      </c>
      <c r="W79" s="82">
        <f t="shared" si="71"/>
        <v>2.3092369477911646E-2</v>
      </c>
      <c r="X79" s="82">
        <f t="shared" si="72"/>
        <v>7.0281124497991966E-3</v>
      </c>
      <c r="Y79" s="82">
        <f t="shared" si="73"/>
        <v>0</v>
      </c>
      <c r="Z79" s="82">
        <f t="shared" si="74"/>
        <v>0</v>
      </c>
      <c r="AA79" s="82">
        <f t="shared" si="75"/>
        <v>0</v>
      </c>
      <c r="AB79" s="82">
        <f t="shared" si="76"/>
        <v>0</v>
      </c>
      <c r="AC79" s="83">
        <f t="shared" si="78"/>
        <v>0.99999999999999989</v>
      </c>
    </row>
    <row r="80" spans="2:29" ht="16.2" thickBot="1" x14ac:dyDescent="0.35">
      <c r="B80" s="84" t="s">
        <v>163</v>
      </c>
      <c r="C80" s="80">
        <v>347</v>
      </c>
      <c r="D80" s="80">
        <v>226</v>
      </c>
      <c r="E80" s="80">
        <v>148</v>
      </c>
      <c r="F80" s="80">
        <v>40</v>
      </c>
      <c r="G80" s="80">
        <v>35</v>
      </c>
      <c r="H80" s="80">
        <v>44</v>
      </c>
      <c r="I80" s="80">
        <v>9</v>
      </c>
      <c r="J80" s="80">
        <v>3</v>
      </c>
      <c r="K80" s="80">
        <v>0</v>
      </c>
      <c r="L80" s="80">
        <v>0</v>
      </c>
      <c r="M80" s="80">
        <v>0</v>
      </c>
      <c r="N80" s="80">
        <v>0</v>
      </c>
      <c r="O80" s="81">
        <f t="shared" si="79"/>
        <v>852</v>
      </c>
      <c r="P80" s="79" t="str">
        <f t="shared" si="77"/>
        <v>076EAG</v>
      </c>
      <c r="Q80" s="82">
        <f t="shared" si="65"/>
        <v>0.40727699530516431</v>
      </c>
      <c r="R80" s="82">
        <f t="shared" si="66"/>
        <v>0.26525821596244131</v>
      </c>
      <c r="S80" s="82">
        <f t="shared" si="67"/>
        <v>0.17370892018779344</v>
      </c>
      <c r="T80" s="82">
        <f t="shared" si="68"/>
        <v>4.6948356807511735E-2</v>
      </c>
      <c r="U80" s="82">
        <f t="shared" si="69"/>
        <v>4.1079812206572773E-2</v>
      </c>
      <c r="V80" s="82">
        <f t="shared" si="70"/>
        <v>5.1643192488262914E-2</v>
      </c>
      <c r="W80" s="82">
        <f t="shared" si="71"/>
        <v>1.0563380281690141E-2</v>
      </c>
      <c r="X80" s="82">
        <f t="shared" si="72"/>
        <v>3.5211267605633804E-3</v>
      </c>
      <c r="Y80" s="82">
        <f t="shared" si="73"/>
        <v>0</v>
      </c>
      <c r="Z80" s="82">
        <f t="shared" si="74"/>
        <v>0</v>
      </c>
      <c r="AA80" s="82">
        <f t="shared" si="75"/>
        <v>0</v>
      </c>
      <c r="AB80" s="82">
        <f t="shared" si="76"/>
        <v>0</v>
      </c>
      <c r="AC80" s="83">
        <f t="shared" si="78"/>
        <v>0.99999999999999989</v>
      </c>
    </row>
    <row r="81" spans="2:29" ht="16.2" thickBot="1" x14ac:dyDescent="0.35">
      <c r="B81" s="101" t="s">
        <v>80</v>
      </c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3"/>
    </row>
    <row r="82" spans="2:29" ht="14.4" thickBot="1" x14ac:dyDescent="0.3"/>
    <row r="83" spans="2:29" ht="18" thickBot="1" x14ac:dyDescent="0.35">
      <c r="B83" s="104" t="s">
        <v>172</v>
      </c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6"/>
    </row>
    <row r="84" spans="2:29" ht="18" thickBot="1" x14ac:dyDescent="0.35">
      <c r="B84" s="107" t="s">
        <v>74</v>
      </c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89"/>
      <c r="P84" s="107" t="s">
        <v>75</v>
      </c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89"/>
    </row>
    <row r="85" spans="2:29" ht="16.2" thickBot="1" x14ac:dyDescent="0.35">
      <c r="B85" s="68" t="s">
        <v>76</v>
      </c>
      <c r="C85" s="69" t="s">
        <v>17</v>
      </c>
      <c r="D85" s="69" t="s">
        <v>19</v>
      </c>
      <c r="E85" s="69" t="s">
        <v>18</v>
      </c>
      <c r="F85" s="69" t="s">
        <v>21</v>
      </c>
      <c r="G85" s="69" t="s">
        <v>20</v>
      </c>
      <c r="H85" s="69" t="s">
        <v>39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70" t="s">
        <v>57</v>
      </c>
      <c r="P85" s="71" t="s">
        <v>76</v>
      </c>
      <c r="Q85" s="69" t="str">
        <f>C85</f>
        <v>SNP</v>
      </c>
      <c r="R85" s="69" t="str">
        <f t="shared" ref="R85:AB85" si="80">D85</f>
        <v>Conservative</v>
      </c>
      <c r="S85" s="69" t="str">
        <f t="shared" si="80"/>
        <v>Labour</v>
      </c>
      <c r="T85" s="69" t="str">
        <f t="shared" si="80"/>
        <v>Green</v>
      </c>
      <c r="U85" s="69" t="str">
        <f t="shared" si="80"/>
        <v>Lib Dem</v>
      </c>
      <c r="V85" s="69" t="str">
        <f t="shared" si="80"/>
        <v>Family</v>
      </c>
      <c r="W85" s="69">
        <f t="shared" si="80"/>
        <v>0</v>
      </c>
      <c r="X85" s="69">
        <f t="shared" si="80"/>
        <v>0</v>
      </c>
      <c r="Y85" s="69">
        <f t="shared" si="80"/>
        <v>0</v>
      </c>
      <c r="Z85" s="69">
        <f t="shared" si="80"/>
        <v>0</v>
      </c>
      <c r="AA85" s="69">
        <f t="shared" si="80"/>
        <v>0</v>
      </c>
      <c r="AB85" s="69">
        <f t="shared" si="80"/>
        <v>0</v>
      </c>
      <c r="AC85" s="72" t="s">
        <v>57</v>
      </c>
    </row>
    <row r="86" spans="2:29" ht="15.6" x14ac:dyDescent="0.3">
      <c r="B86" s="73" t="s">
        <v>77</v>
      </c>
      <c r="C86" s="74">
        <v>2989</v>
      </c>
      <c r="D86" s="74">
        <v>2252</v>
      </c>
      <c r="E86" s="74">
        <v>1426</v>
      </c>
      <c r="F86" s="74">
        <v>634</v>
      </c>
      <c r="G86" s="74">
        <v>309</v>
      </c>
      <c r="H86" s="74">
        <v>93</v>
      </c>
      <c r="I86" s="74">
        <v>0</v>
      </c>
      <c r="J86" s="74">
        <v>0</v>
      </c>
      <c r="K86" s="74">
        <v>0</v>
      </c>
      <c r="L86" s="74">
        <v>0</v>
      </c>
      <c r="M86" s="74">
        <v>0</v>
      </c>
      <c r="N86" s="74">
        <v>0</v>
      </c>
      <c r="O86" s="75">
        <f>SUM(C86:N86)</f>
        <v>7703</v>
      </c>
      <c r="P86" s="76" t="str">
        <f>B86</f>
        <v>Whole Ward</v>
      </c>
      <c r="Q86" s="77">
        <f t="shared" ref="Q86:Q95" si="81">IF(C86&gt;0,C86/O86,0)</f>
        <v>0.38803063741399457</v>
      </c>
      <c r="R86" s="77">
        <f t="shared" ref="R86:R95" si="82">IF(D86&gt;0,D86/O86,0)</f>
        <v>0.29235362845644552</v>
      </c>
      <c r="S86" s="77">
        <f t="shared" ref="S86:S95" si="83">IF(E86&gt;0,E86/O86,0)</f>
        <v>0.18512267947552902</v>
      </c>
      <c r="T86" s="77">
        <f t="shared" ref="T86:T95" si="84">IF(F86&gt;0,F86/O86,0)</f>
        <v>8.2305595222640526E-2</v>
      </c>
      <c r="U86" s="77">
        <f t="shared" ref="U86:U95" si="85">IF(G86&gt;0,G86/O86,0)</f>
        <v>4.0114241204725433E-2</v>
      </c>
      <c r="V86" s="77">
        <f t="shared" ref="V86:V95" si="86">IF(H86&gt;0,H86/O86,0)</f>
        <v>1.2073218226664935E-2</v>
      </c>
      <c r="W86" s="77">
        <f t="shared" ref="W86:W95" si="87">IF(I86&gt;0,I86/O86,0)</f>
        <v>0</v>
      </c>
      <c r="X86" s="77">
        <f t="shared" ref="X86:X95" si="88">IF(J86&gt;0,J86/O86,0)</f>
        <v>0</v>
      </c>
      <c r="Y86" s="77">
        <f t="shared" ref="Y86:Y95" si="89">IF(K86&gt;0,K86/O86,0)</f>
        <v>0</v>
      </c>
      <c r="Z86" s="77">
        <f t="shared" ref="Z86:Z95" si="90">IF(L86&gt;0,L86/O86,0)</f>
        <v>0</v>
      </c>
      <c r="AA86" s="77">
        <f t="shared" ref="AA86:AA95" si="91">IF(M86&gt;0,M86/O86,0)</f>
        <v>0</v>
      </c>
      <c r="AB86" s="77">
        <f t="shared" ref="AB86:AB95" si="92">IF(N86&gt;0,N86/O86,0)</f>
        <v>0</v>
      </c>
      <c r="AC86" s="78">
        <f>SUM(Q86:AB86)</f>
        <v>1</v>
      </c>
    </row>
    <row r="87" spans="2:29" ht="15.6" x14ac:dyDescent="0.3">
      <c r="B87" s="79" t="s">
        <v>78</v>
      </c>
      <c r="C87" s="80">
        <v>1778</v>
      </c>
      <c r="D87" s="80">
        <v>1167</v>
      </c>
      <c r="E87" s="80">
        <v>814</v>
      </c>
      <c r="F87" s="80">
        <v>418</v>
      </c>
      <c r="G87" s="80">
        <v>169</v>
      </c>
      <c r="H87" s="80">
        <v>49</v>
      </c>
      <c r="I87" s="80">
        <v>0</v>
      </c>
      <c r="J87" s="80">
        <v>0</v>
      </c>
      <c r="K87" s="80">
        <v>0</v>
      </c>
      <c r="L87" s="80">
        <v>0</v>
      </c>
      <c r="M87" s="80">
        <v>0</v>
      </c>
      <c r="N87" s="80">
        <v>0</v>
      </c>
      <c r="O87" s="81">
        <f>SUM(C87:N87)</f>
        <v>4395</v>
      </c>
      <c r="P87" s="79" t="str">
        <f t="shared" ref="P87:P95" si="93">B87</f>
        <v>In Person Total</v>
      </c>
      <c r="Q87" s="82">
        <f t="shared" si="81"/>
        <v>0.40455062571103528</v>
      </c>
      <c r="R87" s="82">
        <f t="shared" si="82"/>
        <v>0.26552901023890785</v>
      </c>
      <c r="S87" s="82">
        <f t="shared" si="83"/>
        <v>0.18521046643913538</v>
      </c>
      <c r="T87" s="82">
        <f t="shared" si="84"/>
        <v>9.5108077360637089E-2</v>
      </c>
      <c r="U87" s="82">
        <f t="shared" si="85"/>
        <v>3.8452787258248008E-2</v>
      </c>
      <c r="V87" s="82">
        <f t="shared" si="86"/>
        <v>1.1149032992036406E-2</v>
      </c>
      <c r="W87" s="82">
        <f t="shared" si="87"/>
        <v>0</v>
      </c>
      <c r="X87" s="82">
        <f t="shared" si="88"/>
        <v>0</v>
      </c>
      <c r="Y87" s="82">
        <f t="shared" si="89"/>
        <v>0</v>
      </c>
      <c r="Z87" s="82">
        <f t="shared" si="90"/>
        <v>0</v>
      </c>
      <c r="AA87" s="82">
        <f t="shared" si="91"/>
        <v>0</v>
      </c>
      <c r="AB87" s="82">
        <f t="shared" si="92"/>
        <v>0</v>
      </c>
      <c r="AC87" s="83">
        <f t="shared" ref="AC87:AC95" si="94">SUM(Q87:AB87)</f>
        <v>1</v>
      </c>
    </row>
    <row r="88" spans="2:29" ht="15.6" x14ac:dyDescent="0.3">
      <c r="B88" s="76" t="s">
        <v>79</v>
      </c>
      <c r="C88" s="80">
        <v>1211</v>
      </c>
      <c r="D88" s="80">
        <v>1085</v>
      </c>
      <c r="E88" s="80">
        <v>612</v>
      </c>
      <c r="F88" s="80">
        <v>216</v>
      </c>
      <c r="G88" s="80">
        <v>140</v>
      </c>
      <c r="H88" s="80">
        <v>44</v>
      </c>
      <c r="I88" s="80">
        <v>0</v>
      </c>
      <c r="J88" s="80">
        <v>0</v>
      </c>
      <c r="K88" s="80">
        <v>0</v>
      </c>
      <c r="L88" s="80">
        <v>0</v>
      </c>
      <c r="M88" s="80">
        <v>0</v>
      </c>
      <c r="N88" s="80">
        <v>0</v>
      </c>
      <c r="O88" s="81">
        <f t="shared" ref="O88:O95" si="95">SUM(C88:N88)</f>
        <v>3308</v>
      </c>
      <c r="P88" s="79" t="str">
        <f t="shared" si="93"/>
        <v>Postal Total</v>
      </c>
      <c r="Q88" s="82">
        <f t="shared" si="81"/>
        <v>0.36608222490931075</v>
      </c>
      <c r="R88" s="82">
        <f t="shared" si="82"/>
        <v>0.32799274486094315</v>
      </c>
      <c r="S88" s="82">
        <f t="shared" si="83"/>
        <v>0.18500604594921402</v>
      </c>
      <c r="T88" s="82">
        <f t="shared" si="84"/>
        <v>6.529625151148731E-2</v>
      </c>
      <c r="U88" s="82">
        <f t="shared" si="85"/>
        <v>4.2321644498186213E-2</v>
      </c>
      <c r="V88" s="82">
        <f t="shared" si="86"/>
        <v>1.3301088270858524E-2</v>
      </c>
      <c r="W88" s="82">
        <f t="shared" si="87"/>
        <v>0</v>
      </c>
      <c r="X88" s="82">
        <f t="shared" si="88"/>
        <v>0</v>
      </c>
      <c r="Y88" s="82">
        <f t="shared" si="89"/>
        <v>0</v>
      </c>
      <c r="Z88" s="82">
        <f t="shared" si="90"/>
        <v>0</v>
      </c>
      <c r="AA88" s="82">
        <f t="shared" si="91"/>
        <v>0</v>
      </c>
      <c r="AB88" s="82">
        <f t="shared" si="92"/>
        <v>0</v>
      </c>
      <c r="AC88" s="83">
        <f t="shared" si="94"/>
        <v>1</v>
      </c>
    </row>
    <row r="89" spans="2:29" ht="15.6" x14ac:dyDescent="0.3">
      <c r="B89" s="84" t="s">
        <v>173</v>
      </c>
      <c r="C89" s="80">
        <v>158</v>
      </c>
      <c r="D89" s="80">
        <v>183</v>
      </c>
      <c r="E89" s="80">
        <v>107</v>
      </c>
      <c r="F89" s="80">
        <v>74</v>
      </c>
      <c r="G89" s="80">
        <v>18</v>
      </c>
      <c r="H89" s="80">
        <v>8</v>
      </c>
      <c r="I89" s="80">
        <v>0</v>
      </c>
      <c r="J89" s="80">
        <v>0</v>
      </c>
      <c r="K89" s="80">
        <v>0</v>
      </c>
      <c r="L89" s="80">
        <v>0</v>
      </c>
      <c r="M89" s="80">
        <v>0</v>
      </c>
      <c r="N89" s="80">
        <v>0</v>
      </c>
      <c r="O89" s="81">
        <f t="shared" si="95"/>
        <v>548</v>
      </c>
      <c r="P89" s="79" t="str">
        <f t="shared" si="93"/>
        <v>078FAA</v>
      </c>
      <c r="Q89" s="82">
        <f t="shared" si="81"/>
        <v>0.28832116788321166</v>
      </c>
      <c r="R89" s="82">
        <f t="shared" si="82"/>
        <v>0.33394160583941607</v>
      </c>
      <c r="S89" s="82">
        <f t="shared" si="83"/>
        <v>0.19525547445255476</v>
      </c>
      <c r="T89" s="82">
        <f t="shared" si="84"/>
        <v>0.13503649635036497</v>
      </c>
      <c r="U89" s="82">
        <f t="shared" si="85"/>
        <v>3.2846715328467155E-2</v>
      </c>
      <c r="V89" s="82">
        <f t="shared" si="86"/>
        <v>1.4598540145985401E-2</v>
      </c>
      <c r="W89" s="82">
        <f t="shared" si="87"/>
        <v>0</v>
      </c>
      <c r="X89" s="82">
        <f t="shared" si="88"/>
        <v>0</v>
      </c>
      <c r="Y89" s="82">
        <f t="shared" si="89"/>
        <v>0</v>
      </c>
      <c r="Z89" s="82">
        <f t="shared" si="90"/>
        <v>0</v>
      </c>
      <c r="AA89" s="82">
        <f t="shared" si="91"/>
        <v>0</v>
      </c>
      <c r="AB89" s="82">
        <f t="shared" si="92"/>
        <v>0</v>
      </c>
      <c r="AC89" s="83">
        <f t="shared" si="94"/>
        <v>1</v>
      </c>
    </row>
    <row r="90" spans="2:29" ht="15.6" x14ac:dyDescent="0.3">
      <c r="B90" s="84" t="s">
        <v>174</v>
      </c>
      <c r="C90" s="80">
        <v>449</v>
      </c>
      <c r="D90" s="80">
        <v>151</v>
      </c>
      <c r="E90" s="80">
        <v>140</v>
      </c>
      <c r="F90" s="80">
        <v>71</v>
      </c>
      <c r="G90" s="80">
        <v>46</v>
      </c>
      <c r="H90" s="80">
        <v>19</v>
      </c>
      <c r="I90" s="80">
        <v>0</v>
      </c>
      <c r="J90" s="80">
        <v>0</v>
      </c>
      <c r="K90" s="80">
        <v>0</v>
      </c>
      <c r="L90" s="80">
        <v>0</v>
      </c>
      <c r="M90" s="80">
        <v>0</v>
      </c>
      <c r="N90" s="80">
        <v>0</v>
      </c>
      <c r="O90" s="81">
        <f t="shared" si="95"/>
        <v>876</v>
      </c>
      <c r="P90" s="79" t="str">
        <f t="shared" si="93"/>
        <v>079FAB</v>
      </c>
      <c r="Q90" s="82">
        <f t="shared" si="81"/>
        <v>0.51255707762557079</v>
      </c>
      <c r="R90" s="82">
        <f t="shared" si="82"/>
        <v>0.1723744292237443</v>
      </c>
      <c r="S90" s="82">
        <f t="shared" si="83"/>
        <v>0.15981735159817351</v>
      </c>
      <c r="T90" s="82">
        <f t="shared" si="84"/>
        <v>8.1050228310502279E-2</v>
      </c>
      <c r="U90" s="82">
        <f t="shared" si="85"/>
        <v>5.2511415525114152E-2</v>
      </c>
      <c r="V90" s="82">
        <f t="shared" si="86"/>
        <v>2.1689497716894976E-2</v>
      </c>
      <c r="W90" s="82">
        <f t="shared" si="87"/>
        <v>0</v>
      </c>
      <c r="X90" s="82">
        <f t="shared" si="88"/>
        <v>0</v>
      </c>
      <c r="Y90" s="82">
        <f t="shared" si="89"/>
        <v>0</v>
      </c>
      <c r="Z90" s="82">
        <f t="shared" si="90"/>
        <v>0</v>
      </c>
      <c r="AA90" s="82">
        <f t="shared" si="91"/>
        <v>0</v>
      </c>
      <c r="AB90" s="82">
        <f t="shared" si="92"/>
        <v>0</v>
      </c>
      <c r="AC90" s="83">
        <f t="shared" si="94"/>
        <v>1</v>
      </c>
    </row>
    <row r="91" spans="2:29" ht="15.6" x14ac:dyDescent="0.3">
      <c r="B91" s="84" t="s">
        <v>175</v>
      </c>
      <c r="C91" s="80">
        <v>519</v>
      </c>
      <c r="D91" s="80">
        <v>181</v>
      </c>
      <c r="E91" s="80">
        <v>170</v>
      </c>
      <c r="F91" s="80">
        <v>65</v>
      </c>
      <c r="G91" s="80">
        <v>26</v>
      </c>
      <c r="H91" s="80">
        <v>8</v>
      </c>
      <c r="I91" s="80">
        <v>0</v>
      </c>
      <c r="J91" s="80">
        <v>0</v>
      </c>
      <c r="K91" s="80">
        <v>0</v>
      </c>
      <c r="L91" s="80">
        <v>0</v>
      </c>
      <c r="M91" s="80">
        <v>0</v>
      </c>
      <c r="N91" s="80">
        <v>0</v>
      </c>
      <c r="O91" s="81">
        <f t="shared" si="95"/>
        <v>969</v>
      </c>
      <c r="P91" s="79" t="str">
        <f t="shared" si="93"/>
        <v>080FAC</v>
      </c>
      <c r="Q91" s="82">
        <f t="shared" si="81"/>
        <v>0.5356037151702786</v>
      </c>
      <c r="R91" s="82">
        <f t="shared" si="82"/>
        <v>0.18679050567595459</v>
      </c>
      <c r="S91" s="82">
        <f t="shared" si="83"/>
        <v>0.17543859649122806</v>
      </c>
      <c r="T91" s="82">
        <f t="shared" si="84"/>
        <v>6.7079463364293088E-2</v>
      </c>
      <c r="U91" s="82">
        <f t="shared" si="85"/>
        <v>2.6831785345717233E-2</v>
      </c>
      <c r="V91" s="82">
        <f t="shared" si="86"/>
        <v>8.2559339525283791E-3</v>
      </c>
      <c r="W91" s="82">
        <f t="shared" si="87"/>
        <v>0</v>
      </c>
      <c r="X91" s="82">
        <f t="shared" si="88"/>
        <v>0</v>
      </c>
      <c r="Y91" s="82">
        <f t="shared" si="89"/>
        <v>0</v>
      </c>
      <c r="Z91" s="82">
        <f t="shared" si="90"/>
        <v>0</v>
      </c>
      <c r="AA91" s="82">
        <f t="shared" si="91"/>
        <v>0</v>
      </c>
      <c r="AB91" s="82">
        <f t="shared" si="92"/>
        <v>0</v>
      </c>
      <c r="AC91" s="83">
        <f t="shared" si="94"/>
        <v>0.99999999999999989</v>
      </c>
    </row>
    <row r="92" spans="2:29" ht="15.6" x14ac:dyDescent="0.3">
      <c r="B92" s="84" t="s">
        <v>176</v>
      </c>
      <c r="C92" s="80">
        <v>474</v>
      </c>
      <c r="D92" s="80">
        <v>351</v>
      </c>
      <c r="E92" s="80">
        <v>263</v>
      </c>
      <c r="F92" s="80">
        <v>109</v>
      </c>
      <c r="G92" s="80">
        <v>46</v>
      </c>
      <c r="H92" s="80">
        <v>17</v>
      </c>
      <c r="I92" s="80">
        <v>0</v>
      </c>
      <c r="J92" s="80">
        <v>0</v>
      </c>
      <c r="K92" s="80">
        <v>0</v>
      </c>
      <c r="L92" s="80">
        <v>0</v>
      </c>
      <c r="M92" s="80">
        <v>0</v>
      </c>
      <c r="N92" s="80">
        <v>0</v>
      </c>
      <c r="O92" s="81">
        <f t="shared" si="95"/>
        <v>1260</v>
      </c>
      <c r="P92" s="79" t="str">
        <f t="shared" si="93"/>
        <v>082FAE</v>
      </c>
      <c r="Q92" s="82">
        <f t="shared" si="81"/>
        <v>0.37619047619047619</v>
      </c>
      <c r="R92" s="82">
        <f t="shared" si="82"/>
        <v>0.27857142857142858</v>
      </c>
      <c r="S92" s="82">
        <f t="shared" si="83"/>
        <v>0.20873015873015874</v>
      </c>
      <c r="T92" s="82">
        <f t="shared" si="84"/>
        <v>8.6507936507936506E-2</v>
      </c>
      <c r="U92" s="82">
        <f t="shared" si="85"/>
        <v>3.650793650793651E-2</v>
      </c>
      <c r="V92" s="82">
        <f t="shared" si="86"/>
        <v>1.3492063492063493E-2</v>
      </c>
      <c r="W92" s="82">
        <f t="shared" si="87"/>
        <v>0</v>
      </c>
      <c r="X92" s="82">
        <f t="shared" si="88"/>
        <v>0</v>
      </c>
      <c r="Y92" s="82">
        <f t="shared" si="89"/>
        <v>0</v>
      </c>
      <c r="Z92" s="82">
        <f t="shared" si="90"/>
        <v>0</v>
      </c>
      <c r="AA92" s="82">
        <f t="shared" si="91"/>
        <v>0</v>
      </c>
      <c r="AB92" s="82">
        <f t="shared" si="92"/>
        <v>0</v>
      </c>
      <c r="AC92" s="83">
        <f t="shared" si="94"/>
        <v>1</v>
      </c>
    </row>
    <row r="93" spans="2:29" ht="15.6" x14ac:dyDescent="0.3">
      <c r="B93" s="84" t="s">
        <v>177</v>
      </c>
      <c r="C93" s="80">
        <v>442</v>
      </c>
      <c r="D93" s="80">
        <v>369</v>
      </c>
      <c r="E93" s="80">
        <v>217</v>
      </c>
      <c r="F93" s="80">
        <v>62</v>
      </c>
      <c r="G93" s="80">
        <v>46</v>
      </c>
      <c r="H93" s="80">
        <v>6</v>
      </c>
      <c r="I93" s="80">
        <v>0</v>
      </c>
      <c r="J93" s="80">
        <v>0</v>
      </c>
      <c r="K93" s="80">
        <v>0</v>
      </c>
      <c r="L93" s="80">
        <v>0</v>
      </c>
      <c r="M93" s="80">
        <v>0</v>
      </c>
      <c r="N93" s="80">
        <v>0</v>
      </c>
      <c r="O93" s="81">
        <f t="shared" si="95"/>
        <v>1142</v>
      </c>
      <c r="P93" s="79" t="str">
        <f t="shared" si="93"/>
        <v>083FAF</v>
      </c>
      <c r="Q93" s="82">
        <f t="shared" si="81"/>
        <v>0.38704028021015763</v>
      </c>
      <c r="R93" s="82">
        <f t="shared" si="82"/>
        <v>0.32311733800350262</v>
      </c>
      <c r="S93" s="82">
        <f t="shared" si="83"/>
        <v>0.19001751313485113</v>
      </c>
      <c r="T93" s="82">
        <f t="shared" si="84"/>
        <v>5.4290718038528897E-2</v>
      </c>
      <c r="U93" s="82">
        <f t="shared" si="85"/>
        <v>4.0280210157618214E-2</v>
      </c>
      <c r="V93" s="82">
        <f t="shared" si="86"/>
        <v>5.2539404553415062E-3</v>
      </c>
      <c r="W93" s="82">
        <f t="shared" si="87"/>
        <v>0</v>
      </c>
      <c r="X93" s="82">
        <f t="shared" si="88"/>
        <v>0</v>
      </c>
      <c r="Y93" s="82">
        <f t="shared" si="89"/>
        <v>0</v>
      </c>
      <c r="Z93" s="82">
        <f t="shared" si="90"/>
        <v>0</v>
      </c>
      <c r="AA93" s="82">
        <f t="shared" si="91"/>
        <v>0</v>
      </c>
      <c r="AB93" s="82">
        <f t="shared" si="92"/>
        <v>0</v>
      </c>
      <c r="AC93" s="83">
        <f t="shared" si="94"/>
        <v>1</v>
      </c>
    </row>
    <row r="94" spans="2:29" ht="15.6" x14ac:dyDescent="0.3">
      <c r="B94" s="84" t="s">
        <v>178</v>
      </c>
      <c r="C94" s="80">
        <v>656</v>
      </c>
      <c r="D94" s="80">
        <v>677</v>
      </c>
      <c r="E94" s="80">
        <v>359</v>
      </c>
      <c r="F94" s="80">
        <v>99</v>
      </c>
      <c r="G94" s="80">
        <v>95</v>
      </c>
      <c r="H94" s="80">
        <v>15</v>
      </c>
      <c r="I94" s="80">
        <v>0</v>
      </c>
      <c r="J94" s="80">
        <v>0</v>
      </c>
      <c r="K94" s="80">
        <v>0</v>
      </c>
      <c r="L94" s="80">
        <v>0</v>
      </c>
      <c r="M94" s="80">
        <v>0</v>
      </c>
      <c r="N94" s="80">
        <v>0</v>
      </c>
      <c r="O94" s="81">
        <f t="shared" si="95"/>
        <v>1901</v>
      </c>
      <c r="P94" s="79" t="str">
        <f t="shared" si="93"/>
        <v>084FAG</v>
      </c>
      <c r="Q94" s="82">
        <f t="shared" si="81"/>
        <v>0.34508153603366648</v>
      </c>
      <c r="R94" s="82">
        <f t="shared" si="82"/>
        <v>0.35612835349815886</v>
      </c>
      <c r="S94" s="82">
        <f t="shared" si="83"/>
        <v>0.18884797475013151</v>
      </c>
      <c r="T94" s="82">
        <f t="shared" si="84"/>
        <v>5.2077853761178329E-2</v>
      </c>
      <c r="U94" s="82">
        <f t="shared" si="85"/>
        <v>4.9973698053655972E-2</v>
      </c>
      <c r="V94" s="82">
        <f t="shared" si="86"/>
        <v>7.8905839032088372E-3</v>
      </c>
      <c r="W94" s="82">
        <f t="shared" si="87"/>
        <v>0</v>
      </c>
      <c r="X94" s="82">
        <f t="shared" si="88"/>
        <v>0</v>
      </c>
      <c r="Y94" s="82">
        <f t="shared" si="89"/>
        <v>0</v>
      </c>
      <c r="Z94" s="82">
        <f t="shared" si="90"/>
        <v>0</v>
      </c>
      <c r="AA94" s="82">
        <f t="shared" si="91"/>
        <v>0</v>
      </c>
      <c r="AB94" s="82">
        <f t="shared" si="92"/>
        <v>0</v>
      </c>
      <c r="AC94" s="83">
        <f t="shared" si="94"/>
        <v>0.99999999999999989</v>
      </c>
    </row>
    <row r="95" spans="2:29" ht="31.8" thickBot="1" x14ac:dyDescent="0.35">
      <c r="B95" s="84" t="s">
        <v>179</v>
      </c>
      <c r="C95" s="80">
        <v>291</v>
      </c>
      <c r="D95" s="80">
        <v>340</v>
      </c>
      <c r="E95" s="80">
        <v>170</v>
      </c>
      <c r="F95" s="80">
        <v>153</v>
      </c>
      <c r="G95" s="80">
        <v>33</v>
      </c>
      <c r="H95" s="80">
        <v>21</v>
      </c>
      <c r="I95" s="80">
        <v>0</v>
      </c>
      <c r="J95" s="80">
        <v>0</v>
      </c>
      <c r="K95" s="80">
        <v>0</v>
      </c>
      <c r="L95" s="80">
        <v>0</v>
      </c>
      <c r="M95" s="80">
        <v>0</v>
      </c>
      <c r="N95" s="80">
        <v>0</v>
      </c>
      <c r="O95" s="81">
        <f t="shared" si="95"/>
        <v>1008</v>
      </c>
      <c r="P95" s="79" t="str">
        <f t="shared" si="93"/>
        <v>085FAH &amp; 081FAD</v>
      </c>
      <c r="Q95" s="82">
        <f t="shared" si="81"/>
        <v>0.28869047619047616</v>
      </c>
      <c r="R95" s="82">
        <f t="shared" si="82"/>
        <v>0.33730158730158732</v>
      </c>
      <c r="S95" s="82">
        <f t="shared" si="83"/>
        <v>0.16865079365079366</v>
      </c>
      <c r="T95" s="82">
        <f t="shared" si="84"/>
        <v>0.15178571428571427</v>
      </c>
      <c r="U95" s="82">
        <f t="shared" si="85"/>
        <v>3.273809523809524E-2</v>
      </c>
      <c r="V95" s="82">
        <f t="shared" si="86"/>
        <v>2.0833333333333332E-2</v>
      </c>
      <c r="W95" s="82">
        <f t="shared" si="87"/>
        <v>0</v>
      </c>
      <c r="X95" s="82">
        <f t="shared" si="88"/>
        <v>0</v>
      </c>
      <c r="Y95" s="82">
        <f t="shared" si="89"/>
        <v>0</v>
      </c>
      <c r="Z95" s="82">
        <f t="shared" si="90"/>
        <v>0</v>
      </c>
      <c r="AA95" s="82">
        <f t="shared" si="91"/>
        <v>0</v>
      </c>
      <c r="AB95" s="82">
        <f t="shared" si="92"/>
        <v>0</v>
      </c>
      <c r="AC95" s="83">
        <f t="shared" si="94"/>
        <v>1</v>
      </c>
    </row>
    <row r="96" spans="2:29" ht="16.2" thickBot="1" x14ac:dyDescent="0.35">
      <c r="B96" s="101" t="s">
        <v>80</v>
      </c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3"/>
    </row>
    <row r="97" spans="2:29" ht="14.4" thickBot="1" x14ac:dyDescent="0.3"/>
    <row r="98" spans="2:29" ht="18" thickBot="1" x14ac:dyDescent="0.35">
      <c r="B98" s="104" t="s">
        <v>189</v>
      </c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6"/>
    </row>
    <row r="99" spans="2:29" ht="18" thickBot="1" x14ac:dyDescent="0.35">
      <c r="B99" s="107" t="s">
        <v>74</v>
      </c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89"/>
      <c r="P99" s="107" t="s">
        <v>75</v>
      </c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89"/>
    </row>
    <row r="100" spans="2:29" ht="16.2" thickBot="1" x14ac:dyDescent="0.35">
      <c r="B100" s="68" t="s">
        <v>76</v>
      </c>
      <c r="C100" s="69" t="s">
        <v>18</v>
      </c>
      <c r="D100" s="69" t="s">
        <v>17</v>
      </c>
      <c r="E100" s="69" t="s">
        <v>19</v>
      </c>
      <c r="F100" s="69" t="s">
        <v>21</v>
      </c>
      <c r="G100" s="69" t="s">
        <v>20</v>
      </c>
      <c r="H100" s="69" t="s">
        <v>49</v>
      </c>
      <c r="I100" s="69" t="s">
        <v>39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70" t="s">
        <v>57</v>
      </c>
      <c r="P100" s="71" t="s">
        <v>76</v>
      </c>
      <c r="Q100" s="69" t="str">
        <f>C100</f>
        <v>Labour</v>
      </c>
      <c r="R100" s="69" t="str">
        <f t="shared" ref="R100:AB100" si="96">D100</f>
        <v>SNP</v>
      </c>
      <c r="S100" s="69" t="str">
        <f t="shared" si="96"/>
        <v>Conservative</v>
      </c>
      <c r="T100" s="69" t="str">
        <f t="shared" si="96"/>
        <v>Green</v>
      </c>
      <c r="U100" s="69" t="str">
        <f t="shared" si="96"/>
        <v>Lib Dem</v>
      </c>
      <c r="V100" s="69" t="str">
        <f t="shared" si="96"/>
        <v>Alba</v>
      </c>
      <c r="W100" s="69" t="str">
        <f t="shared" si="96"/>
        <v>Family</v>
      </c>
      <c r="X100" s="69">
        <f t="shared" si="96"/>
        <v>0</v>
      </c>
      <c r="Y100" s="69">
        <f t="shared" si="96"/>
        <v>0</v>
      </c>
      <c r="Z100" s="69">
        <f t="shared" si="96"/>
        <v>0</v>
      </c>
      <c r="AA100" s="69">
        <f t="shared" si="96"/>
        <v>0</v>
      </c>
      <c r="AB100" s="69">
        <f t="shared" si="96"/>
        <v>0</v>
      </c>
      <c r="AC100" s="72" t="s">
        <v>57</v>
      </c>
    </row>
    <row r="101" spans="2:29" ht="15.6" x14ac:dyDescent="0.3">
      <c r="B101" s="73" t="s">
        <v>77</v>
      </c>
      <c r="C101" s="74">
        <v>2517</v>
      </c>
      <c r="D101" s="74">
        <v>2429</v>
      </c>
      <c r="E101" s="74">
        <v>1256</v>
      </c>
      <c r="F101" s="74">
        <v>169</v>
      </c>
      <c r="G101" s="74">
        <v>96</v>
      </c>
      <c r="H101" s="74">
        <v>85</v>
      </c>
      <c r="I101" s="74">
        <v>80</v>
      </c>
      <c r="J101" s="74">
        <v>0</v>
      </c>
      <c r="K101" s="74">
        <v>0</v>
      </c>
      <c r="L101" s="74">
        <v>0</v>
      </c>
      <c r="M101" s="74">
        <v>0</v>
      </c>
      <c r="N101" s="74">
        <v>0</v>
      </c>
      <c r="O101" s="75">
        <f>SUM(C101:N101)</f>
        <v>6632</v>
      </c>
      <c r="P101" s="76" t="str">
        <f>B101</f>
        <v>Whole Ward</v>
      </c>
      <c r="Q101" s="77">
        <f t="shared" ref="Q101:Q112" si="97">IF(C101&gt;0,C101/O101,0)</f>
        <v>0.37952352231604342</v>
      </c>
      <c r="R101" s="77">
        <f t="shared" ref="R101:R112" si="98">IF(D101&gt;0,D101/O101,0)</f>
        <v>0.36625452352231602</v>
      </c>
      <c r="S101" s="77">
        <f t="shared" ref="S101:S112" si="99">IF(E101&gt;0,E101/O101,0)</f>
        <v>0.18938480096501809</v>
      </c>
      <c r="T101" s="77">
        <f t="shared" ref="T101:T112" si="100">IF(F101&gt;0,F101/O101,0)</f>
        <v>2.5482509047044632E-2</v>
      </c>
      <c r="U101" s="77">
        <f t="shared" ref="U101:U112" si="101">IF(G101&gt;0,G101/O101,0)</f>
        <v>1.4475271411338963E-2</v>
      </c>
      <c r="V101" s="77">
        <f t="shared" ref="V101:V112" si="102">IF(H101&gt;0,H101/O101,0)</f>
        <v>1.281664656212304E-2</v>
      </c>
      <c r="W101" s="77">
        <f t="shared" ref="W101:W112" si="103">IF(I101&gt;0,I101/O101,0)</f>
        <v>1.2062726176115802E-2</v>
      </c>
      <c r="X101" s="77">
        <f t="shared" ref="X101:X112" si="104">IF(J101&gt;0,J101/O101,0)</f>
        <v>0</v>
      </c>
      <c r="Y101" s="77">
        <f t="shared" ref="Y101:Y112" si="105">IF(K101&gt;0,K101/O101,0)</f>
        <v>0</v>
      </c>
      <c r="Z101" s="77">
        <f t="shared" ref="Z101:Z112" si="106">IF(L101&gt;0,L101/O101,0)</f>
        <v>0</v>
      </c>
      <c r="AA101" s="77">
        <f t="shared" ref="AA101:AA112" si="107">IF(M101&gt;0,M101/O101,0)</f>
        <v>0</v>
      </c>
      <c r="AB101" s="77">
        <f t="shared" ref="AB101:AB112" si="108">IF(N101&gt;0,N101/O101,0)</f>
        <v>0</v>
      </c>
      <c r="AC101" s="78">
        <f>SUM(Q101:AB101)</f>
        <v>0.99999999999999989</v>
      </c>
    </row>
    <row r="102" spans="2:29" ht="15.6" x14ac:dyDescent="0.3">
      <c r="B102" s="79" t="s">
        <v>78</v>
      </c>
      <c r="C102" s="80">
        <v>1474</v>
      </c>
      <c r="D102" s="80">
        <v>1692</v>
      </c>
      <c r="E102" s="80">
        <v>777</v>
      </c>
      <c r="F102" s="80">
        <v>110</v>
      </c>
      <c r="G102" s="80">
        <v>53</v>
      </c>
      <c r="H102" s="80">
        <v>53</v>
      </c>
      <c r="I102" s="80">
        <v>53</v>
      </c>
      <c r="J102" s="80">
        <v>0</v>
      </c>
      <c r="K102" s="80">
        <v>0</v>
      </c>
      <c r="L102" s="80">
        <v>0</v>
      </c>
      <c r="M102" s="80">
        <v>0</v>
      </c>
      <c r="N102" s="80">
        <v>0</v>
      </c>
      <c r="O102" s="81">
        <f>SUM(C102:N102)</f>
        <v>4212</v>
      </c>
      <c r="P102" s="79" t="str">
        <f t="shared" ref="P102:P112" si="109">B102</f>
        <v>In Person Total</v>
      </c>
      <c r="Q102" s="82">
        <f t="shared" si="97"/>
        <v>0.34995251661918331</v>
      </c>
      <c r="R102" s="82">
        <f t="shared" si="98"/>
        <v>0.40170940170940173</v>
      </c>
      <c r="S102" s="82">
        <f t="shared" si="99"/>
        <v>0.18447293447293447</v>
      </c>
      <c r="T102" s="82">
        <f t="shared" si="100"/>
        <v>2.6115859449192782E-2</v>
      </c>
      <c r="U102" s="82">
        <f t="shared" si="101"/>
        <v>1.2583095916429249E-2</v>
      </c>
      <c r="V102" s="82">
        <f t="shared" si="102"/>
        <v>1.2583095916429249E-2</v>
      </c>
      <c r="W102" s="82">
        <f t="shared" si="103"/>
        <v>1.2583095916429249E-2</v>
      </c>
      <c r="X102" s="82">
        <f t="shared" si="104"/>
        <v>0</v>
      </c>
      <c r="Y102" s="82">
        <f t="shared" si="105"/>
        <v>0</v>
      </c>
      <c r="Z102" s="82">
        <f t="shared" si="106"/>
        <v>0</v>
      </c>
      <c r="AA102" s="82">
        <f t="shared" si="107"/>
        <v>0</v>
      </c>
      <c r="AB102" s="82">
        <f t="shared" si="108"/>
        <v>0</v>
      </c>
      <c r="AC102" s="83">
        <f t="shared" ref="AC102:AC112" si="110">SUM(Q102:AB102)</f>
        <v>1</v>
      </c>
    </row>
    <row r="103" spans="2:29" ht="15.6" x14ac:dyDescent="0.3">
      <c r="B103" s="76" t="s">
        <v>79</v>
      </c>
      <c r="C103" s="80">
        <v>1043</v>
      </c>
      <c r="D103" s="80">
        <v>737</v>
      </c>
      <c r="E103" s="80">
        <v>479</v>
      </c>
      <c r="F103" s="80">
        <v>59</v>
      </c>
      <c r="G103" s="80">
        <v>43</v>
      </c>
      <c r="H103" s="80">
        <v>32</v>
      </c>
      <c r="I103" s="80">
        <v>27</v>
      </c>
      <c r="J103" s="80">
        <v>0</v>
      </c>
      <c r="K103" s="80">
        <v>0</v>
      </c>
      <c r="L103" s="80">
        <v>0</v>
      </c>
      <c r="M103" s="80">
        <v>0</v>
      </c>
      <c r="N103" s="80">
        <v>0</v>
      </c>
      <c r="O103" s="81">
        <f t="shared" ref="O103:O112" si="111">SUM(C103:N103)</f>
        <v>2420</v>
      </c>
      <c r="P103" s="79" t="str">
        <f t="shared" si="109"/>
        <v>Postal Total</v>
      </c>
      <c r="Q103" s="82">
        <f t="shared" si="97"/>
        <v>0.43099173553719006</v>
      </c>
      <c r="R103" s="82">
        <f t="shared" si="98"/>
        <v>0.30454545454545456</v>
      </c>
      <c r="S103" s="82">
        <f t="shared" si="99"/>
        <v>0.19793388429752065</v>
      </c>
      <c r="T103" s="82">
        <f t="shared" si="100"/>
        <v>2.4380165289256198E-2</v>
      </c>
      <c r="U103" s="82">
        <f t="shared" si="101"/>
        <v>1.7768595041322315E-2</v>
      </c>
      <c r="V103" s="82">
        <f t="shared" si="102"/>
        <v>1.3223140495867768E-2</v>
      </c>
      <c r="W103" s="82">
        <f t="shared" si="103"/>
        <v>1.1157024793388429E-2</v>
      </c>
      <c r="X103" s="82">
        <f t="shared" si="104"/>
        <v>0</v>
      </c>
      <c r="Y103" s="82">
        <f t="shared" si="105"/>
        <v>0</v>
      </c>
      <c r="Z103" s="82">
        <f t="shared" si="106"/>
        <v>0</v>
      </c>
      <c r="AA103" s="82">
        <f t="shared" si="107"/>
        <v>0</v>
      </c>
      <c r="AB103" s="82">
        <f t="shared" si="108"/>
        <v>0</v>
      </c>
      <c r="AC103" s="83">
        <f t="shared" si="110"/>
        <v>1.0000000000000002</v>
      </c>
    </row>
    <row r="104" spans="2:29" ht="15.6" x14ac:dyDescent="0.3">
      <c r="B104" s="84" t="s">
        <v>190</v>
      </c>
      <c r="C104" s="80">
        <v>251</v>
      </c>
      <c r="D104" s="80">
        <v>353</v>
      </c>
      <c r="E104" s="80">
        <v>364</v>
      </c>
      <c r="F104" s="80">
        <v>25</v>
      </c>
      <c r="G104" s="80">
        <v>20</v>
      </c>
      <c r="H104" s="80">
        <v>11</v>
      </c>
      <c r="I104" s="80">
        <v>8</v>
      </c>
      <c r="J104" s="80">
        <v>0</v>
      </c>
      <c r="K104" s="80">
        <v>0</v>
      </c>
      <c r="L104" s="80">
        <v>0</v>
      </c>
      <c r="M104" s="80">
        <v>0</v>
      </c>
      <c r="N104" s="80">
        <v>0</v>
      </c>
      <c r="O104" s="81">
        <f t="shared" si="111"/>
        <v>1032</v>
      </c>
      <c r="P104" s="79" t="str">
        <f t="shared" si="109"/>
        <v>105GAA</v>
      </c>
      <c r="Q104" s="82">
        <f t="shared" si="97"/>
        <v>0.24321705426356588</v>
      </c>
      <c r="R104" s="82">
        <f t="shared" si="98"/>
        <v>0.34205426356589147</v>
      </c>
      <c r="S104" s="82">
        <f t="shared" si="99"/>
        <v>0.35271317829457366</v>
      </c>
      <c r="T104" s="82">
        <f t="shared" si="100"/>
        <v>2.4224806201550389E-2</v>
      </c>
      <c r="U104" s="82">
        <f t="shared" si="101"/>
        <v>1.937984496124031E-2</v>
      </c>
      <c r="V104" s="82">
        <f t="shared" si="102"/>
        <v>1.065891472868217E-2</v>
      </c>
      <c r="W104" s="82">
        <f t="shared" si="103"/>
        <v>7.7519379844961239E-3</v>
      </c>
      <c r="X104" s="82">
        <f t="shared" si="104"/>
        <v>0</v>
      </c>
      <c r="Y104" s="82">
        <f t="shared" si="105"/>
        <v>0</v>
      </c>
      <c r="Z104" s="82">
        <f t="shared" si="106"/>
        <v>0</v>
      </c>
      <c r="AA104" s="82">
        <f t="shared" si="107"/>
        <v>0</v>
      </c>
      <c r="AB104" s="82">
        <f t="shared" si="108"/>
        <v>0</v>
      </c>
      <c r="AC104" s="83">
        <f t="shared" si="110"/>
        <v>1</v>
      </c>
    </row>
    <row r="105" spans="2:29" ht="15.6" x14ac:dyDescent="0.3">
      <c r="B105" s="84" t="s">
        <v>191</v>
      </c>
      <c r="C105" s="80">
        <v>171</v>
      </c>
      <c r="D105" s="80">
        <v>155</v>
      </c>
      <c r="E105" s="80">
        <v>39</v>
      </c>
      <c r="F105" s="80">
        <v>14</v>
      </c>
      <c r="G105" s="80">
        <v>11</v>
      </c>
      <c r="H105" s="80">
        <v>10</v>
      </c>
      <c r="I105" s="80">
        <v>3</v>
      </c>
      <c r="J105" s="80">
        <v>0</v>
      </c>
      <c r="K105" s="80">
        <v>0</v>
      </c>
      <c r="L105" s="80">
        <v>0</v>
      </c>
      <c r="M105" s="80">
        <v>0</v>
      </c>
      <c r="N105" s="80">
        <v>0</v>
      </c>
      <c r="O105" s="81">
        <f t="shared" si="111"/>
        <v>403</v>
      </c>
      <c r="P105" s="79" t="str">
        <f t="shared" si="109"/>
        <v>106GAB</v>
      </c>
      <c r="Q105" s="82">
        <f t="shared" si="97"/>
        <v>0.42431761786600497</v>
      </c>
      <c r="R105" s="82">
        <f t="shared" si="98"/>
        <v>0.38461538461538464</v>
      </c>
      <c r="S105" s="82">
        <f t="shared" si="99"/>
        <v>9.6774193548387094E-2</v>
      </c>
      <c r="T105" s="82">
        <f t="shared" si="100"/>
        <v>3.4739454094292806E-2</v>
      </c>
      <c r="U105" s="82">
        <f t="shared" si="101"/>
        <v>2.729528535980149E-2</v>
      </c>
      <c r="V105" s="82">
        <f t="shared" si="102"/>
        <v>2.4813895781637719E-2</v>
      </c>
      <c r="W105" s="82">
        <f t="shared" si="103"/>
        <v>7.4441687344913151E-3</v>
      </c>
      <c r="X105" s="82">
        <f t="shared" si="104"/>
        <v>0</v>
      </c>
      <c r="Y105" s="82">
        <f t="shared" si="105"/>
        <v>0</v>
      </c>
      <c r="Z105" s="82">
        <f t="shared" si="106"/>
        <v>0</v>
      </c>
      <c r="AA105" s="82">
        <f t="shared" si="107"/>
        <v>0</v>
      </c>
      <c r="AB105" s="82">
        <f t="shared" si="108"/>
        <v>0</v>
      </c>
      <c r="AC105" s="83">
        <f t="shared" si="110"/>
        <v>1.0000000000000002</v>
      </c>
    </row>
    <row r="106" spans="2:29" ht="15.6" x14ac:dyDescent="0.3">
      <c r="B106" s="84" t="s">
        <v>192</v>
      </c>
      <c r="C106" s="80">
        <v>176</v>
      </c>
      <c r="D106" s="80">
        <v>184</v>
      </c>
      <c r="E106" s="80">
        <v>81</v>
      </c>
      <c r="F106" s="80">
        <v>6</v>
      </c>
      <c r="G106" s="80">
        <v>4</v>
      </c>
      <c r="H106" s="80">
        <v>5</v>
      </c>
      <c r="I106" s="80">
        <v>12</v>
      </c>
      <c r="J106" s="80">
        <v>0</v>
      </c>
      <c r="K106" s="80">
        <v>0</v>
      </c>
      <c r="L106" s="80">
        <v>0</v>
      </c>
      <c r="M106" s="80">
        <v>0</v>
      </c>
      <c r="N106" s="80">
        <v>0</v>
      </c>
      <c r="O106" s="81">
        <f t="shared" si="111"/>
        <v>468</v>
      </c>
      <c r="P106" s="79" t="str">
        <f t="shared" si="109"/>
        <v>107GAC</v>
      </c>
      <c r="Q106" s="82">
        <f t="shared" si="97"/>
        <v>0.37606837606837606</v>
      </c>
      <c r="R106" s="82">
        <f t="shared" si="98"/>
        <v>0.39316239316239315</v>
      </c>
      <c r="S106" s="82">
        <f t="shared" si="99"/>
        <v>0.17307692307692307</v>
      </c>
      <c r="T106" s="82">
        <f t="shared" si="100"/>
        <v>1.282051282051282E-2</v>
      </c>
      <c r="U106" s="82">
        <f t="shared" si="101"/>
        <v>8.5470085470085479E-3</v>
      </c>
      <c r="V106" s="82">
        <f t="shared" si="102"/>
        <v>1.0683760683760684E-2</v>
      </c>
      <c r="W106" s="82">
        <f t="shared" si="103"/>
        <v>2.564102564102564E-2</v>
      </c>
      <c r="X106" s="82">
        <f t="shared" si="104"/>
        <v>0</v>
      </c>
      <c r="Y106" s="82">
        <f t="shared" si="105"/>
        <v>0</v>
      </c>
      <c r="Z106" s="82">
        <f t="shared" si="106"/>
        <v>0</v>
      </c>
      <c r="AA106" s="82">
        <f t="shared" si="107"/>
        <v>0</v>
      </c>
      <c r="AB106" s="82">
        <f t="shared" si="108"/>
        <v>0</v>
      </c>
      <c r="AC106" s="83">
        <f t="shared" si="110"/>
        <v>0.99999999999999989</v>
      </c>
    </row>
    <row r="107" spans="2:29" ht="15.6" x14ac:dyDescent="0.3">
      <c r="B107" s="84" t="s">
        <v>193</v>
      </c>
      <c r="C107" s="80">
        <v>186</v>
      </c>
      <c r="D107" s="80">
        <v>179</v>
      </c>
      <c r="E107" s="80">
        <v>91</v>
      </c>
      <c r="F107" s="80">
        <v>14</v>
      </c>
      <c r="G107" s="80">
        <v>9</v>
      </c>
      <c r="H107" s="80">
        <v>8</v>
      </c>
      <c r="I107" s="80">
        <v>9</v>
      </c>
      <c r="J107" s="80">
        <v>0</v>
      </c>
      <c r="K107" s="80">
        <v>0</v>
      </c>
      <c r="L107" s="80">
        <v>0</v>
      </c>
      <c r="M107" s="80">
        <v>0</v>
      </c>
      <c r="N107" s="80">
        <v>0</v>
      </c>
      <c r="O107" s="81">
        <f t="shared" si="111"/>
        <v>496</v>
      </c>
      <c r="P107" s="79" t="str">
        <f t="shared" si="109"/>
        <v>108GAD</v>
      </c>
      <c r="Q107" s="82">
        <f t="shared" si="97"/>
        <v>0.375</v>
      </c>
      <c r="R107" s="82">
        <f t="shared" si="98"/>
        <v>0.36088709677419356</v>
      </c>
      <c r="S107" s="82">
        <f t="shared" si="99"/>
        <v>0.18346774193548387</v>
      </c>
      <c r="T107" s="82">
        <f t="shared" si="100"/>
        <v>2.8225806451612902E-2</v>
      </c>
      <c r="U107" s="82">
        <f t="shared" si="101"/>
        <v>1.8145161290322582E-2</v>
      </c>
      <c r="V107" s="82">
        <f t="shared" si="102"/>
        <v>1.6129032258064516E-2</v>
      </c>
      <c r="W107" s="82">
        <f t="shared" si="103"/>
        <v>1.8145161290322582E-2</v>
      </c>
      <c r="X107" s="82">
        <f t="shared" si="104"/>
        <v>0</v>
      </c>
      <c r="Y107" s="82">
        <f t="shared" si="105"/>
        <v>0</v>
      </c>
      <c r="Z107" s="82">
        <f t="shared" si="106"/>
        <v>0</v>
      </c>
      <c r="AA107" s="82">
        <f t="shared" si="107"/>
        <v>0</v>
      </c>
      <c r="AB107" s="82">
        <f t="shared" si="108"/>
        <v>0</v>
      </c>
      <c r="AC107" s="83">
        <f t="shared" si="110"/>
        <v>1</v>
      </c>
    </row>
    <row r="108" spans="2:29" ht="15.6" x14ac:dyDescent="0.3">
      <c r="B108" s="84" t="s">
        <v>194</v>
      </c>
      <c r="C108" s="80">
        <v>145</v>
      </c>
      <c r="D108" s="80">
        <v>210</v>
      </c>
      <c r="E108" s="80">
        <v>100</v>
      </c>
      <c r="F108" s="80">
        <v>11</v>
      </c>
      <c r="G108" s="80">
        <v>0</v>
      </c>
      <c r="H108" s="80">
        <v>8</v>
      </c>
      <c r="I108" s="80">
        <v>3</v>
      </c>
      <c r="J108" s="80">
        <v>0</v>
      </c>
      <c r="K108" s="80">
        <v>0</v>
      </c>
      <c r="L108" s="80">
        <v>0</v>
      </c>
      <c r="M108" s="80">
        <v>0</v>
      </c>
      <c r="N108" s="80">
        <v>0</v>
      </c>
      <c r="O108" s="81">
        <f t="shared" si="111"/>
        <v>477</v>
      </c>
      <c r="P108" s="79" t="str">
        <f t="shared" si="109"/>
        <v>109GAE</v>
      </c>
      <c r="Q108" s="82">
        <f t="shared" si="97"/>
        <v>0.30398322851153042</v>
      </c>
      <c r="R108" s="82">
        <f t="shared" si="98"/>
        <v>0.44025157232704404</v>
      </c>
      <c r="S108" s="82">
        <f t="shared" si="99"/>
        <v>0.20964360587002095</v>
      </c>
      <c r="T108" s="82">
        <f t="shared" si="100"/>
        <v>2.3060796645702306E-2</v>
      </c>
      <c r="U108" s="82">
        <f t="shared" si="101"/>
        <v>0</v>
      </c>
      <c r="V108" s="82">
        <f t="shared" si="102"/>
        <v>1.6771488469601678E-2</v>
      </c>
      <c r="W108" s="82">
        <f t="shared" si="103"/>
        <v>6.2893081761006293E-3</v>
      </c>
      <c r="X108" s="82">
        <f t="shared" si="104"/>
        <v>0</v>
      </c>
      <c r="Y108" s="82">
        <f t="shared" si="105"/>
        <v>0</v>
      </c>
      <c r="Z108" s="82">
        <f t="shared" si="106"/>
        <v>0</v>
      </c>
      <c r="AA108" s="82">
        <f t="shared" si="107"/>
        <v>0</v>
      </c>
      <c r="AB108" s="82">
        <f t="shared" si="108"/>
        <v>0</v>
      </c>
      <c r="AC108" s="83">
        <f t="shared" si="110"/>
        <v>0.99999999999999989</v>
      </c>
    </row>
    <row r="109" spans="2:29" ht="15.6" x14ac:dyDescent="0.3">
      <c r="B109" s="84" t="s">
        <v>195</v>
      </c>
      <c r="C109" s="80">
        <v>188</v>
      </c>
      <c r="D109" s="80">
        <v>238</v>
      </c>
      <c r="E109" s="80">
        <v>79</v>
      </c>
      <c r="F109" s="80">
        <v>26</v>
      </c>
      <c r="G109" s="80">
        <v>11</v>
      </c>
      <c r="H109" s="80">
        <v>0</v>
      </c>
      <c r="I109" s="80">
        <v>6</v>
      </c>
      <c r="J109" s="80">
        <v>0</v>
      </c>
      <c r="K109" s="80">
        <v>0</v>
      </c>
      <c r="L109" s="80">
        <v>0</v>
      </c>
      <c r="M109" s="80">
        <v>0</v>
      </c>
      <c r="N109" s="80">
        <v>0</v>
      </c>
      <c r="O109" s="81">
        <f t="shared" si="111"/>
        <v>548</v>
      </c>
      <c r="P109" s="79" t="str">
        <f t="shared" si="109"/>
        <v>110GAF</v>
      </c>
      <c r="Q109" s="82">
        <f t="shared" si="97"/>
        <v>0.34306569343065696</v>
      </c>
      <c r="R109" s="82">
        <f t="shared" si="98"/>
        <v>0.43430656934306572</v>
      </c>
      <c r="S109" s="82">
        <f t="shared" si="99"/>
        <v>0.14416058394160583</v>
      </c>
      <c r="T109" s="82">
        <f t="shared" si="100"/>
        <v>4.7445255474452552E-2</v>
      </c>
      <c r="U109" s="82">
        <f t="shared" si="101"/>
        <v>2.0072992700729927E-2</v>
      </c>
      <c r="V109" s="82">
        <f t="shared" si="102"/>
        <v>0</v>
      </c>
      <c r="W109" s="82">
        <f t="shared" si="103"/>
        <v>1.0948905109489052E-2</v>
      </c>
      <c r="X109" s="82">
        <f t="shared" si="104"/>
        <v>0</v>
      </c>
      <c r="Y109" s="82">
        <f t="shared" si="105"/>
        <v>0</v>
      </c>
      <c r="Z109" s="82">
        <f t="shared" si="106"/>
        <v>0</v>
      </c>
      <c r="AA109" s="82">
        <f t="shared" si="107"/>
        <v>0</v>
      </c>
      <c r="AB109" s="82">
        <f t="shared" si="108"/>
        <v>0</v>
      </c>
      <c r="AC109" s="83">
        <f t="shared" si="110"/>
        <v>1</v>
      </c>
    </row>
    <row r="110" spans="2:29" ht="15.6" x14ac:dyDescent="0.3">
      <c r="B110" s="84" t="s">
        <v>196</v>
      </c>
      <c r="C110" s="80">
        <v>338</v>
      </c>
      <c r="D110" s="80">
        <v>350</v>
      </c>
      <c r="E110" s="80">
        <v>284</v>
      </c>
      <c r="F110" s="80">
        <v>29</v>
      </c>
      <c r="G110" s="80">
        <v>11</v>
      </c>
      <c r="H110" s="80">
        <v>13</v>
      </c>
      <c r="I110" s="80">
        <v>12</v>
      </c>
      <c r="J110" s="80">
        <v>0</v>
      </c>
      <c r="K110" s="80">
        <v>0</v>
      </c>
      <c r="L110" s="80">
        <v>0</v>
      </c>
      <c r="M110" s="80">
        <v>0</v>
      </c>
      <c r="N110" s="80">
        <v>0</v>
      </c>
      <c r="O110" s="81">
        <f t="shared" si="111"/>
        <v>1037</v>
      </c>
      <c r="P110" s="79" t="str">
        <f t="shared" si="109"/>
        <v>111GAG^</v>
      </c>
      <c r="Q110" s="82">
        <f t="shared" si="97"/>
        <v>0.32594021215043395</v>
      </c>
      <c r="R110" s="82">
        <f t="shared" si="98"/>
        <v>0.33751205400192863</v>
      </c>
      <c r="S110" s="82">
        <f t="shared" si="99"/>
        <v>0.27386692381870781</v>
      </c>
      <c r="T110" s="82">
        <f t="shared" si="100"/>
        <v>2.7965284474445518E-2</v>
      </c>
      <c r="U110" s="82">
        <f t="shared" si="101"/>
        <v>1.0607521697203472E-2</v>
      </c>
      <c r="V110" s="82">
        <f t="shared" si="102"/>
        <v>1.253616200578592E-2</v>
      </c>
      <c r="W110" s="82">
        <f t="shared" si="103"/>
        <v>1.1571841851494697E-2</v>
      </c>
      <c r="X110" s="82">
        <f t="shared" si="104"/>
        <v>0</v>
      </c>
      <c r="Y110" s="82">
        <f t="shared" si="105"/>
        <v>0</v>
      </c>
      <c r="Z110" s="82">
        <f t="shared" si="106"/>
        <v>0</v>
      </c>
      <c r="AA110" s="82">
        <f t="shared" si="107"/>
        <v>0</v>
      </c>
      <c r="AB110" s="82">
        <f t="shared" si="108"/>
        <v>0</v>
      </c>
      <c r="AC110" s="83">
        <f t="shared" si="110"/>
        <v>0.99999999999999989</v>
      </c>
    </row>
    <row r="111" spans="2:29" ht="15.6" x14ac:dyDescent="0.3">
      <c r="B111" s="84" t="s">
        <v>197</v>
      </c>
      <c r="C111" s="80">
        <v>72</v>
      </c>
      <c r="D111" s="80">
        <v>76</v>
      </c>
      <c r="E111" s="80">
        <v>45</v>
      </c>
      <c r="F111" s="80">
        <v>8</v>
      </c>
      <c r="G111" s="80">
        <v>2</v>
      </c>
      <c r="H111" s="80">
        <v>3</v>
      </c>
      <c r="I111" s="80">
        <v>3</v>
      </c>
      <c r="J111" s="80">
        <v>0</v>
      </c>
      <c r="K111" s="80">
        <v>0</v>
      </c>
      <c r="L111" s="80">
        <v>0</v>
      </c>
      <c r="M111" s="80">
        <v>0</v>
      </c>
      <c r="N111" s="80">
        <v>0</v>
      </c>
      <c r="O111" s="81">
        <f t="shared" si="111"/>
        <v>209</v>
      </c>
      <c r="P111" s="79" t="str">
        <f t="shared" si="109"/>
        <v>112GAH^</v>
      </c>
      <c r="Q111" s="82">
        <f t="shared" si="97"/>
        <v>0.34449760765550241</v>
      </c>
      <c r="R111" s="82">
        <f t="shared" si="98"/>
        <v>0.36363636363636365</v>
      </c>
      <c r="S111" s="82">
        <f t="shared" si="99"/>
        <v>0.21531100478468901</v>
      </c>
      <c r="T111" s="82">
        <f t="shared" si="100"/>
        <v>3.8277511961722487E-2</v>
      </c>
      <c r="U111" s="82">
        <f t="shared" si="101"/>
        <v>9.5693779904306216E-3</v>
      </c>
      <c r="V111" s="82">
        <f t="shared" si="102"/>
        <v>1.4354066985645933E-2</v>
      </c>
      <c r="W111" s="82">
        <f t="shared" si="103"/>
        <v>1.4354066985645933E-2</v>
      </c>
      <c r="X111" s="82">
        <f t="shared" si="104"/>
        <v>0</v>
      </c>
      <c r="Y111" s="82">
        <f t="shared" si="105"/>
        <v>0</v>
      </c>
      <c r="Z111" s="82">
        <f t="shared" si="106"/>
        <v>0</v>
      </c>
      <c r="AA111" s="82">
        <f t="shared" si="107"/>
        <v>0</v>
      </c>
      <c r="AB111" s="82">
        <f t="shared" si="108"/>
        <v>0</v>
      </c>
      <c r="AC111" s="83">
        <f t="shared" si="110"/>
        <v>1</v>
      </c>
    </row>
    <row r="112" spans="2:29" ht="16.2" thickBot="1" x14ac:dyDescent="0.35">
      <c r="B112" s="84" t="s">
        <v>198</v>
      </c>
      <c r="C112" s="80">
        <v>990</v>
      </c>
      <c r="D112" s="80">
        <v>683</v>
      </c>
      <c r="E112" s="80">
        <v>173</v>
      </c>
      <c r="F112" s="80">
        <v>37</v>
      </c>
      <c r="G112" s="80">
        <v>29</v>
      </c>
      <c r="H112" s="80">
        <v>27</v>
      </c>
      <c r="I112" s="80">
        <v>24</v>
      </c>
      <c r="J112" s="80">
        <v>0</v>
      </c>
      <c r="K112" s="80">
        <v>0</v>
      </c>
      <c r="L112" s="80">
        <v>0</v>
      </c>
      <c r="M112" s="80">
        <v>0</v>
      </c>
      <c r="N112" s="80">
        <v>0</v>
      </c>
      <c r="O112" s="81">
        <f t="shared" si="111"/>
        <v>1963</v>
      </c>
      <c r="P112" s="79" t="str">
        <f t="shared" si="109"/>
        <v>113GAI</v>
      </c>
      <c r="Q112" s="82">
        <f t="shared" si="97"/>
        <v>0.50433010697911362</v>
      </c>
      <c r="R112" s="82">
        <f t="shared" si="98"/>
        <v>0.34793683138053999</v>
      </c>
      <c r="S112" s="82">
        <f t="shared" si="99"/>
        <v>8.8130412633723898E-2</v>
      </c>
      <c r="T112" s="82">
        <f t="shared" si="100"/>
        <v>1.8848700967906265E-2</v>
      </c>
      <c r="U112" s="82">
        <f t="shared" si="101"/>
        <v>1.4773306164034642E-2</v>
      </c>
      <c r="V112" s="82">
        <f t="shared" si="102"/>
        <v>1.3754457463066735E-2</v>
      </c>
      <c r="W112" s="82">
        <f t="shared" si="103"/>
        <v>1.2226184411614875E-2</v>
      </c>
      <c r="X112" s="82">
        <f t="shared" si="104"/>
        <v>0</v>
      </c>
      <c r="Y112" s="82">
        <f t="shared" si="105"/>
        <v>0</v>
      </c>
      <c r="Z112" s="82">
        <f t="shared" si="106"/>
        <v>0</v>
      </c>
      <c r="AA112" s="82">
        <f t="shared" si="107"/>
        <v>0</v>
      </c>
      <c r="AB112" s="82">
        <f t="shared" si="108"/>
        <v>0</v>
      </c>
      <c r="AC112" s="83">
        <f t="shared" si="110"/>
        <v>0.99999999999999989</v>
      </c>
    </row>
    <row r="113" spans="2:29" ht="16.2" thickBot="1" x14ac:dyDescent="0.35">
      <c r="B113" s="101" t="s">
        <v>80</v>
      </c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3"/>
    </row>
    <row r="114" spans="2:29" ht="14.4" thickBot="1" x14ac:dyDescent="0.3"/>
    <row r="115" spans="2:29" ht="18" thickBot="1" x14ac:dyDescent="0.35">
      <c r="B115" s="104" t="s">
        <v>207</v>
      </c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6"/>
    </row>
    <row r="116" spans="2:29" ht="18" thickBot="1" x14ac:dyDescent="0.35">
      <c r="B116" s="107" t="s">
        <v>74</v>
      </c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89"/>
      <c r="P116" s="107" t="s">
        <v>75</v>
      </c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89"/>
    </row>
    <row r="117" spans="2:29" ht="16.2" thickBot="1" x14ac:dyDescent="0.35">
      <c r="B117" s="68" t="s">
        <v>76</v>
      </c>
      <c r="C117" s="69" t="s">
        <v>18</v>
      </c>
      <c r="D117" s="69" t="s">
        <v>17</v>
      </c>
      <c r="E117" s="69" t="s">
        <v>19</v>
      </c>
      <c r="F117" s="69" t="s">
        <v>21</v>
      </c>
      <c r="G117" s="69" t="s">
        <v>20</v>
      </c>
      <c r="H117" s="69" t="s">
        <v>39</v>
      </c>
      <c r="I117" s="69">
        <v>0</v>
      </c>
      <c r="J117" s="69">
        <v>0</v>
      </c>
      <c r="K117" s="69">
        <v>0</v>
      </c>
      <c r="L117" s="69">
        <v>0</v>
      </c>
      <c r="M117" s="69">
        <v>0</v>
      </c>
      <c r="N117" s="69">
        <v>0</v>
      </c>
      <c r="O117" s="70" t="s">
        <v>57</v>
      </c>
      <c r="P117" s="71" t="s">
        <v>76</v>
      </c>
      <c r="Q117" s="69" t="str">
        <f>C117</f>
        <v>Labour</v>
      </c>
      <c r="R117" s="69" t="str">
        <f t="shared" ref="R117:AB117" si="112">D117</f>
        <v>SNP</v>
      </c>
      <c r="S117" s="69" t="str">
        <f t="shared" si="112"/>
        <v>Conservative</v>
      </c>
      <c r="T117" s="69" t="str">
        <f t="shared" si="112"/>
        <v>Green</v>
      </c>
      <c r="U117" s="69" t="str">
        <f t="shared" si="112"/>
        <v>Lib Dem</v>
      </c>
      <c r="V117" s="69" t="str">
        <f t="shared" si="112"/>
        <v>Family</v>
      </c>
      <c r="W117" s="69">
        <f t="shared" si="112"/>
        <v>0</v>
      </c>
      <c r="X117" s="69">
        <f t="shared" si="112"/>
        <v>0</v>
      </c>
      <c r="Y117" s="69">
        <f t="shared" si="112"/>
        <v>0</v>
      </c>
      <c r="Z117" s="69">
        <f t="shared" si="112"/>
        <v>0</v>
      </c>
      <c r="AA117" s="69">
        <f t="shared" si="112"/>
        <v>0</v>
      </c>
      <c r="AB117" s="69">
        <f t="shared" si="112"/>
        <v>0</v>
      </c>
      <c r="AC117" s="72" t="s">
        <v>57</v>
      </c>
    </row>
    <row r="118" spans="2:29" ht="15.6" x14ac:dyDescent="0.3">
      <c r="B118" s="73" t="s">
        <v>77</v>
      </c>
      <c r="C118" s="74">
        <v>2155</v>
      </c>
      <c r="D118" s="74">
        <v>2138</v>
      </c>
      <c r="E118" s="74">
        <v>379</v>
      </c>
      <c r="F118" s="74">
        <v>115</v>
      </c>
      <c r="G118" s="74">
        <v>88</v>
      </c>
      <c r="H118" s="74">
        <v>72</v>
      </c>
      <c r="I118" s="74">
        <v>0</v>
      </c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5">
        <f>SUM(C118:N118)</f>
        <v>4947</v>
      </c>
      <c r="P118" s="76" t="str">
        <f>B118</f>
        <v>Whole Ward</v>
      </c>
      <c r="Q118" s="77">
        <f t="shared" ref="Q118:Q127" si="113">IF(C118&gt;0,C118/O118,0)</f>
        <v>0.43561754598746716</v>
      </c>
      <c r="R118" s="77">
        <f t="shared" ref="R118:R127" si="114">IF(D118&gt;0,D118/O118,0)</f>
        <v>0.43218111987062868</v>
      </c>
      <c r="S118" s="77">
        <f t="shared" ref="S118:S127" si="115">IF(E118&gt;0,E118/O118,0)</f>
        <v>7.6612088134222767E-2</v>
      </c>
      <c r="T118" s="77">
        <f t="shared" ref="T118:T127" si="116">IF(F118&gt;0,F118/O118,0)</f>
        <v>2.3246411966848596E-2</v>
      </c>
      <c r="U118" s="77">
        <f t="shared" ref="U118:U127" si="117">IF(G118&gt;0,G118/O118,0)</f>
        <v>1.7788558722458055E-2</v>
      </c>
      <c r="V118" s="77">
        <f t="shared" ref="V118:V127" si="118">IF(H118&gt;0,H118/O118,0)</f>
        <v>1.4554275318374773E-2</v>
      </c>
      <c r="W118" s="77">
        <f t="shared" ref="W118:W127" si="119">IF(I118&gt;0,I118/O118,0)</f>
        <v>0</v>
      </c>
      <c r="X118" s="77">
        <f t="shared" ref="X118:X127" si="120">IF(J118&gt;0,J118/O118,0)</f>
        <v>0</v>
      </c>
      <c r="Y118" s="77">
        <f t="shared" ref="Y118:Y127" si="121">IF(K118&gt;0,K118/O118,0)</f>
        <v>0</v>
      </c>
      <c r="Z118" s="77">
        <f t="shared" ref="Z118:Z127" si="122">IF(L118&gt;0,L118/O118,0)</f>
        <v>0</v>
      </c>
      <c r="AA118" s="77">
        <f t="shared" ref="AA118:AA127" si="123">IF(M118&gt;0,M118/O118,0)</f>
        <v>0</v>
      </c>
      <c r="AB118" s="77">
        <f t="shared" ref="AB118:AB127" si="124">IF(N118&gt;0,N118/O118,0)</f>
        <v>0</v>
      </c>
      <c r="AC118" s="78">
        <f>SUM(Q118:AB118)</f>
        <v>1</v>
      </c>
    </row>
    <row r="119" spans="2:29" ht="15.6" x14ac:dyDescent="0.3">
      <c r="B119" s="79" t="s">
        <v>78</v>
      </c>
      <c r="C119" s="80">
        <v>1302</v>
      </c>
      <c r="D119" s="80">
        <v>1481</v>
      </c>
      <c r="E119" s="80">
        <v>195</v>
      </c>
      <c r="F119" s="80">
        <v>74</v>
      </c>
      <c r="G119" s="80">
        <v>50</v>
      </c>
      <c r="H119" s="80">
        <v>42</v>
      </c>
      <c r="I119" s="80">
        <v>0</v>
      </c>
      <c r="J119" s="80">
        <v>0</v>
      </c>
      <c r="K119" s="80">
        <v>0</v>
      </c>
      <c r="L119" s="80">
        <v>0</v>
      </c>
      <c r="M119" s="80">
        <v>0</v>
      </c>
      <c r="N119" s="80">
        <v>0</v>
      </c>
      <c r="O119" s="81">
        <f>SUM(C119:N119)</f>
        <v>3144</v>
      </c>
      <c r="P119" s="79" t="str">
        <f t="shared" ref="P119:P127" si="125">B119</f>
        <v>In Person Total</v>
      </c>
      <c r="Q119" s="82">
        <f t="shared" si="113"/>
        <v>0.41412213740458015</v>
      </c>
      <c r="R119" s="82">
        <f t="shared" si="114"/>
        <v>0.47105597964376589</v>
      </c>
      <c r="S119" s="82">
        <f t="shared" si="115"/>
        <v>6.2022900763358778E-2</v>
      </c>
      <c r="T119" s="82">
        <f t="shared" si="116"/>
        <v>2.3536895674300253E-2</v>
      </c>
      <c r="U119" s="82">
        <f t="shared" si="117"/>
        <v>1.5903307888040712E-2</v>
      </c>
      <c r="V119" s="82">
        <f t="shared" si="118"/>
        <v>1.3358778625954198E-2</v>
      </c>
      <c r="W119" s="82">
        <f t="shared" si="119"/>
        <v>0</v>
      </c>
      <c r="X119" s="82">
        <f t="shared" si="120"/>
        <v>0</v>
      </c>
      <c r="Y119" s="82">
        <f t="shared" si="121"/>
        <v>0</v>
      </c>
      <c r="Z119" s="82">
        <f t="shared" si="122"/>
        <v>0</v>
      </c>
      <c r="AA119" s="82">
        <f t="shared" si="123"/>
        <v>0</v>
      </c>
      <c r="AB119" s="82">
        <f t="shared" si="124"/>
        <v>0</v>
      </c>
      <c r="AC119" s="83">
        <f t="shared" ref="AC119:AC127" si="126">SUM(Q119:AB119)</f>
        <v>1</v>
      </c>
    </row>
    <row r="120" spans="2:29" ht="15.6" x14ac:dyDescent="0.3">
      <c r="B120" s="76" t="s">
        <v>79</v>
      </c>
      <c r="C120" s="80">
        <v>853</v>
      </c>
      <c r="D120" s="80">
        <v>657</v>
      </c>
      <c r="E120" s="80">
        <v>184</v>
      </c>
      <c r="F120" s="80">
        <v>41</v>
      </c>
      <c r="G120" s="80">
        <v>38</v>
      </c>
      <c r="H120" s="80">
        <v>30</v>
      </c>
      <c r="I120" s="80">
        <v>0</v>
      </c>
      <c r="J120" s="80">
        <v>0</v>
      </c>
      <c r="K120" s="80">
        <v>0</v>
      </c>
      <c r="L120" s="80">
        <v>0</v>
      </c>
      <c r="M120" s="80">
        <v>0</v>
      </c>
      <c r="N120" s="80">
        <v>0</v>
      </c>
      <c r="O120" s="81">
        <f t="shared" ref="O120:O127" si="127">SUM(C120:N120)</f>
        <v>1803</v>
      </c>
      <c r="P120" s="79" t="str">
        <f t="shared" si="125"/>
        <v>Postal Total</v>
      </c>
      <c r="Q120" s="82">
        <f t="shared" si="113"/>
        <v>0.47310038824181921</v>
      </c>
      <c r="R120" s="82">
        <f t="shared" si="114"/>
        <v>0.36439267886855242</v>
      </c>
      <c r="S120" s="82">
        <f t="shared" si="115"/>
        <v>0.10205213533000555</v>
      </c>
      <c r="T120" s="82">
        <f t="shared" si="116"/>
        <v>2.2739877981142541E-2</v>
      </c>
      <c r="U120" s="82">
        <f t="shared" si="117"/>
        <v>2.1075984470327231E-2</v>
      </c>
      <c r="V120" s="82">
        <f t="shared" si="118"/>
        <v>1.6638935108153077E-2</v>
      </c>
      <c r="W120" s="82">
        <f t="shared" si="119"/>
        <v>0</v>
      </c>
      <c r="X120" s="82">
        <f t="shared" si="120"/>
        <v>0</v>
      </c>
      <c r="Y120" s="82">
        <f t="shared" si="121"/>
        <v>0</v>
      </c>
      <c r="Z120" s="82">
        <f t="shared" si="122"/>
        <v>0</v>
      </c>
      <c r="AA120" s="82">
        <f t="shared" si="123"/>
        <v>0</v>
      </c>
      <c r="AB120" s="82">
        <f t="shared" si="124"/>
        <v>0</v>
      </c>
      <c r="AC120" s="83">
        <f t="shared" si="126"/>
        <v>1</v>
      </c>
    </row>
    <row r="121" spans="2:29" ht="15.6" x14ac:dyDescent="0.3">
      <c r="B121" s="84" t="s">
        <v>208</v>
      </c>
      <c r="C121" s="80">
        <v>540</v>
      </c>
      <c r="D121" s="80">
        <v>547</v>
      </c>
      <c r="E121" s="80">
        <v>68</v>
      </c>
      <c r="F121" s="80">
        <v>31</v>
      </c>
      <c r="G121" s="80">
        <v>23</v>
      </c>
      <c r="H121" s="80">
        <v>7</v>
      </c>
      <c r="I121" s="80">
        <v>0</v>
      </c>
      <c r="J121" s="80">
        <v>0</v>
      </c>
      <c r="K121" s="80">
        <v>0</v>
      </c>
      <c r="L121" s="80">
        <v>0</v>
      </c>
      <c r="M121" s="80">
        <v>0</v>
      </c>
      <c r="N121" s="80">
        <v>0</v>
      </c>
      <c r="O121" s="81">
        <f t="shared" si="127"/>
        <v>1216</v>
      </c>
      <c r="P121" s="79" t="str">
        <f t="shared" si="125"/>
        <v>120HAA^</v>
      </c>
      <c r="Q121" s="82">
        <f t="shared" si="113"/>
        <v>0.44407894736842107</v>
      </c>
      <c r="R121" s="82">
        <f t="shared" si="114"/>
        <v>0.44983552631578949</v>
      </c>
      <c r="S121" s="82">
        <f t="shared" si="115"/>
        <v>5.5921052631578948E-2</v>
      </c>
      <c r="T121" s="82">
        <f t="shared" si="116"/>
        <v>2.5493421052631578E-2</v>
      </c>
      <c r="U121" s="82">
        <f t="shared" si="117"/>
        <v>1.8914473684210526E-2</v>
      </c>
      <c r="V121" s="82">
        <f t="shared" si="118"/>
        <v>5.7565789473684207E-3</v>
      </c>
      <c r="W121" s="82">
        <f t="shared" si="119"/>
        <v>0</v>
      </c>
      <c r="X121" s="82">
        <f t="shared" si="120"/>
        <v>0</v>
      </c>
      <c r="Y121" s="82">
        <f t="shared" si="121"/>
        <v>0</v>
      </c>
      <c r="Z121" s="82">
        <f t="shared" si="122"/>
        <v>0</v>
      </c>
      <c r="AA121" s="82">
        <f t="shared" si="123"/>
        <v>0</v>
      </c>
      <c r="AB121" s="82">
        <f t="shared" si="124"/>
        <v>0</v>
      </c>
      <c r="AC121" s="83">
        <f t="shared" si="126"/>
        <v>1</v>
      </c>
    </row>
    <row r="122" spans="2:29" ht="15.6" x14ac:dyDescent="0.3">
      <c r="B122" s="84" t="s">
        <v>209</v>
      </c>
      <c r="C122" s="80">
        <v>109</v>
      </c>
      <c r="D122" s="80">
        <v>120</v>
      </c>
      <c r="E122" s="80">
        <v>25</v>
      </c>
      <c r="F122" s="80">
        <v>9</v>
      </c>
      <c r="G122" s="80">
        <v>5</v>
      </c>
      <c r="H122" s="80">
        <v>0</v>
      </c>
      <c r="I122" s="80">
        <v>0</v>
      </c>
      <c r="J122" s="80">
        <v>0</v>
      </c>
      <c r="K122" s="80">
        <v>0</v>
      </c>
      <c r="L122" s="80">
        <v>0</v>
      </c>
      <c r="M122" s="80">
        <v>0</v>
      </c>
      <c r="N122" s="80">
        <v>0</v>
      </c>
      <c r="O122" s="81">
        <f t="shared" si="127"/>
        <v>268</v>
      </c>
      <c r="P122" s="79" t="str">
        <f t="shared" si="125"/>
        <v>121HAB^</v>
      </c>
      <c r="Q122" s="82">
        <f t="shared" si="113"/>
        <v>0.40671641791044777</v>
      </c>
      <c r="R122" s="82">
        <f t="shared" si="114"/>
        <v>0.44776119402985076</v>
      </c>
      <c r="S122" s="82">
        <f t="shared" si="115"/>
        <v>9.3283582089552244E-2</v>
      </c>
      <c r="T122" s="82">
        <f t="shared" si="116"/>
        <v>3.3582089552238806E-2</v>
      </c>
      <c r="U122" s="82">
        <f t="shared" si="117"/>
        <v>1.8656716417910446E-2</v>
      </c>
      <c r="V122" s="82">
        <f t="shared" si="118"/>
        <v>0</v>
      </c>
      <c r="W122" s="82">
        <f t="shared" si="119"/>
        <v>0</v>
      </c>
      <c r="X122" s="82">
        <f t="shared" si="120"/>
        <v>0</v>
      </c>
      <c r="Y122" s="82">
        <f t="shared" si="121"/>
        <v>0</v>
      </c>
      <c r="Z122" s="82">
        <f t="shared" si="122"/>
        <v>0</v>
      </c>
      <c r="AA122" s="82">
        <f t="shared" si="123"/>
        <v>0</v>
      </c>
      <c r="AB122" s="82">
        <f t="shared" si="124"/>
        <v>0</v>
      </c>
      <c r="AC122" s="83">
        <f t="shared" si="126"/>
        <v>1</v>
      </c>
    </row>
    <row r="123" spans="2:29" ht="15.6" x14ac:dyDescent="0.3">
      <c r="B123" s="84" t="s">
        <v>210</v>
      </c>
      <c r="C123" s="80">
        <v>536</v>
      </c>
      <c r="D123" s="80">
        <v>439</v>
      </c>
      <c r="E123" s="80">
        <v>101</v>
      </c>
      <c r="F123" s="80">
        <v>25</v>
      </c>
      <c r="G123" s="80">
        <v>23</v>
      </c>
      <c r="H123" s="80">
        <v>29</v>
      </c>
      <c r="I123" s="80">
        <v>0</v>
      </c>
      <c r="J123" s="80">
        <v>0</v>
      </c>
      <c r="K123" s="80">
        <v>0</v>
      </c>
      <c r="L123" s="80">
        <v>0</v>
      </c>
      <c r="M123" s="80">
        <v>0</v>
      </c>
      <c r="N123" s="80">
        <v>0</v>
      </c>
      <c r="O123" s="81">
        <f t="shared" si="127"/>
        <v>1153</v>
      </c>
      <c r="P123" s="79" t="str">
        <f t="shared" si="125"/>
        <v>122HAC</v>
      </c>
      <c r="Q123" s="82">
        <f t="shared" si="113"/>
        <v>0.46487424111014747</v>
      </c>
      <c r="R123" s="82">
        <f t="shared" si="114"/>
        <v>0.38074588031222895</v>
      </c>
      <c r="S123" s="82">
        <f t="shared" si="115"/>
        <v>8.7597571552471817E-2</v>
      </c>
      <c r="T123" s="82">
        <f t="shared" si="116"/>
        <v>2.1682567215958369E-2</v>
      </c>
      <c r="U123" s="82">
        <f t="shared" si="117"/>
        <v>1.9947961838681701E-2</v>
      </c>
      <c r="V123" s="82">
        <f t="shared" si="118"/>
        <v>2.5151777970511709E-2</v>
      </c>
      <c r="W123" s="82">
        <f t="shared" si="119"/>
        <v>0</v>
      </c>
      <c r="X123" s="82">
        <f t="shared" si="120"/>
        <v>0</v>
      </c>
      <c r="Y123" s="82">
        <f t="shared" si="121"/>
        <v>0</v>
      </c>
      <c r="Z123" s="82">
        <f t="shared" si="122"/>
        <v>0</v>
      </c>
      <c r="AA123" s="82">
        <f t="shared" si="123"/>
        <v>0</v>
      </c>
      <c r="AB123" s="82">
        <f t="shared" si="124"/>
        <v>0</v>
      </c>
      <c r="AC123" s="83">
        <f t="shared" si="126"/>
        <v>1</v>
      </c>
    </row>
    <row r="124" spans="2:29" ht="15.6" x14ac:dyDescent="0.3">
      <c r="B124" s="84" t="s">
        <v>211</v>
      </c>
      <c r="C124" s="80">
        <v>362</v>
      </c>
      <c r="D124" s="80">
        <v>368</v>
      </c>
      <c r="E124" s="80">
        <v>56</v>
      </c>
      <c r="F124" s="80">
        <v>28</v>
      </c>
      <c r="G124" s="80">
        <v>14</v>
      </c>
      <c r="H124" s="80">
        <v>17</v>
      </c>
      <c r="I124" s="80">
        <v>0</v>
      </c>
      <c r="J124" s="80">
        <v>0</v>
      </c>
      <c r="K124" s="80">
        <v>0</v>
      </c>
      <c r="L124" s="80">
        <v>0</v>
      </c>
      <c r="M124" s="80">
        <v>0</v>
      </c>
      <c r="N124" s="80">
        <v>0</v>
      </c>
      <c r="O124" s="81">
        <f t="shared" si="127"/>
        <v>845</v>
      </c>
      <c r="P124" s="79" t="str">
        <f t="shared" si="125"/>
        <v>123HAD</v>
      </c>
      <c r="Q124" s="82">
        <f t="shared" si="113"/>
        <v>0.42840236686390532</v>
      </c>
      <c r="R124" s="82">
        <f t="shared" si="114"/>
        <v>0.43550295857988164</v>
      </c>
      <c r="S124" s="82">
        <f t="shared" si="115"/>
        <v>6.6272189349112429E-2</v>
      </c>
      <c r="T124" s="82">
        <f t="shared" si="116"/>
        <v>3.3136094674556214E-2</v>
      </c>
      <c r="U124" s="82">
        <f t="shared" si="117"/>
        <v>1.6568047337278107E-2</v>
      </c>
      <c r="V124" s="82">
        <f t="shared" si="118"/>
        <v>2.0118343195266272E-2</v>
      </c>
      <c r="W124" s="82">
        <f t="shared" si="119"/>
        <v>0</v>
      </c>
      <c r="X124" s="82">
        <f t="shared" si="120"/>
        <v>0</v>
      </c>
      <c r="Y124" s="82">
        <f t="shared" si="121"/>
        <v>0</v>
      </c>
      <c r="Z124" s="82">
        <f t="shared" si="122"/>
        <v>0</v>
      </c>
      <c r="AA124" s="82">
        <f t="shared" si="123"/>
        <v>0</v>
      </c>
      <c r="AB124" s="82">
        <f t="shared" si="124"/>
        <v>0</v>
      </c>
      <c r="AC124" s="83">
        <f t="shared" si="126"/>
        <v>1</v>
      </c>
    </row>
    <row r="125" spans="2:29" ht="15.6" x14ac:dyDescent="0.3">
      <c r="B125" s="84" t="s">
        <v>212</v>
      </c>
      <c r="C125" s="80">
        <v>212</v>
      </c>
      <c r="D125" s="80">
        <v>267</v>
      </c>
      <c r="E125" s="80">
        <v>25</v>
      </c>
      <c r="F125" s="80">
        <v>11</v>
      </c>
      <c r="G125" s="80">
        <v>7</v>
      </c>
      <c r="H125" s="80">
        <v>3</v>
      </c>
      <c r="I125" s="80">
        <v>0</v>
      </c>
      <c r="J125" s="80">
        <v>0</v>
      </c>
      <c r="K125" s="80">
        <v>0</v>
      </c>
      <c r="L125" s="80">
        <v>0</v>
      </c>
      <c r="M125" s="80">
        <v>0</v>
      </c>
      <c r="N125" s="80">
        <v>0</v>
      </c>
      <c r="O125" s="81">
        <f t="shared" si="127"/>
        <v>525</v>
      </c>
      <c r="P125" s="79" t="str">
        <f t="shared" si="125"/>
        <v>124HAE</v>
      </c>
      <c r="Q125" s="82">
        <f t="shared" si="113"/>
        <v>0.40380952380952378</v>
      </c>
      <c r="R125" s="82">
        <f t="shared" si="114"/>
        <v>0.50857142857142856</v>
      </c>
      <c r="S125" s="82">
        <f t="shared" si="115"/>
        <v>4.7619047619047616E-2</v>
      </c>
      <c r="T125" s="82">
        <f t="shared" si="116"/>
        <v>2.0952380952380951E-2</v>
      </c>
      <c r="U125" s="82">
        <f t="shared" si="117"/>
        <v>1.3333333333333334E-2</v>
      </c>
      <c r="V125" s="82">
        <f t="shared" si="118"/>
        <v>5.7142857142857143E-3</v>
      </c>
      <c r="W125" s="82">
        <f t="shared" si="119"/>
        <v>0</v>
      </c>
      <c r="X125" s="82">
        <f t="shared" si="120"/>
        <v>0</v>
      </c>
      <c r="Y125" s="82">
        <f t="shared" si="121"/>
        <v>0</v>
      </c>
      <c r="Z125" s="82">
        <f t="shared" si="122"/>
        <v>0</v>
      </c>
      <c r="AA125" s="82">
        <f t="shared" si="123"/>
        <v>0</v>
      </c>
      <c r="AB125" s="82">
        <f t="shared" si="124"/>
        <v>0</v>
      </c>
      <c r="AC125" s="83">
        <f t="shared" si="126"/>
        <v>0.99999999999999989</v>
      </c>
    </row>
    <row r="126" spans="2:29" ht="15.6" x14ac:dyDescent="0.3">
      <c r="B126" s="84" t="s">
        <v>213</v>
      </c>
      <c r="C126" s="80">
        <v>247</v>
      </c>
      <c r="D126" s="80">
        <v>248</v>
      </c>
      <c r="E126" s="80">
        <v>49</v>
      </c>
      <c r="F126" s="80">
        <v>3</v>
      </c>
      <c r="G126" s="80">
        <v>12</v>
      </c>
      <c r="H126" s="80">
        <v>9</v>
      </c>
      <c r="I126" s="80">
        <v>0</v>
      </c>
      <c r="J126" s="80">
        <v>0</v>
      </c>
      <c r="K126" s="80">
        <v>0</v>
      </c>
      <c r="L126" s="80">
        <v>0</v>
      </c>
      <c r="M126" s="80">
        <v>0</v>
      </c>
      <c r="N126" s="80">
        <v>0</v>
      </c>
      <c r="O126" s="81">
        <f t="shared" si="127"/>
        <v>568</v>
      </c>
      <c r="P126" s="79" t="str">
        <f t="shared" si="125"/>
        <v>125HAF</v>
      </c>
      <c r="Q126" s="82">
        <f t="shared" si="113"/>
        <v>0.43485915492957744</v>
      </c>
      <c r="R126" s="82">
        <f t="shared" si="114"/>
        <v>0.43661971830985913</v>
      </c>
      <c r="S126" s="82">
        <f t="shared" si="115"/>
        <v>8.6267605633802813E-2</v>
      </c>
      <c r="T126" s="82">
        <f t="shared" si="116"/>
        <v>5.2816901408450703E-3</v>
      </c>
      <c r="U126" s="82">
        <f t="shared" si="117"/>
        <v>2.1126760563380281E-2</v>
      </c>
      <c r="V126" s="82">
        <f t="shared" si="118"/>
        <v>1.5845070422535211E-2</v>
      </c>
      <c r="W126" s="82">
        <f t="shared" si="119"/>
        <v>0</v>
      </c>
      <c r="X126" s="82">
        <f t="shared" si="120"/>
        <v>0</v>
      </c>
      <c r="Y126" s="82">
        <f t="shared" si="121"/>
        <v>0</v>
      </c>
      <c r="Z126" s="82">
        <f t="shared" si="122"/>
        <v>0</v>
      </c>
      <c r="AA126" s="82">
        <f t="shared" si="123"/>
        <v>0</v>
      </c>
      <c r="AB126" s="82">
        <f t="shared" si="124"/>
        <v>0</v>
      </c>
      <c r="AC126" s="83">
        <f t="shared" si="126"/>
        <v>0.99999999999999989</v>
      </c>
    </row>
    <row r="127" spans="2:29" ht="16.2" thickBot="1" x14ac:dyDescent="0.35">
      <c r="B127" s="84" t="s">
        <v>214</v>
      </c>
      <c r="C127" s="80">
        <v>149</v>
      </c>
      <c r="D127" s="80">
        <v>149</v>
      </c>
      <c r="E127" s="80">
        <v>54</v>
      </c>
      <c r="F127" s="80">
        <v>8</v>
      </c>
      <c r="G127" s="80">
        <v>4</v>
      </c>
      <c r="H127" s="80">
        <v>7</v>
      </c>
      <c r="I127" s="80">
        <v>0</v>
      </c>
      <c r="J127" s="80">
        <v>0</v>
      </c>
      <c r="K127" s="80">
        <v>0</v>
      </c>
      <c r="L127" s="80">
        <v>0</v>
      </c>
      <c r="M127" s="80">
        <v>0</v>
      </c>
      <c r="N127" s="80">
        <v>0</v>
      </c>
      <c r="O127" s="81">
        <f t="shared" si="127"/>
        <v>371</v>
      </c>
      <c r="P127" s="79" t="str">
        <f t="shared" si="125"/>
        <v>126HAG</v>
      </c>
      <c r="Q127" s="82">
        <f t="shared" si="113"/>
        <v>0.40161725067385445</v>
      </c>
      <c r="R127" s="82">
        <f t="shared" si="114"/>
        <v>0.40161725067385445</v>
      </c>
      <c r="S127" s="82">
        <f t="shared" si="115"/>
        <v>0.14555256064690028</v>
      </c>
      <c r="T127" s="82">
        <f t="shared" si="116"/>
        <v>2.15633423180593E-2</v>
      </c>
      <c r="U127" s="82">
        <f t="shared" si="117"/>
        <v>1.078167115902965E-2</v>
      </c>
      <c r="V127" s="82">
        <f t="shared" si="118"/>
        <v>1.8867924528301886E-2</v>
      </c>
      <c r="W127" s="82">
        <f t="shared" si="119"/>
        <v>0</v>
      </c>
      <c r="X127" s="82">
        <f t="shared" si="120"/>
        <v>0</v>
      </c>
      <c r="Y127" s="82">
        <f t="shared" si="121"/>
        <v>0</v>
      </c>
      <c r="Z127" s="82">
        <f t="shared" si="122"/>
        <v>0</v>
      </c>
      <c r="AA127" s="82">
        <f t="shared" si="123"/>
        <v>0</v>
      </c>
      <c r="AB127" s="82">
        <f t="shared" si="124"/>
        <v>0</v>
      </c>
      <c r="AC127" s="83">
        <f t="shared" si="126"/>
        <v>1</v>
      </c>
    </row>
    <row r="128" spans="2:29" ht="16.2" thickBot="1" x14ac:dyDescent="0.35">
      <c r="B128" s="101" t="s">
        <v>80</v>
      </c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3"/>
    </row>
    <row r="129" spans="2:29" ht="14.4" thickBot="1" x14ac:dyDescent="0.3"/>
    <row r="130" spans="2:29" ht="18" thickBot="1" x14ac:dyDescent="0.35">
      <c r="B130" s="104" t="s">
        <v>225</v>
      </c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6"/>
    </row>
    <row r="131" spans="2:29" ht="18" thickBot="1" x14ac:dyDescent="0.35">
      <c r="B131" s="107" t="s">
        <v>74</v>
      </c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89"/>
      <c r="P131" s="107" t="s">
        <v>75</v>
      </c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89"/>
    </row>
    <row r="132" spans="2:29" ht="16.2" thickBot="1" x14ac:dyDescent="0.35">
      <c r="B132" s="68" t="s">
        <v>76</v>
      </c>
      <c r="C132" s="69" t="s">
        <v>17</v>
      </c>
      <c r="D132" s="69" t="s">
        <v>18</v>
      </c>
      <c r="E132" s="69" t="s">
        <v>19</v>
      </c>
      <c r="F132" s="69" t="s">
        <v>21</v>
      </c>
      <c r="G132" s="69" t="s">
        <v>20</v>
      </c>
      <c r="H132" s="69" t="s">
        <v>49</v>
      </c>
      <c r="I132" s="69" t="s">
        <v>39</v>
      </c>
      <c r="J132" s="69" t="s">
        <v>223</v>
      </c>
      <c r="K132" s="69">
        <v>0</v>
      </c>
      <c r="L132" s="69">
        <v>0</v>
      </c>
      <c r="M132" s="69">
        <v>0</v>
      </c>
      <c r="N132" s="69">
        <v>0</v>
      </c>
      <c r="O132" s="70" t="s">
        <v>57</v>
      </c>
      <c r="P132" s="71" t="s">
        <v>76</v>
      </c>
      <c r="Q132" s="69" t="str">
        <f>C132</f>
        <v>SNP</v>
      </c>
      <c r="R132" s="69" t="str">
        <f t="shared" ref="R132:AB132" si="128">D132</f>
        <v>Labour</v>
      </c>
      <c r="S132" s="69" t="str">
        <f t="shared" si="128"/>
        <v>Conservative</v>
      </c>
      <c r="T132" s="69" t="str">
        <f t="shared" si="128"/>
        <v>Green</v>
      </c>
      <c r="U132" s="69" t="str">
        <f t="shared" si="128"/>
        <v>Lib Dem</v>
      </c>
      <c r="V132" s="69" t="str">
        <f t="shared" si="128"/>
        <v>Alba</v>
      </c>
      <c r="W132" s="69" t="str">
        <f t="shared" si="128"/>
        <v>Family</v>
      </c>
      <c r="X132" s="69" t="str">
        <f t="shared" si="128"/>
        <v>ISP</v>
      </c>
      <c r="Y132" s="69">
        <f t="shared" si="128"/>
        <v>0</v>
      </c>
      <c r="Z132" s="69">
        <f t="shared" si="128"/>
        <v>0</v>
      </c>
      <c r="AA132" s="69">
        <f t="shared" si="128"/>
        <v>0</v>
      </c>
      <c r="AB132" s="69">
        <f t="shared" si="128"/>
        <v>0</v>
      </c>
      <c r="AC132" s="72" t="s">
        <v>57</v>
      </c>
    </row>
    <row r="133" spans="2:29" ht="15.6" x14ac:dyDescent="0.3">
      <c r="B133" s="73" t="s">
        <v>77</v>
      </c>
      <c r="C133" s="74">
        <v>2228</v>
      </c>
      <c r="D133" s="74">
        <v>1730</v>
      </c>
      <c r="E133" s="74">
        <v>1239</v>
      </c>
      <c r="F133" s="74">
        <v>336</v>
      </c>
      <c r="G133" s="74">
        <v>209</v>
      </c>
      <c r="H133" s="74">
        <v>76</v>
      </c>
      <c r="I133" s="74">
        <v>40</v>
      </c>
      <c r="J133" s="74">
        <v>33</v>
      </c>
      <c r="K133" s="74">
        <v>0</v>
      </c>
      <c r="L133" s="74">
        <v>0</v>
      </c>
      <c r="M133" s="74">
        <v>0</v>
      </c>
      <c r="N133" s="74">
        <v>0</v>
      </c>
      <c r="O133" s="75">
        <f>SUM(C133:N133)</f>
        <v>5891</v>
      </c>
      <c r="P133" s="76" t="str">
        <f>B133</f>
        <v>Whole Ward</v>
      </c>
      <c r="Q133" s="77">
        <f t="shared" ref="Q133:Q140" si="129">IF(C133&gt;0,C133/O133,0)</f>
        <v>0.37820404006111019</v>
      </c>
      <c r="R133" s="77">
        <f t="shared" ref="R133:R140" si="130">IF(D133&gt;0,D133/O133,0)</f>
        <v>0.29366830758784584</v>
      </c>
      <c r="S133" s="77">
        <f t="shared" ref="S133:S140" si="131">IF(E133&gt;0,E133/O133,0)</f>
        <v>0.21032082838227806</v>
      </c>
      <c r="T133" s="77">
        <f t="shared" ref="T133:T140" si="132">IF(F133&gt;0,F133/O133,0)</f>
        <v>5.7036156849431335E-2</v>
      </c>
      <c r="U133" s="77">
        <f t="shared" ref="U133:U140" si="133">IF(G133&gt;0,G133/O133,0)</f>
        <v>3.5477847564080803E-2</v>
      </c>
      <c r="V133" s="77">
        <f t="shared" ref="V133:V140" si="134">IF(H133&gt;0,H133/O133,0)</f>
        <v>1.2901035477847564E-2</v>
      </c>
      <c r="W133" s="77">
        <f t="shared" ref="W133:W140" si="135">IF(I133&gt;0,I133/O133,0)</f>
        <v>6.7900186725513498E-3</v>
      </c>
      <c r="X133" s="77">
        <f t="shared" ref="X133:X140" si="136">IF(J133&gt;0,J133/O133,0)</f>
        <v>5.601765404854863E-3</v>
      </c>
      <c r="Y133" s="77">
        <f t="shared" ref="Y133:Y140" si="137">IF(K133&gt;0,K133/O133,0)</f>
        <v>0</v>
      </c>
      <c r="Z133" s="77">
        <f t="shared" ref="Z133:Z140" si="138">IF(L133&gt;0,L133/O133,0)</f>
        <v>0</v>
      </c>
      <c r="AA133" s="77">
        <f t="shared" ref="AA133:AA140" si="139">IF(M133&gt;0,M133/O133,0)</f>
        <v>0</v>
      </c>
      <c r="AB133" s="77">
        <f t="shared" ref="AB133:AB140" si="140">IF(N133&gt;0,N133/O133,0)</f>
        <v>0</v>
      </c>
      <c r="AC133" s="78">
        <f>SUM(Q133:AB133)</f>
        <v>1</v>
      </c>
    </row>
    <row r="134" spans="2:29" ht="15.6" x14ac:dyDescent="0.3">
      <c r="B134" s="79" t="s">
        <v>78</v>
      </c>
      <c r="C134" s="80">
        <v>1424</v>
      </c>
      <c r="D134" s="80">
        <v>977</v>
      </c>
      <c r="E134" s="80">
        <v>585</v>
      </c>
      <c r="F134" s="80">
        <v>222</v>
      </c>
      <c r="G134" s="80">
        <v>102</v>
      </c>
      <c r="H134" s="80">
        <v>46</v>
      </c>
      <c r="I134" s="80">
        <v>22</v>
      </c>
      <c r="J134" s="80">
        <v>25</v>
      </c>
      <c r="K134" s="80">
        <v>0</v>
      </c>
      <c r="L134" s="80">
        <v>0</v>
      </c>
      <c r="M134" s="80">
        <v>0</v>
      </c>
      <c r="N134" s="80">
        <v>0</v>
      </c>
      <c r="O134" s="81">
        <f>SUM(C134:N134)</f>
        <v>3403</v>
      </c>
      <c r="P134" s="79" t="str">
        <f t="shared" ref="P134:P140" si="141">B134</f>
        <v>In Person Total</v>
      </c>
      <c r="Q134" s="82">
        <f t="shared" si="129"/>
        <v>0.41845430502497794</v>
      </c>
      <c r="R134" s="82">
        <f t="shared" si="130"/>
        <v>0.28709961798413164</v>
      </c>
      <c r="S134" s="82">
        <f t="shared" si="131"/>
        <v>0.17190714075815458</v>
      </c>
      <c r="T134" s="82">
        <f t="shared" si="132"/>
        <v>6.5236555980017638E-2</v>
      </c>
      <c r="U134" s="82">
        <f t="shared" si="133"/>
        <v>2.9973552747575669E-2</v>
      </c>
      <c r="V134" s="82">
        <f t="shared" si="134"/>
        <v>1.3517484572436086E-2</v>
      </c>
      <c r="W134" s="82">
        <f t="shared" si="135"/>
        <v>6.4648839259476929E-3</v>
      </c>
      <c r="X134" s="82">
        <f t="shared" si="136"/>
        <v>7.3464590067587425E-3</v>
      </c>
      <c r="Y134" s="82">
        <f t="shared" si="137"/>
        <v>0</v>
      </c>
      <c r="Z134" s="82">
        <f t="shared" si="138"/>
        <v>0</v>
      </c>
      <c r="AA134" s="82">
        <f t="shared" si="139"/>
        <v>0</v>
      </c>
      <c r="AB134" s="82">
        <f t="shared" si="140"/>
        <v>0</v>
      </c>
      <c r="AC134" s="83">
        <f t="shared" ref="AC134:AC140" si="142">SUM(Q134:AB134)</f>
        <v>1</v>
      </c>
    </row>
    <row r="135" spans="2:29" ht="15.6" x14ac:dyDescent="0.3">
      <c r="B135" s="76" t="s">
        <v>79</v>
      </c>
      <c r="C135" s="80">
        <v>804</v>
      </c>
      <c r="D135" s="80">
        <v>753</v>
      </c>
      <c r="E135" s="80">
        <v>654</v>
      </c>
      <c r="F135" s="80">
        <v>114</v>
      </c>
      <c r="G135" s="80">
        <v>107</v>
      </c>
      <c r="H135" s="80">
        <v>30</v>
      </c>
      <c r="I135" s="80">
        <v>18</v>
      </c>
      <c r="J135" s="80">
        <v>8</v>
      </c>
      <c r="K135" s="80">
        <v>0</v>
      </c>
      <c r="L135" s="80">
        <v>0</v>
      </c>
      <c r="M135" s="80">
        <v>0</v>
      </c>
      <c r="N135" s="80">
        <v>0</v>
      </c>
      <c r="O135" s="81">
        <f t="shared" ref="O135:O140" si="143">SUM(C135:N135)</f>
        <v>2488</v>
      </c>
      <c r="P135" s="79" t="str">
        <f t="shared" si="141"/>
        <v>Postal Total</v>
      </c>
      <c r="Q135" s="82">
        <f t="shared" si="129"/>
        <v>0.32315112540192925</v>
      </c>
      <c r="R135" s="82">
        <f t="shared" si="130"/>
        <v>0.30265273311897106</v>
      </c>
      <c r="S135" s="82">
        <f t="shared" si="131"/>
        <v>0.26286173633440513</v>
      </c>
      <c r="T135" s="82">
        <f t="shared" si="132"/>
        <v>4.5819935691318328E-2</v>
      </c>
      <c r="U135" s="82">
        <f t="shared" si="133"/>
        <v>4.3006430868167203E-2</v>
      </c>
      <c r="V135" s="82">
        <f t="shared" si="134"/>
        <v>1.2057877813504822E-2</v>
      </c>
      <c r="W135" s="82">
        <f t="shared" si="135"/>
        <v>7.2347266881028936E-3</v>
      </c>
      <c r="X135" s="82">
        <f t="shared" si="136"/>
        <v>3.2154340836012861E-3</v>
      </c>
      <c r="Y135" s="82">
        <f t="shared" si="137"/>
        <v>0</v>
      </c>
      <c r="Z135" s="82">
        <f t="shared" si="138"/>
        <v>0</v>
      </c>
      <c r="AA135" s="82">
        <f t="shared" si="139"/>
        <v>0</v>
      </c>
      <c r="AB135" s="82">
        <f t="shared" si="140"/>
        <v>0</v>
      </c>
      <c r="AC135" s="83">
        <f t="shared" si="142"/>
        <v>1</v>
      </c>
    </row>
    <row r="136" spans="2:29" ht="15.6" x14ac:dyDescent="0.3">
      <c r="B136" s="84" t="s">
        <v>226</v>
      </c>
      <c r="C136" s="80">
        <v>208</v>
      </c>
      <c r="D136" s="80">
        <v>87</v>
      </c>
      <c r="E136" s="80">
        <v>30</v>
      </c>
      <c r="F136" s="80">
        <v>33</v>
      </c>
      <c r="G136" s="80">
        <v>12</v>
      </c>
      <c r="H136" s="80">
        <v>10</v>
      </c>
      <c r="I136" s="80">
        <v>7</v>
      </c>
      <c r="J136" s="80">
        <v>3</v>
      </c>
      <c r="K136" s="80">
        <v>0</v>
      </c>
      <c r="L136" s="80">
        <v>0</v>
      </c>
      <c r="M136" s="80">
        <v>0</v>
      </c>
      <c r="N136" s="80">
        <v>0</v>
      </c>
      <c r="O136" s="81">
        <f t="shared" si="143"/>
        <v>390</v>
      </c>
      <c r="P136" s="79" t="str">
        <f t="shared" si="141"/>
        <v>201iAA</v>
      </c>
      <c r="Q136" s="82">
        <f t="shared" si="129"/>
        <v>0.53333333333333333</v>
      </c>
      <c r="R136" s="82">
        <f t="shared" si="130"/>
        <v>0.22307692307692309</v>
      </c>
      <c r="S136" s="82">
        <f t="shared" si="131"/>
        <v>7.6923076923076927E-2</v>
      </c>
      <c r="T136" s="82">
        <f t="shared" si="132"/>
        <v>8.461538461538462E-2</v>
      </c>
      <c r="U136" s="82">
        <f t="shared" si="133"/>
        <v>3.0769230769230771E-2</v>
      </c>
      <c r="V136" s="82">
        <f t="shared" si="134"/>
        <v>2.564102564102564E-2</v>
      </c>
      <c r="W136" s="82">
        <f t="shared" si="135"/>
        <v>1.7948717948717947E-2</v>
      </c>
      <c r="X136" s="82">
        <f t="shared" si="136"/>
        <v>7.6923076923076927E-3</v>
      </c>
      <c r="Y136" s="82">
        <f t="shared" si="137"/>
        <v>0</v>
      </c>
      <c r="Z136" s="82">
        <f t="shared" si="138"/>
        <v>0</v>
      </c>
      <c r="AA136" s="82">
        <f t="shared" si="139"/>
        <v>0</v>
      </c>
      <c r="AB136" s="82">
        <f t="shared" si="140"/>
        <v>0</v>
      </c>
      <c r="AC136" s="83">
        <f t="shared" si="142"/>
        <v>1</v>
      </c>
    </row>
    <row r="137" spans="2:29" ht="15.6" x14ac:dyDescent="0.3">
      <c r="B137" s="84" t="s">
        <v>227</v>
      </c>
      <c r="C137" s="80">
        <v>857</v>
      </c>
      <c r="D137" s="80">
        <v>637</v>
      </c>
      <c r="E137" s="80">
        <v>375</v>
      </c>
      <c r="F137" s="80">
        <v>136</v>
      </c>
      <c r="G137" s="80">
        <v>55</v>
      </c>
      <c r="H137" s="80">
        <v>33</v>
      </c>
      <c r="I137" s="80">
        <v>9</v>
      </c>
      <c r="J137" s="80">
        <v>3</v>
      </c>
      <c r="K137" s="80">
        <v>0</v>
      </c>
      <c r="L137" s="80">
        <v>0</v>
      </c>
      <c r="M137" s="80">
        <v>0</v>
      </c>
      <c r="N137" s="80">
        <v>0</v>
      </c>
      <c r="O137" s="81">
        <f t="shared" si="143"/>
        <v>2105</v>
      </c>
      <c r="P137" s="79" t="str">
        <f t="shared" si="141"/>
        <v>202IAB</v>
      </c>
      <c r="Q137" s="82">
        <f t="shared" si="129"/>
        <v>0.40712589073634203</v>
      </c>
      <c r="R137" s="82">
        <f t="shared" si="130"/>
        <v>0.30261282660332539</v>
      </c>
      <c r="S137" s="82">
        <f t="shared" si="131"/>
        <v>0.17814726840855108</v>
      </c>
      <c r="T137" s="82">
        <f t="shared" si="132"/>
        <v>6.4608076009501192E-2</v>
      </c>
      <c r="U137" s="82">
        <f t="shared" si="133"/>
        <v>2.6128266033254157E-2</v>
      </c>
      <c r="V137" s="82">
        <f t="shared" si="134"/>
        <v>1.5676959619952493E-2</v>
      </c>
      <c r="W137" s="82">
        <f t="shared" si="135"/>
        <v>4.2755344418052253E-3</v>
      </c>
      <c r="X137" s="82">
        <f t="shared" si="136"/>
        <v>1.4251781472684087E-3</v>
      </c>
      <c r="Y137" s="82">
        <f t="shared" si="137"/>
        <v>0</v>
      </c>
      <c r="Z137" s="82">
        <f t="shared" si="138"/>
        <v>0</v>
      </c>
      <c r="AA137" s="82">
        <f t="shared" si="139"/>
        <v>0</v>
      </c>
      <c r="AB137" s="82">
        <f t="shared" si="140"/>
        <v>0</v>
      </c>
      <c r="AC137" s="83">
        <f t="shared" si="142"/>
        <v>1</v>
      </c>
    </row>
    <row r="138" spans="2:29" ht="15.6" x14ac:dyDescent="0.3">
      <c r="B138" s="84" t="s">
        <v>228</v>
      </c>
      <c r="C138" s="80">
        <v>571</v>
      </c>
      <c r="D138" s="80">
        <v>386</v>
      </c>
      <c r="E138" s="80">
        <v>360</v>
      </c>
      <c r="F138" s="80">
        <v>107</v>
      </c>
      <c r="G138" s="80">
        <v>43</v>
      </c>
      <c r="H138" s="80">
        <v>17</v>
      </c>
      <c r="I138" s="80">
        <v>9</v>
      </c>
      <c r="J138" s="80">
        <v>25</v>
      </c>
      <c r="K138" s="80">
        <v>0</v>
      </c>
      <c r="L138" s="80">
        <v>0</v>
      </c>
      <c r="M138" s="80">
        <v>0</v>
      </c>
      <c r="N138" s="80">
        <v>0</v>
      </c>
      <c r="O138" s="81">
        <f t="shared" si="143"/>
        <v>1518</v>
      </c>
      <c r="P138" s="79" t="str">
        <f t="shared" si="141"/>
        <v>204IAD</v>
      </c>
      <c r="Q138" s="82">
        <f t="shared" si="129"/>
        <v>0.37615283267457178</v>
      </c>
      <c r="R138" s="82">
        <f t="shared" si="130"/>
        <v>0.25428194993412384</v>
      </c>
      <c r="S138" s="82">
        <f t="shared" si="131"/>
        <v>0.23715415019762845</v>
      </c>
      <c r="T138" s="82">
        <f t="shared" si="132"/>
        <v>7.0487483530961792E-2</v>
      </c>
      <c r="U138" s="82">
        <f t="shared" si="133"/>
        <v>2.8326745718050064E-2</v>
      </c>
      <c r="V138" s="82">
        <f t="shared" si="134"/>
        <v>1.1198945981554678E-2</v>
      </c>
      <c r="W138" s="82">
        <f t="shared" si="135"/>
        <v>5.9288537549407111E-3</v>
      </c>
      <c r="X138" s="82">
        <f t="shared" si="136"/>
        <v>1.6469038208168644E-2</v>
      </c>
      <c r="Y138" s="82">
        <f t="shared" si="137"/>
        <v>0</v>
      </c>
      <c r="Z138" s="82">
        <f t="shared" si="138"/>
        <v>0</v>
      </c>
      <c r="AA138" s="82">
        <f t="shared" si="139"/>
        <v>0</v>
      </c>
      <c r="AB138" s="82">
        <f t="shared" si="140"/>
        <v>0</v>
      </c>
      <c r="AC138" s="83">
        <f t="shared" si="142"/>
        <v>0.99999999999999989</v>
      </c>
    </row>
    <row r="139" spans="2:29" ht="46.8" x14ac:dyDescent="0.3">
      <c r="B139" s="84" t="s">
        <v>229</v>
      </c>
      <c r="C139" s="80">
        <v>336</v>
      </c>
      <c r="D139" s="80">
        <v>280</v>
      </c>
      <c r="E139" s="80">
        <v>195</v>
      </c>
      <c r="F139" s="80">
        <v>24</v>
      </c>
      <c r="G139" s="80">
        <v>49</v>
      </c>
      <c r="H139" s="80">
        <v>10</v>
      </c>
      <c r="I139" s="80">
        <v>5</v>
      </c>
      <c r="J139" s="80">
        <v>0</v>
      </c>
      <c r="K139" s="80">
        <v>0</v>
      </c>
      <c r="L139" s="80">
        <v>0</v>
      </c>
      <c r="M139" s="80">
        <v>0</v>
      </c>
      <c r="N139" s="80">
        <v>0</v>
      </c>
      <c r="O139" s="81">
        <f t="shared" si="143"/>
        <v>899</v>
      </c>
      <c r="P139" s="79" t="str">
        <f t="shared" si="141"/>
        <v>204IAE, 207IAG &amp; 203IAC</v>
      </c>
      <c r="Q139" s="82">
        <f t="shared" si="129"/>
        <v>0.37374860956618466</v>
      </c>
      <c r="R139" s="82">
        <f t="shared" si="130"/>
        <v>0.31145717463848721</v>
      </c>
      <c r="S139" s="82">
        <f t="shared" si="131"/>
        <v>0.21690767519466073</v>
      </c>
      <c r="T139" s="82">
        <f t="shared" si="132"/>
        <v>2.6696329254727477E-2</v>
      </c>
      <c r="U139" s="82">
        <f t="shared" si="133"/>
        <v>5.4505005561735265E-2</v>
      </c>
      <c r="V139" s="82">
        <f t="shared" si="134"/>
        <v>1.1123470522803115E-2</v>
      </c>
      <c r="W139" s="82">
        <f t="shared" si="135"/>
        <v>5.5617352614015575E-3</v>
      </c>
      <c r="X139" s="82">
        <f t="shared" si="136"/>
        <v>0</v>
      </c>
      <c r="Y139" s="82">
        <f t="shared" si="137"/>
        <v>0</v>
      </c>
      <c r="Z139" s="82">
        <f t="shared" si="138"/>
        <v>0</v>
      </c>
      <c r="AA139" s="82">
        <f t="shared" si="139"/>
        <v>0</v>
      </c>
      <c r="AB139" s="82">
        <f t="shared" si="140"/>
        <v>0</v>
      </c>
      <c r="AC139" s="83">
        <f t="shared" si="142"/>
        <v>1</v>
      </c>
    </row>
    <row r="140" spans="2:29" ht="16.2" thickBot="1" x14ac:dyDescent="0.35">
      <c r="B140" s="84" t="s">
        <v>230</v>
      </c>
      <c r="C140" s="80">
        <v>255</v>
      </c>
      <c r="D140" s="80">
        <v>340</v>
      </c>
      <c r="E140" s="80">
        <v>280</v>
      </c>
      <c r="F140" s="80">
        <v>35</v>
      </c>
      <c r="G140" s="80">
        <v>49</v>
      </c>
      <c r="H140" s="80">
        <v>7</v>
      </c>
      <c r="I140" s="80">
        <v>9</v>
      </c>
      <c r="J140" s="80">
        <v>3</v>
      </c>
      <c r="K140" s="80">
        <v>0</v>
      </c>
      <c r="L140" s="80">
        <v>0</v>
      </c>
      <c r="M140" s="80">
        <v>0</v>
      </c>
      <c r="N140" s="80">
        <v>0</v>
      </c>
      <c r="O140" s="81">
        <f t="shared" si="143"/>
        <v>978</v>
      </c>
      <c r="P140" s="79" t="str">
        <f t="shared" si="141"/>
        <v>206IAF</v>
      </c>
      <c r="Q140" s="82">
        <f t="shared" si="129"/>
        <v>0.2607361963190184</v>
      </c>
      <c r="R140" s="82">
        <f t="shared" si="130"/>
        <v>0.34764826175869118</v>
      </c>
      <c r="S140" s="82">
        <f t="shared" si="131"/>
        <v>0.28629856850715746</v>
      </c>
      <c r="T140" s="82">
        <f t="shared" si="132"/>
        <v>3.5787321063394682E-2</v>
      </c>
      <c r="U140" s="82">
        <f t="shared" si="133"/>
        <v>5.0102249488752554E-2</v>
      </c>
      <c r="V140" s="82">
        <f t="shared" si="134"/>
        <v>7.1574642126789366E-3</v>
      </c>
      <c r="W140" s="82">
        <f t="shared" si="135"/>
        <v>9.202453987730062E-3</v>
      </c>
      <c r="X140" s="82">
        <f t="shared" si="136"/>
        <v>3.0674846625766872E-3</v>
      </c>
      <c r="Y140" s="82">
        <f t="shared" si="137"/>
        <v>0</v>
      </c>
      <c r="Z140" s="82">
        <f t="shared" si="138"/>
        <v>0</v>
      </c>
      <c r="AA140" s="82">
        <f t="shared" si="139"/>
        <v>0</v>
      </c>
      <c r="AB140" s="82">
        <f t="shared" si="140"/>
        <v>0</v>
      </c>
      <c r="AC140" s="83">
        <f t="shared" si="142"/>
        <v>0.99999999999999989</v>
      </c>
    </row>
    <row r="141" spans="2:29" ht="16.2" thickBot="1" x14ac:dyDescent="0.35">
      <c r="B141" s="101" t="s">
        <v>80</v>
      </c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3"/>
    </row>
    <row r="142" spans="2:29" ht="14.4" thickBot="1" x14ac:dyDescent="0.3"/>
    <row r="143" spans="2:29" ht="18" thickBot="1" x14ac:dyDescent="0.35">
      <c r="B143" s="104" t="s">
        <v>239</v>
      </c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6"/>
    </row>
    <row r="144" spans="2:29" ht="18" thickBot="1" x14ac:dyDescent="0.35">
      <c r="B144" s="107" t="s">
        <v>74</v>
      </c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89"/>
      <c r="P144" s="107" t="s">
        <v>75</v>
      </c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89"/>
    </row>
    <row r="145" spans="2:29" ht="16.2" thickBot="1" x14ac:dyDescent="0.35">
      <c r="B145" s="68" t="s">
        <v>76</v>
      </c>
      <c r="C145" s="69" t="s">
        <v>18</v>
      </c>
      <c r="D145" s="69" t="s">
        <v>17</v>
      </c>
      <c r="E145" s="69" t="s">
        <v>19</v>
      </c>
      <c r="F145" s="69" t="s">
        <v>21</v>
      </c>
      <c r="G145" s="69" t="s">
        <v>49</v>
      </c>
      <c r="H145" s="69" t="s">
        <v>237</v>
      </c>
      <c r="I145" s="69">
        <v>0</v>
      </c>
      <c r="J145" s="69">
        <v>0</v>
      </c>
      <c r="K145" s="69">
        <v>0</v>
      </c>
      <c r="L145" s="69">
        <v>0</v>
      </c>
      <c r="M145" s="69">
        <v>0</v>
      </c>
      <c r="N145" s="69">
        <v>0</v>
      </c>
      <c r="O145" s="70" t="s">
        <v>57</v>
      </c>
      <c r="P145" s="71" t="s">
        <v>76</v>
      </c>
      <c r="Q145" s="69" t="str">
        <f>C145</f>
        <v>Labour</v>
      </c>
      <c r="R145" s="69" t="str">
        <f t="shared" ref="R145:AB145" si="144">D145</f>
        <v>SNP</v>
      </c>
      <c r="S145" s="69" t="str">
        <f t="shared" si="144"/>
        <v>Conservative</v>
      </c>
      <c r="T145" s="69" t="str">
        <f t="shared" si="144"/>
        <v>Green</v>
      </c>
      <c r="U145" s="69" t="str">
        <f t="shared" si="144"/>
        <v>Alba</v>
      </c>
      <c r="V145" s="69" t="str">
        <f t="shared" si="144"/>
        <v>UKIP</v>
      </c>
      <c r="W145" s="69">
        <f t="shared" si="144"/>
        <v>0</v>
      </c>
      <c r="X145" s="69">
        <f t="shared" si="144"/>
        <v>0</v>
      </c>
      <c r="Y145" s="69">
        <f t="shared" si="144"/>
        <v>0</v>
      </c>
      <c r="Z145" s="69">
        <f t="shared" si="144"/>
        <v>0</v>
      </c>
      <c r="AA145" s="69">
        <f t="shared" si="144"/>
        <v>0</v>
      </c>
      <c r="AB145" s="69">
        <f t="shared" si="144"/>
        <v>0</v>
      </c>
      <c r="AC145" s="72" t="s">
        <v>57</v>
      </c>
    </row>
    <row r="146" spans="2:29" ht="15.6" x14ac:dyDescent="0.3">
      <c r="B146" s="73" t="s">
        <v>77</v>
      </c>
      <c r="C146" s="74">
        <v>2017</v>
      </c>
      <c r="D146" s="74">
        <v>2013</v>
      </c>
      <c r="E146" s="74">
        <v>789</v>
      </c>
      <c r="F146" s="74">
        <v>204</v>
      </c>
      <c r="G146" s="74">
        <v>101</v>
      </c>
      <c r="H146" s="74">
        <v>45</v>
      </c>
      <c r="I146" s="74">
        <v>0</v>
      </c>
      <c r="J146" s="74">
        <v>0</v>
      </c>
      <c r="K146" s="74">
        <v>0</v>
      </c>
      <c r="L146" s="74">
        <v>0</v>
      </c>
      <c r="M146" s="74">
        <v>0</v>
      </c>
      <c r="N146" s="74">
        <v>0</v>
      </c>
      <c r="O146" s="75">
        <f>SUM(C146:N146)</f>
        <v>5169</v>
      </c>
      <c r="P146" s="76" t="str">
        <f>B146</f>
        <v>Whole Ward</v>
      </c>
      <c r="Q146" s="77">
        <f t="shared" ref="Q146:Q153" si="145">IF(C146&gt;0,C146/O146,0)</f>
        <v>0.3902108725091894</v>
      </c>
      <c r="R146" s="77">
        <f t="shared" ref="R146:R153" si="146">IF(D146&gt;0,D146/O146,0)</f>
        <v>0.38943702843876959</v>
      </c>
      <c r="S146" s="77">
        <f t="shared" ref="S146:S153" si="147">IF(E146&gt;0,E146/O146,0)</f>
        <v>0.1526407428903076</v>
      </c>
      <c r="T146" s="77">
        <f t="shared" ref="T146:T153" si="148">IF(F146&gt;0,F146/O146,0)</f>
        <v>3.9466047591410328E-2</v>
      </c>
      <c r="U146" s="77">
        <f t="shared" ref="U146:U153" si="149">IF(G146&gt;0,G146/O146,0)</f>
        <v>1.9539562778100213E-2</v>
      </c>
      <c r="V146" s="77">
        <f t="shared" ref="V146:V153" si="150">IF(H146&gt;0,H146/O146,0)</f>
        <v>8.7057457922228663E-3</v>
      </c>
      <c r="W146" s="77">
        <f t="shared" ref="W146:W153" si="151">IF(I146&gt;0,I146/O146,0)</f>
        <v>0</v>
      </c>
      <c r="X146" s="77">
        <f t="shared" ref="X146:X153" si="152">IF(J146&gt;0,J146/O146,0)</f>
        <v>0</v>
      </c>
      <c r="Y146" s="77">
        <f t="shared" ref="Y146:Y153" si="153">IF(K146&gt;0,K146/O146,0)</f>
        <v>0</v>
      </c>
      <c r="Z146" s="77">
        <f t="shared" ref="Z146:Z153" si="154">IF(L146&gt;0,L146/O146,0)</f>
        <v>0</v>
      </c>
      <c r="AA146" s="77">
        <f t="shared" ref="AA146:AA153" si="155">IF(M146&gt;0,M146/O146,0)</f>
        <v>0</v>
      </c>
      <c r="AB146" s="77">
        <f t="shared" ref="AB146:AB153" si="156">IF(N146&gt;0,N146/O146,0)</f>
        <v>0</v>
      </c>
      <c r="AC146" s="78">
        <f>SUM(Q146:AB146)</f>
        <v>1</v>
      </c>
    </row>
    <row r="147" spans="2:29" ht="15.6" x14ac:dyDescent="0.3">
      <c r="B147" s="79" t="s">
        <v>78</v>
      </c>
      <c r="C147" s="80">
        <v>1032</v>
      </c>
      <c r="D147" s="80">
        <v>1179</v>
      </c>
      <c r="E147" s="80">
        <v>386</v>
      </c>
      <c r="F147" s="80">
        <v>108</v>
      </c>
      <c r="G147" s="80">
        <v>62</v>
      </c>
      <c r="H147" s="80">
        <v>21</v>
      </c>
      <c r="I147" s="80">
        <v>0</v>
      </c>
      <c r="J147" s="80">
        <v>0</v>
      </c>
      <c r="K147" s="80">
        <v>0</v>
      </c>
      <c r="L147" s="80">
        <v>0</v>
      </c>
      <c r="M147" s="80">
        <v>0</v>
      </c>
      <c r="N147" s="80">
        <v>0</v>
      </c>
      <c r="O147" s="81">
        <f>SUM(C147:N147)</f>
        <v>2788</v>
      </c>
      <c r="P147" s="79" t="str">
        <f t="shared" ref="P147:P153" si="157">B147</f>
        <v>In Person Total</v>
      </c>
      <c r="Q147" s="82">
        <f t="shared" si="145"/>
        <v>0.37015781922525109</v>
      </c>
      <c r="R147" s="82">
        <f t="shared" si="146"/>
        <v>0.42288378766140605</v>
      </c>
      <c r="S147" s="82">
        <f t="shared" si="147"/>
        <v>0.13845050215208035</v>
      </c>
      <c r="T147" s="82">
        <f t="shared" si="148"/>
        <v>3.8737446197991389E-2</v>
      </c>
      <c r="U147" s="82">
        <f t="shared" si="149"/>
        <v>2.2238163558106171E-2</v>
      </c>
      <c r="V147" s="82">
        <f t="shared" si="150"/>
        <v>7.5322812051649927E-3</v>
      </c>
      <c r="W147" s="82">
        <f t="shared" si="151"/>
        <v>0</v>
      </c>
      <c r="X147" s="82">
        <f t="shared" si="152"/>
        <v>0</v>
      </c>
      <c r="Y147" s="82">
        <f t="shared" si="153"/>
        <v>0</v>
      </c>
      <c r="Z147" s="82">
        <f t="shared" si="154"/>
        <v>0</v>
      </c>
      <c r="AA147" s="82">
        <f t="shared" si="155"/>
        <v>0</v>
      </c>
      <c r="AB147" s="82">
        <f t="shared" si="156"/>
        <v>0</v>
      </c>
      <c r="AC147" s="83">
        <f t="shared" ref="AC147:AC153" si="158">SUM(Q147:AB147)</f>
        <v>1</v>
      </c>
    </row>
    <row r="148" spans="2:29" ht="15.6" x14ac:dyDescent="0.3">
      <c r="B148" s="76" t="s">
        <v>79</v>
      </c>
      <c r="C148" s="80">
        <v>985</v>
      </c>
      <c r="D148" s="80">
        <v>834</v>
      </c>
      <c r="E148" s="80">
        <v>403</v>
      </c>
      <c r="F148" s="80">
        <v>96</v>
      </c>
      <c r="G148" s="80">
        <v>39</v>
      </c>
      <c r="H148" s="80">
        <v>24</v>
      </c>
      <c r="I148" s="80">
        <v>0</v>
      </c>
      <c r="J148" s="80">
        <v>0</v>
      </c>
      <c r="K148" s="80">
        <v>0</v>
      </c>
      <c r="L148" s="80">
        <v>0</v>
      </c>
      <c r="M148" s="80">
        <v>0</v>
      </c>
      <c r="N148" s="80">
        <v>0</v>
      </c>
      <c r="O148" s="81">
        <f t="shared" ref="O148:O153" si="159">SUM(C148:N148)</f>
        <v>2381</v>
      </c>
      <c r="P148" s="79" t="str">
        <f t="shared" si="157"/>
        <v>Postal Total</v>
      </c>
      <c r="Q148" s="82">
        <f t="shared" si="145"/>
        <v>0.41369172616547667</v>
      </c>
      <c r="R148" s="82">
        <f t="shared" si="146"/>
        <v>0.35027299454010918</v>
      </c>
      <c r="S148" s="82">
        <f t="shared" si="147"/>
        <v>0.16925661486770266</v>
      </c>
      <c r="T148" s="82">
        <f t="shared" si="148"/>
        <v>4.031919361612768E-2</v>
      </c>
      <c r="U148" s="82">
        <f t="shared" si="149"/>
        <v>1.637967240655187E-2</v>
      </c>
      <c r="V148" s="82">
        <f t="shared" si="150"/>
        <v>1.007979840403192E-2</v>
      </c>
      <c r="W148" s="82">
        <f t="shared" si="151"/>
        <v>0</v>
      </c>
      <c r="X148" s="82">
        <f t="shared" si="152"/>
        <v>0</v>
      </c>
      <c r="Y148" s="82">
        <f t="shared" si="153"/>
        <v>0</v>
      </c>
      <c r="Z148" s="82">
        <f t="shared" si="154"/>
        <v>0</v>
      </c>
      <c r="AA148" s="82">
        <f t="shared" si="155"/>
        <v>0</v>
      </c>
      <c r="AB148" s="82">
        <f t="shared" si="156"/>
        <v>0</v>
      </c>
      <c r="AC148" s="83">
        <f t="shared" si="158"/>
        <v>1</v>
      </c>
    </row>
    <row r="149" spans="2:29" ht="15.6" x14ac:dyDescent="0.3">
      <c r="B149" s="84" t="s">
        <v>240</v>
      </c>
      <c r="C149" s="80">
        <v>375</v>
      </c>
      <c r="D149" s="80">
        <v>533</v>
      </c>
      <c r="E149" s="80">
        <v>117</v>
      </c>
      <c r="F149" s="80">
        <v>30</v>
      </c>
      <c r="G149" s="80">
        <v>31</v>
      </c>
      <c r="H149" s="80">
        <v>15</v>
      </c>
      <c r="I149" s="80">
        <v>0</v>
      </c>
      <c r="J149" s="80">
        <v>0</v>
      </c>
      <c r="K149" s="80">
        <v>0</v>
      </c>
      <c r="L149" s="80">
        <v>0</v>
      </c>
      <c r="M149" s="80">
        <v>0</v>
      </c>
      <c r="N149" s="80">
        <v>0</v>
      </c>
      <c r="O149" s="81">
        <f t="shared" si="159"/>
        <v>1101</v>
      </c>
      <c r="P149" s="79" t="str">
        <f t="shared" si="157"/>
        <v>210JAA</v>
      </c>
      <c r="Q149" s="82">
        <f t="shared" si="145"/>
        <v>0.34059945504087191</v>
      </c>
      <c r="R149" s="82">
        <f t="shared" si="146"/>
        <v>0.4841053587647593</v>
      </c>
      <c r="S149" s="82">
        <f t="shared" si="147"/>
        <v>0.10626702997275204</v>
      </c>
      <c r="T149" s="82">
        <f t="shared" si="148"/>
        <v>2.7247956403269755E-2</v>
      </c>
      <c r="U149" s="82">
        <f t="shared" si="149"/>
        <v>2.8156221616712079E-2</v>
      </c>
      <c r="V149" s="82">
        <f t="shared" si="150"/>
        <v>1.3623978201634877E-2</v>
      </c>
      <c r="W149" s="82">
        <f t="shared" si="151"/>
        <v>0</v>
      </c>
      <c r="X149" s="82">
        <f t="shared" si="152"/>
        <v>0</v>
      </c>
      <c r="Y149" s="82">
        <f t="shared" si="153"/>
        <v>0</v>
      </c>
      <c r="Z149" s="82">
        <f t="shared" si="154"/>
        <v>0</v>
      </c>
      <c r="AA149" s="82">
        <f t="shared" si="155"/>
        <v>0</v>
      </c>
      <c r="AB149" s="82">
        <f t="shared" si="156"/>
        <v>0</v>
      </c>
      <c r="AC149" s="83">
        <f t="shared" si="158"/>
        <v>0.99999999999999989</v>
      </c>
    </row>
    <row r="150" spans="2:29" ht="15.6" x14ac:dyDescent="0.3">
      <c r="B150" s="84" t="s">
        <v>241</v>
      </c>
      <c r="C150" s="80">
        <v>534</v>
      </c>
      <c r="D150" s="80">
        <v>562</v>
      </c>
      <c r="E150" s="80">
        <v>155</v>
      </c>
      <c r="F150" s="80">
        <v>51</v>
      </c>
      <c r="G150" s="80">
        <v>31</v>
      </c>
      <c r="H150" s="80">
        <v>6</v>
      </c>
      <c r="I150" s="80">
        <v>0</v>
      </c>
      <c r="J150" s="80">
        <v>0</v>
      </c>
      <c r="K150" s="80">
        <v>0</v>
      </c>
      <c r="L150" s="80">
        <v>0</v>
      </c>
      <c r="M150" s="80">
        <v>0</v>
      </c>
      <c r="N150" s="80">
        <v>0</v>
      </c>
      <c r="O150" s="81">
        <f t="shared" si="159"/>
        <v>1339</v>
      </c>
      <c r="P150" s="79" t="str">
        <f t="shared" si="157"/>
        <v>211JAB</v>
      </c>
      <c r="Q150" s="82">
        <f t="shared" si="145"/>
        <v>0.39880507841672891</v>
      </c>
      <c r="R150" s="82">
        <f t="shared" si="146"/>
        <v>0.41971620612397309</v>
      </c>
      <c r="S150" s="82">
        <f t="shared" si="147"/>
        <v>0.1157580283793876</v>
      </c>
      <c r="T150" s="82">
        <f t="shared" si="148"/>
        <v>3.8088125466766244E-2</v>
      </c>
      <c r="U150" s="82">
        <f t="shared" si="149"/>
        <v>2.3151605675877519E-2</v>
      </c>
      <c r="V150" s="82">
        <f t="shared" si="150"/>
        <v>4.4809559372666168E-3</v>
      </c>
      <c r="W150" s="82">
        <f t="shared" si="151"/>
        <v>0</v>
      </c>
      <c r="X150" s="82">
        <f t="shared" si="152"/>
        <v>0</v>
      </c>
      <c r="Y150" s="82">
        <f t="shared" si="153"/>
        <v>0</v>
      </c>
      <c r="Z150" s="82">
        <f t="shared" si="154"/>
        <v>0</v>
      </c>
      <c r="AA150" s="82">
        <f t="shared" si="155"/>
        <v>0</v>
      </c>
      <c r="AB150" s="82">
        <f t="shared" si="156"/>
        <v>0</v>
      </c>
      <c r="AC150" s="83">
        <f t="shared" si="158"/>
        <v>0.99999999999999989</v>
      </c>
    </row>
    <row r="151" spans="2:29" ht="15.6" x14ac:dyDescent="0.3">
      <c r="B151" s="84" t="s">
        <v>242</v>
      </c>
      <c r="C151" s="80">
        <v>279</v>
      </c>
      <c r="D151" s="80">
        <v>287</v>
      </c>
      <c r="E151" s="80">
        <v>112</v>
      </c>
      <c r="F151" s="80">
        <v>34</v>
      </c>
      <c r="G151" s="80">
        <v>15</v>
      </c>
      <c r="H151" s="80">
        <v>4</v>
      </c>
      <c r="I151" s="80">
        <v>0</v>
      </c>
      <c r="J151" s="80">
        <v>0</v>
      </c>
      <c r="K151" s="80">
        <v>0</v>
      </c>
      <c r="L151" s="80">
        <v>0</v>
      </c>
      <c r="M151" s="80">
        <v>0</v>
      </c>
      <c r="N151" s="80">
        <v>0</v>
      </c>
      <c r="O151" s="81">
        <f t="shared" si="159"/>
        <v>731</v>
      </c>
      <c r="P151" s="79" t="str">
        <f t="shared" si="157"/>
        <v>212JAC^</v>
      </c>
      <c r="Q151" s="82">
        <f t="shared" si="145"/>
        <v>0.38166894664842682</v>
      </c>
      <c r="R151" s="82">
        <f t="shared" si="146"/>
        <v>0.39261285909712723</v>
      </c>
      <c r="S151" s="82">
        <f t="shared" si="147"/>
        <v>0.15321477428180574</v>
      </c>
      <c r="T151" s="82">
        <f t="shared" si="148"/>
        <v>4.6511627906976744E-2</v>
      </c>
      <c r="U151" s="82">
        <f t="shared" si="149"/>
        <v>2.0519835841313269E-2</v>
      </c>
      <c r="V151" s="82">
        <f t="shared" si="150"/>
        <v>5.4719562243502051E-3</v>
      </c>
      <c r="W151" s="82">
        <f t="shared" si="151"/>
        <v>0</v>
      </c>
      <c r="X151" s="82">
        <f t="shared" si="152"/>
        <v>0</v>
      </c>
      <c r="Y151" s="82">
        <f t="shared" si="153"/>
        <v>0</v>
      </c>
      <c r="Z151" s="82">
        <f t="shared" si="154"/>
        <v>0</v>
      </c>
      <c r="AA151" s="82">
        <f t="shared" si="155"/>
        <v>0</v>
      </c>
      <c r="AB151" s="82">
        <f t="shared" si="156"/>
        <v>0</v>
      </c>
      <c r="AC151" s="83">
        <f t="shared" si="158"/>
        <v>1</v>
      </c>
    </row>
    <row r="152" spans="2:29" ht="15.6" x14ac:dyDescent="0.3">
      <c r="B152" s="84" t="s">
        <v>243</v>
      </c>
      <c r="C152" s="80">
        <v>743</v>
      </c>
      <c r="D152" s="80">
        <v>550</v>
      </c>
      <c r="E152" s="80">
        <v>374</v>
      </c>
      <c r="F152" s="80">
        <v>77</v>
      </c>
      <c r="G152" s="80">
        <v>18</v>
      </c>
      <c r="H152" s="80">
        <v>15</v>
      </c>
      <c r="I152" s="80">
        <v>0</v>
      </c>
      <c r="J152" s="80">
        <v>0</v>
      </c>
      <c r="K152" s="80">
        <v>0</v>
      </c>
      <c r="L152" s="80">
        <v>0</v>
      </c>
      <c r="M152" s="80">
        <v>0</v>
      </c>
      <c r="N152" s="80">
        <v>0</v>
      </c>
      <c r="O152" s="81">
        <f t="shared" si="159"/>
        <v>1777</v>
      </c>
      <c r="P152" s="79" t="str">
        <f t="shared" si="157"/>
        <v>213JAD</v>
      </c>
      <c r="Q152" s="82">
        <f t="shared" si="145"/>
        <v>0.41812042768711311</v>
      </c>
      <c r="R152" s="82">
        <f t="shared" si="146"/>
        <v>0.30951041080472708</v>
      </c>
      <c r="S152" s="82">
        <f t="shared" si="147"/>
        <v>0.2104670793472144</v>
      </c>
      <c r="T152" s="82">
        <f t="shared" si="148"/>
        <v>4.3331457512661792E-2</v>
      </c>
      <c r="U152" s="82">
        <f t="shared" si="149"/>
        <v>1.0129431626336522E-2</v>
      </c>
      <c r="V152" s="82">
        <f t="shared" si="150"/>
        <v>8.4411930219471017E-3</v>
      </c>
      <c r="W152" s="82">
        <f t="shared" si="151"/>
        <v>0</v>
      </c>
      <c r="X152" s="82">
        <f t="shared" si="152"/>
        <v>0</v>
      </c>
      <c r="Y152" s="82">
        <f t="shared" si="153"/>
        <v>0</v>
      </c>
      <c r="Z152" s="82">
        <f t="shared" si="154"/>
        <v>0</v>
      </c>
      <c r="AA152" s="82">
        <f t="shared" si="155"/>
        <v>0</v>
      </c>
      <c r="AB152" s="82">
        <f t="shared" si="156"/>
        <v>0</v>
      </c>
      <c r="AC152" s="83">
        <f t="shared" si="158"/>
        <v>1</v>
      </c>
    </row>
    <row r="153" spans="2:29" ht="16.2" thickBot="1" x14ac:dyDescent="0.35">
      <c r="B153" s="84" t="s">
        <v>244</v>
      </c>
      <c r="C153" s="80">
        <v>86</v>
      </c>
      <c r="D153" s="80">
        <v>82</v>
      </c>
      <c r="E153" s="80">
        <v>31</v>
      </c>
      <c r="F153" s="80">
        <v>11</v>
      </c>
      <c r="G153" s="80">
        <v>7</v>
      </c>
      <c r="H153" s="80">
        <v>4</v>
      </c>
      <c r="I153" s="80">
        <v>0</v>
      </c>
      <c r="J153" s="80">
        <v>0</v>
      </c>
      <c r="K153" s="80">
        <v>0</v>
      </c>
      <c r="L153" s="80">
        <v>0</v>
      </c>
      <c r="M153" s="80">
        <v>0</v>
      </c>
      <c r="N153" s="80">
        <v>0</v>
      </c>
      <c r="O153" s="81">
        <f t="shared" si="159"/>
        <v>221</v>
      </c>
      <c r="P153" s="79" t="str">
        <f t="shared" si="157"/>
        <v>214JAE^</v>
      </c>
      <c r="Q153" s="82">
        <f t="shared" si="145"/>
        <v>0.38914027149321267</v>
      </c>
      <c r="R153" s="82">
        <f t="shared" si="146"/>
        <v>0.37104072398190047</v>
      </c>
      <c r="S153" s="82">
        <f t="shared" si="147"/>
        <v>0.14027149321266968</v>
      </c>
      <c r="T153" s="82">
        <f t="shared" si="148"/>
        <v>4.9773755656108594E-2</v>
      </c>
      <c r="U153" s="82">
        <f t="shared" si="149"/>
        <v>3.1674208144796379E-2</v>
      </c>
      <c r="V153" s="82">
        <f t="shared" si="150"/>
        <v>1.8099547511312219E-2</v>
      </c>
      <c r="W153" s="82">
        <f t="shared" si="151"/>
        <v>0</v>
      </c>
      <c r="X153" s="82">
        <f t="shared" si="152"/>
        <v>0</v>
      </c>
      <c r="Y153" s="82">
        <f t="shared" si="153"/>
        <v>0</v>
      </c>
      <c r="Z153" s="82">
        <f t="shared" si="154"/>
        <v>0</v>
      </c>
      <c r="AA153" s="82">
        <f t="shared" si="155"/>
        <v>0</v>
      </c>
      <c r="AB153" s="82">
        <f t="shared" si="156"/>
        <v>0</v>
      </c>
      <c r="AC153" s="83">
        <f t="shared" si="158"/>
        <v>1</v>
      </c>
    </row>
    <row r="154" spans="2:29" ht="16.2" thickBot="1" x14ac:dyDescent="0.35">
      <c r="B154" s="101" t="s">
        <v>80</v>
      </c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3"/>
    </row>
    <row r="155" spans="2:29" ht="14.4" thickBot="1" x14ac:dyDescent="0.3"/>
    <row r="156" spans="2:29" ht="18" thickBot="1" x14ac:dyDescent="0.35">
      <c r="B156" s="104" t="s">
        <v>252</v>
      </c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6"/>
    </row>
    <row r="157" spans="2:29" ht="18" thickBot="1" x14ac:dyDescent="0.35">
      <c r="B157" s="107" t="s">
        <v>74</v>
      </c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89"/>
      <c r="P157" s="107" t="s">
        <v>75</v>
      </c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89"/>
    </row>
    <row r="158" spans="2:29" ht="16.2" thickBot="1" x14ac:dyDescent="0.35">
      <c r="B158" s="68" t="s">
        <v>76</v>
      </c>
      <c r="C158" s="69" t="s">
        <v>18</v>
      </c>
      <c r="D158" s="69" t="s">
        <v>17</v>
      </c>
      <c r="E158" s="69" t="s">
        <v>19</v>
      </c>
      <c r="F158" s="69" t="s">
        <v>21</v>
      </c>
      <c r="G158" s="69" t="s">
        <v>20</v>
      </c>
      <c r="H158" s="69">
        <v>0</v>
      </c>
      <c r="I158" s="69">
        <v>0</v>
      </c>
      <c r="J158" s="69">
        <v>0</v>
      </c>
      <c r="K158" s="69">
        <v>0</v>
      </c>
      <c r="L158" s="69">
        <v>0</v>
      </c>
      <c r="M158" s="69">
        <v>0</v>
      </c>
      <c r="N158" s="69">
        <v>0</v>
      </c>
      <c r="O158" s="70" t="s">
        <v>57</v>
      </c>
      <c r="P158" s="71" t="s">
        <v>76</v>
      </c>
      <c r="Q158" s="69" t="str">
        <f>C158</f>
        <v>Labour</v>
      </c>
      <c r="R158" s="69" t="str">
        <f t="shared" ref="R158:AB158" si="160">D158</f>
        <v>SNP</v>
      </c>
      <c r="S158" s="69" t="str">
        <f t="shared" si="160"/>
        <v>Conservative</v>
      </c>
      <c r="T158" s="69" t="str">
        <f t="shared" si="160"/>
        <v>Green</v>
      </c>
      <c r="U158" s="69" t="str">
        <f t="shared" si="160"/>
        <v>Lib Dem</v>
      </c>
      <c r="V158" s="69">
        <f t="shared" si="160"/>
        <v>0</v>
      </c>
      <c r="W158" s="69">
        <f t="shared" si="160"/>
        <v>0</v>
      </c>
      <c r="X158" s="69">
        <f t="shared" si="160"/>
        <v>0</v>
      </c>
      <c r="Y158" s="69">
        <f t="shared" si="160"/>
        <v>0</v>
      </c>
      <c r="Z158" s="69">
        <f t="shared" si="160"/>
        <v>0</v>
      </c>
      <c r="AA158" s="69">
        <f t="shared" si="160"/>
        <v>0</v>
      </c>
      <c r="AB158" s="69">
        <f t="shared" si="160"/>
        <v>0</v>
      </c>
      <c r="AC158" s="72" t="s">
        <v>57</v>
      </c>
    </row>
    <row r="159" spans="2:29" ht="15.6" x14ac:dyDescent="0.3">
      <c r="B159" s="73" t="s">
        <v>77</v>
      </c>
      <c r="C159" s="74">
        <v>1899</v>
      </c>
      <c r="D159" s="74">
        <v>1728</v>
      </c>
      <c r="E159" s="74">
        <v>619</v>
      </c>
      <c r="F159" s="74">
        <v>203</v>
      </c>
      <c r="G159" s="74">
        <v>115</v>
      </c>
      <c r="H159" s="74">
        <v>0</v>
      </c>
      <c r="I159" s="74">
        <v>0</v>
      </c>
      <c r="J159" s="74">
        <v>0</v>
      </c>
      <c r="K159" s="74">
        <v>0</v>
      </c>
      <c r="L159" s="74">
        <v>0</v>
      </c>
      <c r="M159" s="74">
        <v>0</v>
      </c>
      <c r="N159" s="74">
        <v>0</v>
      </c>
      <c r="O159" s="75">
        <f>SUM(C159:N159)</f>
        <v>4564</v>
      </c>
      <c r="P159" s="76" t="str">
        <f>B159</f>
        <v>Whole Ward</v>
      </c>
      <c r="Q159" s="77">
        <f t="shared" ref="Q159:Q168" si="161">IF(C159&gt;0,C159/O159,0)</f>
        <v>0.41608238387379493</v>
      </c>
      <c r="R159" s="77">
        <f t="shared" ref="R159:R168" si="162">IF(D159&gt;0,D159/O159,0)</f>
        <v>0.37861524978089395</v>
      </c>
      <c r="S159" s="77">
        <f t="shared" ref="S159:S168" si="163">IF(E159&gt;0,E159/O159,0)</f>
        <v>0.13562664329535495</v>
      </c>
      <c r="T159" s="77">
        <f t="shared" ref="T159:T168" si="164">IF(F159&gt;0,F159/O159,0)</f>
        <v>4.4478527607361963E-2</v>
      </c>
      <c r="U159" s="77">
        <f t="shared" ref="U159:U168" si="165">IF(G159&gt;0,G159/O159,0)</f>
        <v>2.5197195442594217E-2</v>
      </c>
      <c r="V159" s="77">
        <f t="shared" ref="V159:V168" si="166">IF(H159&gt;0,H159/O159,0)</f>
        <v>0</v>
      </c>
      <c r="W159" s="77">
        <f t="shared" ref="W159:W168" si="167">IF(I159&gt;0,I159/O159,0)</f>
        <v>0</v>
      </c>
      <c r="X159" s="77">
        <f t="shared" ref="X159:X168" si="168">IF(J159&gt;0,J159/O159,0)</f>
        <v>0</v>
      </c>
      <c r="Y159" s="77">
        <f t="shared" ref="Y159:Y168" si="169">IF(K159&gt;0,K159/O159,0)</f>
        <v>0</v>
      </c>
      <c r="Z159" s="77">
        <f t="shared" ref="Z159:Z168" si="170">IF(L159&gt;0,L159/O159,0)</f>
        <v>0</v>
      </c>
      <c r="AA159" s="77">
        <f t="shared" ref="AA159:AA168" si="171">IF(M159&gt;0,M159/O159,0)</f>
        <v>0</v>
      </c>
      <c r="AB159" s="77">
        <f t="shared" ref="AB159:AB168" si="172">IF(N159&gt;0,N159/O159,0)</f>
        <v>0</v>
      </c>
      <c r="AC159" s="78">
        <f>SUM(Q159:AB159)</f>
        <v>1</v>
      </c>
    </row>
    <row r="160" spans="2:29" ht="15.6" x14ac:dyDescent="0.3">
      <c r="B160" s="79" t="s">
        <v>78</v>
      </c>
      <c r="C160" s="80">
        <v>1067</v>
      </c>
      <c r="D160" s="80">
        <v>1114</v>
      </c>
      <c r="E160" s="80">
        <v>329</v>
      </c>
      <c r="F160" s="80">
        <v>130</v>
      </c>
      <c r="G160" s="80">
        <v>51</v>
      </c>
      <c r="H160" s="80">
        <v>0</v>
      </c>
      <c r="I160" s="80">
        <v>0</v>
      </c>
      <c r="J160" s="80">
        <v>0</v>
      </c>
      <c r="K160" s="80">
        <v>0</v>
      </c>
      <c r="L160" s="80">
        <v>0</v>
      </c>
      <c r="M160" s="80">
        <v>0</v>
      </c>
      <c r="N160" s="80">
        <v>0</v>
      </c>
      <c r="O160" s="81">
        <f>SUM(C160:N160)</f>
        <v>2691</v>
      </c>
      <c r="P160" s="79" t="str">
        <f t="shared" ref="P160:P168" si="173">B160</f>
        <v>In Person Total</v>
      </c>
      <c r="Q160" s="82">
        <f t="shared" si="161"/>
        <v>0.39650687476774432</v>
      </c>
      <c r="R160" s="82">
        <f t="shared" si="162"/>
        <v>0.41397250092902266</v>
      </c>
      <c r="S160" s="82">
        <f t="shared" si="163"/>
        <v>0.12225938312894835</v>
      </c>
      <c r="T160" s="82">
        <f t="shared" si="164"/>
        <v>4.8309178743961352E-2</v>
      </c>
      <c r="U160" s="82">
        <f t="shared" si="165"/>
        <v>1.89520624303233E-2</v>
      </c>
      <c r="V160" s="82">
        <f t="shared" si="166"/>
        <v>0</v>
      </c>
      <c r="W160" s="82">
        <f t="shared" si="167"/>
        <v>0</v>
      </c>
      <c r="X160" s="82">
        <f t="shared" si="168"/>
        <v>0</v>
      </c>
      <c r="Y160" s="82">
        <f t="shared" si="169"/>
        <v>0</v>
      </c>
      <c r="Z160" s="82">
        <f t="shared" si="170"/>
        <v>0</v>
      </c>
      <c r="AA160" s="82">
        <f t="shared" si="171"/>
        <v>0</v>
      </c>
      <c r="AB160" s="82">
        <f t="shared" si="172"/>
        <v>0</v>
      </c>
      <c r="AC160" s="83">
        <f t="shared" ref="AC160:AC168" si="174">SUM(Q160:AB160)</f>
        <v>1</v>
      </c>
    </row>
    <row r="161" spans="2:29" ht="15.6" x14ac:dyDescent="0.3">
      <c r="B161" s="76" t="s">
        <v>79</v>
      </c>
      <c r="C161" s="80">
        <v>832</v>
      </c>
      <c r="D161" s="80">
        <v>614</v>
      </c>
      <c r="E161" s="80">
        <v>290</v>
      </c>
      <c r="F161" s="80">
        <v>73</v>
      </c>
      <c r="G161" s="80">
        <v>64</v>
      </c>
      <c r="H161" s="80">
        <v>0</v>
      </c>
      <c r="I161" s="80">
        <v>0</v>
      </c>
      <c r="J161" s="80">
        <v>0</v>
      </c>
      <c r="K161" s="80">
        <v>0</v>
      </c>
      <c r="L161" s="80">
        <v>0</v>
      </c>
      <c r="M161" s="80">
        <v>0</v>
      </c>
      <c r="N161" s="80">
        <v>0</v>
      </c>
      <c r="O161" s="81">
        <f t="shared" ref="O161:O168" si="175">SUM(C161:N161)</f>
        <v>1873</v>
      </c>
      <c r="P161" s="79" t="str">
        <f t="shared" si="173"/>
        <v>Postal Total</v>
      </c>
      <c r="Q161" s="82">
        <f t="shared" si="161"/>
        <v>0.44420715429791779</v>
      </c>
      <c r="R161" s="82">
        <f t="shared" si="162"/>
        <v>0.32781633742658833</v>
      </c>
      <c r="S161" s="82">
        <f t="shared" si="163"/>
        <v>0.15483182060864922</v>
      </c>
      <c r="T161" s="82">
        <f t="shared" si="164"/>
        <v>3.8974906567004808E-2</v>
      </c>
      <c r="U161" s="82">
        <f t="shared" si="165"/>
        <v>3.4169781099839827E-2</v>
      </c>
      <c r="V161" s="82">
        <f t="shared" si="166"/>
        <v>0</v>
      </c>
      <c r="W161" s="82">
        <f t="shared" si="167"/>
        <v>0</v>
      </c>
      <c r="X161" s="82">
        <f t="shared" si="168"/>
        <v>0</v>
      </c>
      <c r="Y161" s="82">
        <f t="shared" si="169"/>
        <v>0</v>
      </c>
      <c r="Z161" s="82">
        <f t="shared" si="170"/>
        <v>0</v>
      </c>
      <c r="AA161" s="82">
        <f t="shared" si="171"/>
        <v>0</v>
      </c>
      <c r="AB161" s="82">
        <f t="shared" si="172"/>
        <v>0</v>
      </c>
      <c r="AC161" s="83">
        <f t="shared" si="174"/>
        <v>1</v>
      </c>
    </row>
    <row r="162" spans="2:29" ht="15.6" x14ac:dyDescent="0.3">
      <c r="B162" s="84" t="s">
        <v>253</v>
      </c>
      <c r="C162" s="80">
        <v>390</v>
      </c>
      <c r="D162" s="80">
        <v>334</v>
      </c>
      <c r="E162" s="80">
        <v>107</v>
      </c>
      <c r="F162" s="80">
        <v>34</v>
      </c>
      <c r="G162" s="80">
        <v>23</v>
      </c>
      <c r="H162" s="80">
        <v>0</v>
      </c>
      <c r="I162" s="80">
        <v>0</v>
      </c>
      <c r="J162" s="80">
        <v>0</v>
      </c>
      <c r="K162" s="80">
        <v>0</v>
      </c>
      <c r="L162" s="80">
        <v>0</v>
      </c>
      <c r="M162" s="80">
        <v>0</v>
      </c>
      <c r="N162" s="80">
        <v>0</v>
      </c>
      <c r="O162" s="81">
        <f t="shared" si="175"/>
        <v>888</v>
      </c>
      <c r="P162" s="79" t="str">
        <f t="shared" si="173"/>
        <v>220KAA</v>
      </c>
      <c r="Q162" s="82">
        <f t="shared" si="161"/>
        <v>0.4391891891891892</v>
      </c>
      <c r="R162" s="82">
        <f t="shared" si="162"/>
        <v>0.37612612612612611</v>
      </c>
      <c r="S162" s="82">
        <f t="shared" si="163"/>
        <v>0.1204954954954955</v>
      </c>
      <c r="T162" s="82">
        <f t="shared" si="164"/>
        <v>3.8288288288288286E-2</v>
      </c>
      <c r="U162" s="82">
        <f t="shared" si="165"/>
        <v>2.59009009009009E-2</v>
      </c>
      <c r="V162" s="82">
        <f t="shared" si="166"/>
        <v>0</v>
      </c>
      <c r="W162" s="82">
        <f t="shared" si="167"/>
        <v>0</v>
      </c>
      <c r="X162" s="82">
        <f t="shared" si="168"/>
        <v>0</v>
      </c>
      <c r="Y162" s="82">
        <f t="shared" si="169"/>
        <v>0</v>
      </c>
      <c r="Z162" s="82">
        <f t="shared" si="170"/>
        <v>0</v>
      </c>
      <c r="AA162" s="82">
        <f t="shared" si="171"/>
        <v>0</v>
      </c>
      <c r="AB162" s="82">
        <f t="shared" si="172"/>
        <v>0</v>
      </c>
      <c r="AC162" s="83">
        <f t="shared" si="174"/>
        <v>1</v>
      </c>
    </row>
    <row r="163" spans="2:29" ht="15.6" x14ac:dyDescent="0.3">
      <c r="B163" s="84" t="s">
        <v>254</v>
      </c>
      <c r="C163" s="80">
        <v>324</v>
      </c>
      <c r="D163" s="80">
        <v>223</v>
      </c>
      <c r="E163" s="80">
        <v>141</v>
      </c>
      <c r="F163" s="80">
        <v>45</v>
      </c>
      <c r="G163" s="80">
        <v>25</v>
      </c>
      <c r="H163" s="80">
        <v>0</v>
      </c>
      <c r="I163" s="80">
        <v>0</v>
      </c>
      <c r="J163" s="80">
        <v>0</v>
      </c>
      <c r="K163" s="80">
        <v>0</v>
      </c>
      <c r="L163" s="80">
        <v>0</v>
      </c>
      <c r="M163" s="80">
        <v>0</v>
      </c>
      <c r="N163" s="80">
        <v>0</v>
      </c>
      <c r="O163" s="81">
        <f t="shared" si="175"/>
        <v>758</v>
      </c>
      <c r="P163" s="79" t="str">
        <f t="shared" si="173"/>
        <v>221KAB</v>
      </c>
      <c r="Q163" s="82">
        <f t="shared" si="161"/>
        <v>0.42744063324538256</v>
      </c>
      <c r="R163" s="82">
        <f t="shared" si="162"/>
        <v>0.29419525065963059</v>
      </c>
      <c r="S163" s="82">
        <f t="shared" si="163"/>
        <v>0.18601583113456466</v>
      </c>
      <c r="T163" s="82">
        <f t="shared" si="164"/>
        <v>5.9366754617414245E-2</v>
      </c>
      <c r="U163" s="82">
        <f t="shared" si="165"/>
        <v>3.2981530343007916E-2</v>
      </c>
      <c r="V163" s="82">
        <f t="shared" si="166"/>
        <v>0</v>
      </c>
      <c r="W163" s="82">
        <f t="shared" si="167"/>
        <v>0</v>
      </c>
      <c r="X163" s="82">
        <f t="shared" si="168"/>
        <v>0</v>
      </c>
      <c r="Y163" s="82">
        <f t="shared" si="169"/>
        <v>0</v>
      </c>
      <c r="Z163" s="82">
        <f t="shared" si="170"/>
        <v>0</v>
      </c>
      <c r="AA163" s="82">
        <f t="shared" si="171"/>
        <v>0</v>
      </c>
      <c r="AB163" s="82">
        <f t="shared" si="172"/>
        <v>0</v>
      </c>
      <c r="AC163" s="83">
        <f t="shared" si="174"/>
        <v>1</v>
      </c>
    </row>
    <row r="164" spans="2:29" ht="15.6" x14ac:dyDescent="0.3">
      <c r="B164" s="84" t="s">
        <v>255</v>
      </c>
      <c r="C164" s="80">
        <v>360</v>
      </c>
      <c r="D164" s="80">
        <v>389</v>
      </c>
      <c r="E164" s="80">
        <v>75</v>
      </c>
      <c r="F164" s="80">
        <v>25</v>
      </c>
      <c r="G164" s="80">
        <v>16</v>
      </c>
      <c r="H164" s="80">
        <v>0</v>
      </c>
      <c r="I164" s="80">
        <v>0</v>
      </c>
      <c r="J164" s="80">
        <v>0</v>
      </c>
      <c r="K164" s="80">
        <v>0</v>
      </c>
      <c r="L164" s="80">
        <v>0</v>
      </c>
      <c r="M164" s="80">
        <v>0</v>
      </c>
      <c r="N164" s="80">
        <v>0</v>
      </c>
      <c r="O164" s="81">
        <f t="shared" si="175"/>
        <v>865</v>
      </c>
      <c r="P164" s="79" t="str">
        <f t="shared" si="173"/>
        <v>222KAC^</v>
      </c>
      <c r="Q164" s="82">
        <f t="shared" si="161"/>
        <v>0.41618497109826591</v>
      </c>
      <c r="R164" s="82">
        <f t="shared" si="162"/>
        <v>0.44971098265895953</v>
      </c>
      <c r="S164" s="82">
        <f t="shared" si="163"/>
        <v>8.6705202312138727E-2</v>
      </c>
      <c r="T164" s="82">
        <f t="shared" si="164"/>
        <v>2.8901734104046242E-2</v>
      </c>
      <c r="U164" s="82">
        <f t="shared" si="165"/>
        <v>1.8497109826589597E-2</v>
      </c>
      <c r="V164" s="82">
        <f t="shared" si="166"/>
        <v>0</v>
      </c>
      <c r="W164" s="82">
        <f t="shared" si="167"/>
        <v>0</v>
      </c>
      <c r="X164" s="82">
        <f t="shared" si="168"/>
        <v>0</v>
      </c>
      <c r="Y164" s="82">
        <f t="shared" si="169"/>
        <v>0</v>
      </c>
      <c r="Z164" s="82">
        <f t="shared" si="170"/>
        <v>0</v>
      </c>
      <c r="AA164" s="82">
        <f t="shared" si="171"/>
        <v>0</v>
      </c>
      <c r="AB164" s="82">
        <f t="shared" si="172"/>
        <v>0</v>
      </c>
      <c r="AC164" s="83">
        <f t="shared" si="174"/>
        <v>1.0000000000000002</v>
      </c>
    </row>
    <row r="165" spans="2:29" ht="15.6" x14ac:dyDescent="0.3">
      <c r="B165" s="84" t="s">
        <v>256</v>
      </c>
      <c r="C165" s="80">
        <v>349</v>
      </c>
      <c r="D165" s="80">
        <v>302</v>
      </c>
      <c r="E165" s="80">
        <v>156</v>
      </c>
      <c r="F165" s="80">
        <v>20</v>
      </c>
      <c r="G165" s="80">
        <v>20</v>
      </c>
      <c r="H165" s="80">
        <v>0</v>
      </c>
      <c r="I165" s="80">
        <v>0</v>
      </c>
      <c r="J165" s="80">
        <v>0</v>
      </c>
      <c r="K165" s="80">
        <v>0</v>
      </c>
      <c r="L165" s="80">
        <v>0</v>
      </c>
      <c r="M165" s="80">
        <v>0</v>
      </c>
      <c r="N165" s="80">
        <v>0</v>
      </c>
      <c r="O165" s="81">
        <f t="shared" si="175"/>
        <v>847</v>
      </c>
      <c r="P165" s="79" t="str">
        <f t="shared" si="173"/>
        <v>223KAD</v>
      </c>
      <c r="Q165" s="82">
        <f t="shared" si="161"/>
        <v>0.41204250295159384</v>
      </c>
      <c r="R165" s="82">
        <f t="shared" si="162"/>
        <v>0.35655253837072021</v>
      </c>
      <c r="S165" s="82">
        <f t="shared" si="163"/>
        <v>0.18417945690672963</v>
      </c>
      <c r="T165" s="82">
        <f t="shared" si="164"/>
        <v>2.3612750885478158E-2</v>
      </c>
      <c r="U165" s="82">
        <f t="shared" si="165"/>
        <v>2.3612750885478158E-2</v>
      </c>
      <c r="V165" s="82">
        <f t="shared" si="166"/>
        <v>0</v>
      </c>
      <c r="W165" s="82">
        <f t="shared" si="167"/>
        <v>0</v>
      </c>
      <c r="X165" s="82">
        <f t="shared" si="168"/>
        <v>0</v>
      </c>
      <c r="Y165" s="82">
        <f t="shared" si="169"/>
        <v>0</v>
      </c>
      <c r="Z165" s="82">
        <f t="shared" si="170"/>
        <v>0</v>
      </c>
      <c r="AA165" s="82">
        <f t="shared" si="171"/>
        <v>0</v>
      </c>
      <c r="AB165" s="82">
        <f t="shared" si="172"/>
        <v>0</v>
      </c>
      <c r="AC165" s="83">
        <f t="shared" si="174"/>
        <v>1</v>
      </c>
    </row>
    <row r="166" spans="2:29" ht="15.6" x14ac:dyDescent="0.3">
      <c r="B166" s="84" t="s">
        <v>257</v>
      </c>
      <c r="C166" s="80">
        <v>48</v>
      </c>
      <c r="D166" s="80">
        <v>64</v>
      </c>
      <c r="E166" s="80">
        <v>15</v>
      </c>
      <c r="F166" s="80">
        <v>3</v>
      </c>
      <c r="G166" s="80">
        <v>0</v>
      </c>
      <c r="H166" s="80">
        <v>0</v>
      </c>
      <c r="I166" s="80">
        <v>0</v>
      </c>
      <c r="J166" s="80">
        <v>0</v>
      </c>
      <c r="K166" s="80">
        <v>0</v>
      </c>
      <c r="L166" s="80">
        <v>0</v>
      </c>
      <c r="M166" s="80">
        <v>0</v>
      </c>
      <c r="N166" s="80">
        <v>0</v>
      </c>
      <c r="O166" s="81">
        <f t="shared" si="175"/>
        <v>130</v>
      </c>
      <c r="P166" s="79" t="str">
        <f t="shared" si="173"/>
        <v>224KAE^</v>
      </c>
      <c r="Q166" s="82">
        <f t="shared" si="161"/>
        <v>0.36923076923076925</v>
      </c>
      <c r="R166" s="82">
        <f t="shared" si="162"/>
        <v>0.49230769230769234</v>
      </c>
      <c r="S166" s="82">
        <f t="shared" si="163"/>
        <v>0.11538461538461539</v>
      </c>
      <c r="T166" s="82">
        <f t="shared" si="164"/>
        <v>2.3076923076923078E-2</v>
      </c>
      <c r="U166" s="82">
        <f t="shared" si="165"/>
        <v>0</v>
      </c>
      <c r="V166" s="82">
        <f t="shared" si="166"/>
        <v>0</v>
      </c>
      <c r="W166" s="82">
        <f t="shared" si="167"/>
        <v>0</v>
      </c>
      <c r="X166" s="82">
        <f t="shared" si="168"/>
        <v>0</v>
      </c>
      <c r="Y166" s="82">
        <f t="shared" si="169"/>
        <v>0</v>
      </c>
      <c r="Z166" s="82">
        <f t="shared" si="170"/>
        <v>0</v>
      </c>
      <c r="AA166" s="82">
        <f t="shared" si="171"/>
        <v>0</v>
      </c>
      <c r="AB166" s="82">
        <f t="shared" si="172"/>
        <v>0</v>
      </c>
      <c r="AC166" s="83">
        <f t="shared" si="174"/>
        <v>1</v>
      </c>
    </row>
    <row r="167" spans="2:29" ht="15.6" x14ac:dyDescent="0.3">
      <c r="B167" s="84" t="s">
        <v>258</v>
      </c>
      <c r="C167" s="80">
        <v>142</v>
      </c>
      <c r="D167" s="80">
        <v>149</v>
      </c>
      <c r="E167" s="80">
        <v>43</v>
      </c>
      <c r="F167" s="80">
        <v>22</v>
      </c>
      <c r="G167" s="80">
        <v>9</v>
      </c>
      <c r="H167" s="80">
        <v>0</v>
      </c>
      <c r="I167" s="80">
        <v>0</v>
      </c>
      <c r="J167" s="80">
        <v>0</v>
      </c>
      <c r="K167" s="80">
        <v>0</v>
      </c>
      <c r="L167" s="80">
        <v>0</v>
      </c>
      <c r="M167" s="80">
        <v>0</v>
      </c>
      <c r="N167" s="80">
        <v>0</v>
      </c>
      <c r="O167" s="81">
        <f t="shared" si="175"/>
        <v>365</v>
      </c>
      <c r="P167" s="79" t="str">
        <f t="shared" si="173"/>
        <v>225KAF*</v>
      </c>
      <c r="Q167" s="82">
        <f t="shared" si="161"/>
        <v>0.38904109589041097</v>
      </c>
      <c r="R167" s="82">
        <f t="shared" si="162"/>
        <v>0.40821917808219177</v>
      </c>
      <c r="S167" s="82">
        <f t="shared" si="163"/>
        <v>0.11780821917808219</v>
      </c>
      <c r="T167" s="82">
        <f t="shared" si="164"/>
        <v>6.0273972602739728E-2</v>
      </c>
      <c r="U167" s="82">
        <f t="shared" si="165"/>
        <v>2.4657534246575342E-2</v>
      </c>
      <c r="V167" s="82">
        <f t="shared" si="166"/>
        <v>0</v>
      </c>
      <c r="W167" s="82">
        <f t="shared" si="167"/>
        <v>0</v>
      </c>
      <c r="X167" s="82">
        <f t="shared" si="168"/>
        <v>0</v>
      </c>
      <c r="Y167" s="82">
        <f t="shared" si="169"/>
        <v>0</v>
      </c>
      <c r="Z167" s="82">
        <f t="shared" si="170"/>
        <v>0</v>
      </c>
      <c r="AA167" s="82">
        <f t="shared" si="171"/>
        <v>0</v>
      </c>
      <c r="AB167" s="82">
        <f t="shared" si="172"/>
        <v>0</v>
      </c>
      <c r="AC167" s="83">
        <f t="shared" si="174"/>
        <v>0.99999999999999989</v>
      </c>
    </row>
    <row r="168" spans="2:29" ht="16.2" thickBot="1" x14ac:dyDescent="0.35">
      <c r="B168" s="84" t="s">
        <v>259</v>
      </c>
      <c r="C168" s="80">
        <v>287</v>
      </c>
      <c r="D168" s="80">
        <v>267</v>
      </c>
      <c r="E168" s="80">
        <v>81</v>
      </c>
      <c r="F168" s="80">
        <v>53</v>
      </c>
      <c r="G168" s="80">
        <v>23</v>
      </c>
      <c r="H168" s="80">
        <v>0</v>
      </c>
      <c r="I168" s="80">
        <v>0</v>
      </c>
      <c r="J168" s="80">
        <v>0</v>
      </c>
      <c r="K168" s="80">
        <v>0</v>
      </c>
      <c r="L168" s="80">
        <v>0</v>
      </c>
      <c r="M168" s="80">
        <v>0</v>
      </c>
      <c r="N168" s="80">
        <v>0</v>
      </c>
      <c r="O168" s="81">
        <f t="shared" si="175"/>
        <v>711</v>
      </c>
      <c r="P168" s="79" t="str">
        <f t="shared" si="173"/>
        <v>226KAG*</v>
      </c>
      <c r="Q168" s="82">
        <f t="shared" si="161"/>
        <v>0.40365682137834036</v>
      </c>
      <c r="R168" s="82">
        <f t="shared" si="162"/>
        <v>0.37552742616033757</v>
      </c>
      <c r="S168" s="82">
        <f t="shared" si="163"/>
        <v>0.11392405063291139</v>
      </c>
      <c r="T168" s="82">
        <f t="shared" si="164"/>
        <v>7.4542897327707455E-2</v>
      </c>
      <c r="U168" s="82">
        <f t="shared" si="165"/>
        <v>3.2348804500703238E-2</v>
      </c>
      <c r="V168" s="82">
        <f t="shared" si="166"/>
        <v>0</v>
      </c>
      <c r="W168" s="82">
        <f t="shared" si="167"/>
        <v>0</v>
      </c>
      <c r="X168" s="82">
        <f t="shared" si="168"/>
        <v>0</v>
      </c>
      <c r="Y168" s="82">
        <f t="shared" si="169"/>
        <v>0</v>
      </c>
      <c r="Z168" s="82">
        <f t="shared" si="170"/>
        <v>0</v>
      </c>
      <c r="AA168" s="82">
        <f t="shared" si="171"/>
        <v>0</v>
      </c>
      <c r="AB168" s="82">
        <f t="shared" si="172"/>
        <v>0</v>
      </c>
      <c r="AC168" s="83">
        <f t="shared" si="174"/>
        <v>0.99999999999999989</v>
      </c>
    </row>
    <row r="169" spans="2:29" ht="16.2" thickBot="1" x14ac:dyDescent="0.35">
      <c r="B169" s="101" t="s">
        <v>80</v>
      </c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3"/>
    </row>
    <row r="170" spans="2:29" ht="14.4" thickBot="1" x14ac:dyDescent="0.3"/>
    <row r="171" spans="2:29" ht="18" thickBot="1" x14ac:dyDescent="0.35">
      <c r="B171" s="104" t="s">
        <v>269</v>
      </c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6"/>
    </row>
    <row r="172" spans="2:29" ht="18" thickBot="1" x14ac:dyDescent="0.35">
      <c r="B172" s="107" t="s">
        <v>74</v>
      </c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89"/>
      <c r="P172" s="107" t="s">
        <v>75</v>
      </c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89"/>
    </row>
    <row r="173" spans="2:29" ht="16.2" thickBot="1" x14ac:dyDescent="0.35">
      <c r="B173" s="68" t="s">
        <v>76</v>
      </c>
      <c r="C173" s="69" t="s">
        <v>17</v>
      </c>
      <c r="D173" s="69" t="s">
        <v>18</v>
      </c>
      <c r="E173" s="69" t="s">
        <v>19</v>
      </c>
      <c r="F173" s="69" t="s">
        <v>21</v>
      </c>
      <c r="G173" s="69" t="s">
        <v>20</v>
      </c>
      <c r="H173" s="69" t="s">
        <v>267</v>
      </c>
      <c r="I173" s="69">
        <v>0</v>
      </c>
      <c r="J173" s="69">
        <v>0</v>
      </c>
      <c r="K173" s="69">
        <v>0</v>
      </c>
      <c r="L173" s="69">
        <v>0</v>
      </c>
      <c r="M173" s="69">
        <v>0</v>
      </c>
      <c r="N173" s="69">
        <v>0</v>
      </c>
      <c r="O173" s="70" t="s">
        <v>57</v>
      </c>
      <c r="P173" s="71" t="s">
        <v>76</v>
      </c>
      <c r="Q173" s="69" t="str">
        <f>C173</f>
        <v>SNP</v>
      </c>
      <c r="R173" s="69" t="str">
        <f t="shared" ref="R173:AB173" si="176">D173</f>
        <v>Labour</v>
      </c>
      <c r="S173" s="69" t="str">
        <f t="shared" si="176"/>
        <v>Conservative</v>
      </c>
      <c r="T173" s="69" t="str">
        <f t="shared" si="176"/>
        <v>Green</v>
      </c>
      <c r="U173" s="69" t="str">
        <f t="shared" si="176"/>
        <v>Lib Dem</v>
      </c>
      <c r="V173" s="69" t="str">
        <f t="shared" si="176"/>
        <v>Sovereignty</v>
      </c>
      <c r="W173" s="69">
        <f t="shared" si="176"/>
        <v>0</v>
      </c>
      <c r="X173" s="69">
        <f t="shared" si="176"/>
        <v>0</v>
      </c>
      <c r="Y173" s="69">
        <f t="shared" si="176"/>
        <v>0</v>
      </c>
      <c r="Z173" s="69">
        <f t="shared" si="176"/>
        <v>0</v>
      </c>
      <c r="AA173" s="69">
        <f t="shared" si="176"/>
        <v>0</v>
      </c>
      <c r="AB173" s="69">
        <f t="shared" si="176"/>
        <v>0</v>
      </c>
      <c r="AC173" s="72" t="s">
        <v>57</v>
      </c>
    </row>
    <row r="174" spans="2:29" ht="15.6" x14ac:dyDescent="0.3">
      <c r="B174" s="73" t="s">
        <v>77</v>
      </c>
      <c r="C174" s="74">
        <v>1611</v>
      </c>
      <c r="D174" s="74">
        <v>1586</v>
      </c>
      <c r="E174" s="74">
        <v>469</v>
      </c>
      <c r="F174" s="74">
        <v>172</v>
      </c>
      <c r="G174" s="74">
        <v>116</v>
      </c>
      <c r="H174" s="74">
        <v>41</v>
      </c>
      <c r="I174" s="74">
        <v>0</v>
      </c>
      <c r="J174" s="74">
        <v>0</v>
      </c>
      <c r="K174" s="74">
        <v>0</v>
      </c>
      <c r="L174" s="74">
        <v>0</v>
      </c>
      <c r="M174" s="74">
        <v>0</v>
      </c>
      <c r="N174" s="74">
        <v>0</v>
      </c>
      <c r="O174" s="75">
        <f>SUM(C174:N174)</f>
        <v>3995</v>
      </c>
      <c r="P174" s="76" t="str">
        <f>B174</f>
        <v>Whole Ward</v>
      </c>
      <c r="Q174" s="77">
        <f t="shared" ref="Q174:Q182" si="177">IF(C174&gt;0,C174/O174,0)</f>
        <v>0.40325406758448062</v>
      </c>
      <c r="R174" s="77">
        <f t="shared" ref="R174:R182" si="178">IF(D174&gt;0,D174/O174,0)</f>
        <v>0.3969962453066333</v>
      </c>
      <c r="S174" s="77">
        <f t="shared" ref="S174:S182" si="179">IF(E174&gt;0,E174/O174,0)</f>
        <v>0.11739674593241552</v>
      </c>
      <c r="T174" s="77">
        <f t="shared" ref="T174:T182" si="180">IF(F174&gt;0,F174/O174,0)</f>
        <v>4.3053817271589488E-2</v>
      </c>
      <c r="U174" s="77">
        <f t="shared" ref="U174:U182" si="181">IF(G174&gt;0,G174/O174,0)</f>
        <v>2.9036295369211516E-2</v>
      </c>
      <c r="V174" s="77">
        <f t="shared" ref="V174:V182" si="182">IF(H174&gt;0,H174/O174,0)</f>
        <v>1.0262828535669587E-2</v>
      </c>
      <c r="W174" s="77">
        <f t="shared" ref="W174:W182" si="183">IF(I174&gt;0,I174/O174,0)</f>
        <v>0</v>
      </c>
      <c r="X174" s="77">
        <f t="shared" ref="X174:X182" si="184">IF(J174&gt;0,J174/O174,0)</f>
        <v>0</v>
      </c>
      <c r="Y174" s="77">
        <f t="shared" ref="Y174:Y182" si="185">IF(K174&gt;0,K174/O174,0)</f>
        <v>0</v>
      </c>
      <c r="Z174" s="77">
        <f t="shared" ref="Z174:Z182" si="186">IF(L174&gt;0,L174/O174,0)</f>
        <v>0</v>
      </c>
      <c r="AA174" s="77">
        <f t="shared" ref="AA174:AA182" si="187">IF(M174&gt;0,M174/O174,0)</f>
        <v>0</v>
      </c>
      <c r="AB174" s="77">
        <f t="shared" ref="AB174:AB182" si="188">IF(N174&gt;0,N174/O174,0)</f>
        <v>0</v>
      </c>
      <c r="AC174" s="78">
        <f>SUM(Q174:AB174)</f>
        <v>1</v>
      </c>
    </row>
    <row r="175" spans="2:29" ht="15.6" x14ac:dyDescent="0.3">
      <c r="B175" s="79" t="s">
        <v>78</v>
      </c>
      <c r="C175" s="80">
        <v>997</v>
      </c>
      <c r="D175" s="80">
        <v>925</v>
      </c>
      <c r="E175" s="80">
        <v>267</v>
      </c>
      <c r="F175" s="80">
        <v>112</v>
      </c>
      <c r="G175" s="80">
        <v>56</v>
      </c>
      <c r="H175" s="80">
        <v>27</v>
      </c>
      <c r="I175" s="80">
        <v>0</v>
      </c>
      <c r="J175" s="80">
        <v>0</v>
      </c>
      <c r="K175" s="80">
        <v>0</v>
      </c>
      <c r="L175" s="80">
        <v>0</v>
      </c>
      <c r="M175" s="80">
        <v>0</v>
      </c>
      <c r="N175" s="80">
        <v>0</v>
      </c>
      <c r="O175" s="81">
        <f>SUM(C175:N175)</f>
        <v>2384</v>
      </c>
      <c r="P175" s="79" t="str">
        <f t="shared" ref="P175:P182" si="189">B175</f>
        <v>In Person Total</v>
      </c>
      <c r="Q175" s="82">
        <f t="shared" si="177"/>
        <v>0.41820469798657717</v>
      </c>
      <c r="R175" s="82">
        <f t="shared" si="178"/>
        <v>0.38800335570469796</v>
      </c>
      <c r="S175" s="82">
        <f t="shared" si="179"/>
        <v>0.11199664429530201</v>
      </c>
      <c r="T175" s="82">
        <f t="shared" si="180"/>
        <v>4.6979865771812082E-2</v>
      </c>
      <c r="U175" s="82">
        <f t="shared" si="181"/>
        <v>2.3489932885906041E-2</v>
      </c>
      <c r="V175" s="82">
        <f t="shared" si="182"/>
        <v>1.1325503355704697E-2</v>
      </c>
      <c r="W175" s="82">
        <f t="shared" si="183"/>
        <v>0</v>
      </c>
      <c r="X175" s="82">
        <f t="shared" si="184"/>
        <v>0</v>
      </c>
      <c r="Y175" s="82">
        <f t="shared" si="185"/>
        <v>0</v>
      </c>
      <c r="Z175" s="82">
        <f t="shared" si="186"/>
        <v>0</v>
      </c>
      <c r="AA175" s="82">
        <f t="shared" si="187"/>
        <v>0</v>
      </c>
      <c r="AB175" s="82">
        <f t="shared" si="188"/>
        <v>0</v>
      </c>
      <c r="AC175" s="83">
        <f t="shared" ref="AC175:AC182" si="190">SUM(Q175:AB175)</f>
        <v>1</v>
      </c>
    </row>
    <row r="176" spans="2:29" ht="15.6" x14ac:dyDescent="0.3">
      <c r="B176" s="76" t="s">
        <v>79</v>
      </c>
      <c r="C176" s="80">
        <v>614</v>
      </c>
      <c r="D176" s="80">
        <v>661</v>
      </c>
      <c r="E176" s="80">
        <v>202</v>
      </c>
      <c r="F176" s="80">
        <v>60</v>
      </c>
      <c r="G176" s="80">
        <v>60</v>
      </c>
      <c r="H176" s="80">
        <v>14</v>
      </c>
      <c r="I176" s="80">
        <v>0</v>
      </c>
      <c r="J176" s="80">
        <v>0</v>
      </c>
      <c r="K176" s="80">
        <v>0</v>
      </c>
      <c r="L176" s="80">
        <v>0</v>
      </c>
      <c r="M176" s="80">
        <v>0</v>
      </c>
      <c r="N176" s="80">
        <v>0</v>
      </c>
      <c r="O176" s="81">
        <f t="shared" ref="O176:O182" si="191">SUM(C176:N176)</f>
        <v>1611</v>
      </c>
      <c r="P176" s="79" t="str">
        <f t="shared" si="189"/>
        <v>Postal Total</v>
      </c>
      <c r="Q176" s="82">
        <f t="shared" si="177"/>
        <v>0.38112973308504033</v>
      </c>
      <c r="R176" s="82">
        <f t="shared" si="178"/>
        <v>0.41030415890751087</v>
      </c>
      <c r="S176" s="82">
        <f t="shared" si="179"/>
        <v>0.12538795779019243</v>
      </c>
      <c r="T176" s="82">
        <f t="shared" si="180"/>
        <v>3.7243947858473E-2</v>
      </c>
      <c r="U176" s="82">
        <f t="shared" si="181"/>
        <v>3.7243947858473E-2</v>
      </c>
      <c r="V176" s="82">
        <f t="shared" si="182"/>
        <v>8.6902545003103657E-3</v>
      </c>
      <c r="W176" s="82">
        <f t="shared" si="183"/>
        <v>0</v>
      </c>
      <c r="X176" s="82">
        <f t="shared" si="184"/>
        <v>0</v>
      </c>
      <c r="Y176" s="82">
        <f t="shared" si="185"/>
        <v>0</v>
      </c>
      <c r="Z176" s="82">
        <f t="shared" si="186"/>
        <v>0</v>
      </c>
      <c r="AA176" s="82">
        <f t="shared" si="187"/>
        <v>0</v>
      </c>
      <c r="AB176" s="82">
        <f t="shared" si="188"/>
        <v>0</v>
      </c>
      <c r="AC176" s="83">
        <f t="shared" si="190"/>
        <v>0.99999999999999989</v>
      </c>
    </row>
    <row r="177" spans="2:29" ht="15.6" x14ac:dyDescent="0.3">
      <c r="B177" s="84" t="s">
        <v>270</v>
      </c>
      <c r="C177" s="80">
        <v>141</v>
      </c>
      <c r="D177" s="80">
        <v>165</v>
      </c>
      <c r="E177" s="80">
        <v>46</v>
      </c>
      <c r="F177" s="80">
        <v>3</v>
      </c>
      <c r="G177" s="80">
        <v>2</v>
      </c>
      <c r="H177" s="80">
        <v>0</v>
      </c>
      <c r="I177" s="80">
        <v>0</v>
      </c>
      <c r="J177" s="80">
        <v>0</v>
      </c>
      <c r="K177" s="80">
        <v>0</v>
      </c>
      <c r="L177" s="80">
        <v>0</v>
      </c>
      <c r="M177" s="80">
        <v>0</v>
      </c>
      <c r="N177" s="80">
        <v>0</v>
      </c>
      <c r="O177" s="81">
        <f t="shared" si="191"/>
        <v>357</v>
      </c>
      <c r="P177" s="79" t="str">
        <f t="shared" si="189"/>
        <v>230LAA</v>
      </c>
      <c r="Q177" s="82">
        <f t="shared" si="177"/>
        <v>0.3949579831932773</v>
      </c>
      <c r="R177" s="82">
        <f t="shared" si="178"/>
        <v>0.46218487394957986</v>
      </c>
      <c r="S177" s="82">
        <f t="shared" si="179"/>
        <v>0.12885154061624648</v>
      </c>
      <c r="T177" s="82">
        <f t="shared" si="180"/>
        <v>8.4033613445378148E-3</v>
      </c>
      <c r="U177" s="82">
        <f t="shared" si="181"/>
        <v>5.6022408963585435E-3</v>
      </c>
      <c r="V177" s="82">
        <f t="shared" si="182"/>
        <v>0</v>
      </c>
      <c r="W177" s="82">
        <f t="shared" si="183"/>
        <v>0</v>
      </c>
      <c r="X177" s="82">
        <f t="shared" si="184"/>
        <v>0</v>
      </c>
      <c r="Y177" s="82">
        <f t="shared" si="185"/>
        <v>0</v>
      </c>
      <c r="Z177" s="82">
        <f t="shared" si="186"/>
        <v>0</v>
      </c>
      <c r="AA177" s="82">
        <f t="shared" si="187"/>
        <v>0</v>
      </c>
      <c r="AB177" s="82">
        <f t="shared" si="188"/>
        <v>0</v>
      </c>
      <c r="AC177" s="83">
        <f t="shared" si="190"/>
        <v>1</v>
      </c>
    </row>
    <row r="178" spans="2:29" ht="31.2" x14ac:dyDescent="0.3">
      <c r="B178" s="84" t="s">
        <v>271</v>
      </c>
      <c r="C178" s="80">
        <v>325</v>
      </c>
      <c r="D178" s="80">
        <v>243</v>
      </c>
      <c r="E178" s="80">
        <v>46</v>
      </c>
      <c r="F178" s="80">
        <v>15</v>
      </c>
      <c r="G178" s="80">
        <v>15</v>
      </c>
      <c r="H178" s="80">
        <v>0</v>
      </c>
      <c r="I178" s="80">
        <v>0</v>
      </c>
      <c r="J178" s="80">
        <v>0</v>
      </c>
      <c r="K178" s="80">
        <v>0</v>
      </c>
      <c r="L178" s="80">
        <v>0</v>
      </c>
      <c r="M178" s="80">
        <v>0</v>
      </c>
      <c r="N178" s="80">
        <v>0</v>
      </c>
      <c r="O178" s="81">
        <f t="shared" si="191"/>
        <v>644</v>
      </c>
      <c r="P178" s="79" t="str">
        <f t="shared" si="189"/>
        <v>231LAB &amp; 232 LAC</v>
      </c>
      <c r="Q178" s="82">
        <f t="shared" si="177"/>
        <v>0.50465838509316774</v>
      </c>
      <c r="R178" s="82">
        <f t="shared" si="178"/>
        <v>0.37732919254658387</v>
      </c>
      <c r="S178" s="82">
        <f t="shared" si="179"/>
        <v>7.1428571428571425E-2</v>
      </c>
      <c r="T178" s="82">
        <f t="shared" si="180"/>
        <v>2.3291925465838508E-2</v>
      </c>
      <c r="U178" s="82">
        <f t="shared" si="181"/>
        <v>2.3291925465838508E-2</v>
      </c>
      <c r="V178" s="82">
        <f t="shared" si="182"/>
        <v>0</v>
      </c>
      <c r="W178" s="82">
        <f t="shared" si="183"/>
        <v>0</v>
      </c>
      <c r="X178" s="82">
        <f t="shared" si="184"/>
        <v>0</v>
      </c>
      <c r="Y178" s="82">
        <f t="shared" si="185"/>
        <v>0</v>
      </c>
      <c r="Z178" s="82">
        <f t="shared" si="186"/>
        <v>0</v>
      </c>
      <c r="AA178" s="82">
        <f t="shared" si="187"/>
        <v>0</v>
      </c>
      <c r="AB178" s="82">
        <f t="shared" si="188"/>
        <v>0</v>
      </c>
      <c r="AC178" s="83">
        <f t="shared" si="190"/>
        <v>1</v>
      </c>
    </row>
    <row r="179" spans="2:29" ht="15.6" x14ac:dyDescent="0.3">
      <c r="B179" s="84" t="s">
        <v>272</v>
      </c>
      <c r="C179" s="80">
        <v>273</v>
      </c>
      <c r="D179" s="80">
        <v>245</v>
      </c>
      <c r="E179" s="80">
        <v>79</v>
      </c>
      <c r="F179" s="80">
        <v>41</v>
      </c>
      <c r="G179" s="80">
        <v>21</v>
      </c>
      <c r="H179" s="80">
        <v>9</v>
      </c>
      <c r="I179" s="80">
        <v>0</v>
      </c>
      <c r="J179" s="80">
        <v>0</v>
      </c>
      <c r="K179" s="80">
        <v>0</v>
      </c>
      <c r="L179" s="80">
        <v>0</v>
      </c>
      <c r="M179" s="80">
        <v>0</v>
      </c>
      <c r="N179" s="80">
        <v>0</v>
      </c>
      <c r="O179" s="81">
        <f t="shared" si="191"/>
        <v>668</v>
      </c>
      <c r="P179" s="79" t="str">
        <f t="shared" si="189"/>
        <v>233LAD</v>
      </c>
      <c r="Q179" s="82">
        <f t="shared" si="177"/>
        <v>0.4086826347305389</v>
      </c>
      <c r="R179" s="82">
        <f t="shared" si="178"/>
        <v>0.36676646706586824</v>
      </c>
      <c r="S179" s="82">
        <f t="shared" si="179"/>
        <v>0.11826347305389222</v>
      </c>
      <c r="T179" s="82">
        <f t="shared" si="180"/>
        <v>6.1377245508982034E-2</v>
      </c>
      <c r="U179" s="82">
        <f t="shared" si="181"/>
        <v>3.1437125748502992E-2</v>
      </c>
      <c r="V179" s="82">
        <f t="shared" si="182"/>
        <v>1.3473053892215569E-2</v>
      </c>
      <c r="W179" s="82">
        <f t="shared" si="183"/>
        <v>0</v>
      </c>
      <c r="X179" s="82">
        <f t="shared" si="184"/>
        <v>0</v>
      </c>
      <c r="Y179" s="82">
        <f t="shared" si="185"/>
        <v>0</v>
      </c>
      <c r="Z179" s="82">
        <f t="shared" si="186"/>
        <v>0</v>
      </c>
      <c r="AA179" s="82">
        <f t="shared" si="187"/>
        <v>0</v>
      </c>
      <c r="AB179" s="82">
        <f t="shared" si="188"/>
        <v>0</v>
      </c>
      <c r="AC179" s="83">
        <f t="shared" si="190"/>
        <v>0.99999999999999989</v>
      </c>
    </row>
    <row r="180" spans="2:29" ht="15.6" x14ac:dyDescent="0.3">
      <c r="B180" s="84" t="s">
        <v>273</v>
      </c>
      <c r="C180" s="80">
        <v>354</v>
      </c>
      <c r="D180" s="80">
        <v>353</v>
      </c>
      <c r="E180" s="80">
        <v>97</v>
      </c>
      <c r="F180" s="80">
        <v>31</v>
      </c>
      <c r="G180" s="80">
        <v>19</v>
      </c>
      <c r="H180" s="80">
        <v>5</v>
      </c>
      <c r="I180" s="80">
        <v>0</v>
      </c>
      <c r="J180" s="80">
        <v>0</v>
      </c>
      <c r="K180" s="80">
        <v>0</v>
      </c>
      <c r="L180" s="80">
        <v>0</v>
      </c>
      <c r="M180" s="80">
        <v>0</v>
      </c>
      <c r="N180" s="80">
        <v>0</v>
      </c>
      <c r="O180" s="81">
        <f t="shared" si="191"/>
        <v>859</v>
      </c>
      <c r="P180" s="79" t="str">
        <f t="shared" si="189"/>
        <v>234LAE</v>
      </c>
      <c r="Q180" s="82">
        <f t="shared" si="177"/>
        <v>0.41210710128055877</v>
      </c>
      <c r="R180" s="82">
        <f t="shared" si="178"/>
        <v>0.41094295692665889</v>
      </c>
      <c r="S180" s="82">
        <f t="shared" si="179"/>
        <v>0.11292200232828871</v>
      </c>
      <c r="T180" s="82">
        <f t="shared" si="180"/>
        <v>3.6088474970896393E-2</v>
      </c>
      <c r="U180" s="82">
        <f t="shared" si="181"/>
        <v>2.2118742724097789E-2</v>
      </c>
      <c r="V180" s="82">
        <f t="shared" si="182"/>
        <v>5.8207217694994182E-3</v>
      </c>
      <c r="W180" s="82">
        <f t="shared" si="183"/>
        <v>0</v>
      </c>
      <c r="X180" s="82">
        <f t="shared" si="184"/>
        <v>0</v>
      </c>
      <c r="Y180" s="82">
        <f t="shared" si="185"/>
        <v>0</v>
      </c>
      <c r="Z180" s="82">
        <f t="shared" si="186"/>
        <v>0</v>
      </c>
      <c r="AA180" s="82">
        <f t="shared" si="187"/>
        <v>0</v>
      </c>
      <c r="AB180" s="82">
        <f t="shared" si="188"/>
        <v>0</v>
      </c>
      <c r="AC180" s="83">
        <f t="shared" si="190"/>
        <v>1</v>
      </c>
    </row>
    <row r="181" spans="2:29" ht="15.6" x14ac:dyDescent="0.3">
      <c r="B181" s="84" t="s">
        <v>274</v>
      </c>
      <c r="C181" s="80">
        <v>200</v>
      </c>
      <c r="D181" s="80">
        <v>187</v>
      </c>
      <c r="E181" s="80">
        <v>90</v>
      </c>
      <c r="F181" s="80">
        <v>43</v>
      </c>
      <c r="G181" s="80">
        <v>39</v>
      </c>
      <c r="H181" s="80">
        <v>14</v>
      </c>
      <c r="I181" s="80">
        <v>0</v>
      </c>
      <c r="J181" s="80">
        <v>0</v>
      </c>
      <c r="K181" s="80">
        <v>0</v>
      </c>
      <c r="L181" s="80">
        <v>0</v>
      </c>
      <c r="M181" s="80">
        <v>0</v>
      </c>
      <c r="N181" s="80">
        <v>0</v>
      </c>
      <c r="O181" s="81">
        <f t="shared" si="191"/>
        <v>573</v>
      </c>
      <c r="P181" s="79" t="str">
        <f t="shared" si="189"/>
        <v>235LAF</v>
      </c>
      <c r="Q181" s="82">
        <f t="shared" si="177"/>
        <v>0.34904013961605584</v>
      </c>
      <c r="R181" s="82">
        <f t="shared" si="178"/>
        <v>0.32635253054101221</v>
      </c>
      <c r="S181" s="82">
        <f t="shared" si="179"/>
        <v>0.15706806282722513</v>
      </c>
      <c r="T181" s="82">
        <f t="shared" si="180"/>
        <v>7.5043630017452012E-2</v>
      </c>
      <c r="U181" s="82">
        <f t="shared" si="181"/>
        <v>6.8062827225130892E-2</v>
      </c>
      <c r="V181" s="82">
        <f t="shared" si="182"/>
        <v>2.4432809773123908E-2</v>
      </c>
      <c r="W181" s="82">
        <f t="shared" si="183"/>
        <v>0</v>
      </c>
      <c r="X181" s="82">
        <f t="shared" si="184"/>
        <v>0</v>
      </c>
      <c r="Y181" s="82">
        <f t="shared" si="185"/>
        <v>0</v>
      </c>
      <c r="Z181" s="82">
        <f t="shared" si="186"/>
        <v>0</v>
      </c>
      <c r="AA181" s="82">
        <f t="shared" si="187"/>
        <v>0</v>
      </c>
      <c r="AB181" s="82">
        <f t="shared" si="188"/>
        <v>0</v>
      </c>
      <c r="AC181" s="83">
        <f t="shared" si="190"/>
        <v>1</v>
      </c>
    </row>
    <row r="182" spans="2:29" ht="31.8" thickBot="1" x14ac:dyDescent="0.35">
      <c r="B182" s="84" t="s">
        <v>275</v>
      </c>
      <c r="C182" s="80">
        <v>318</v>
      </c>
      <c r="D182" s="80">
        <v>393</v>
      </c>
      <c r="E182" s="80">
        <v>112</v>
      </c>
      <c r="F182" s="80">
        <v>38</v>
      </c>
      <c r="G182" s="80">
        <v>21</v>
      </c>
      <c r="H182" s="80">
        <v>14</v>
      </c>
      <c r="I182" s="80">
        <v>0</v>
      </c>
      <c r="J182" s="80">
        <v>0</v>
      </c>
      <c r="K182" s="80">
        <v>0</v>
      </c>
      <c r="L182" s="80">
        <v>0</v>
      </c>
      <c r="M182" s="80">
        <v>0</v>
      </c>
      <c r="N182" s="80">
        <v>0</v>
      </c>
      <c r="O182" s="81">
        <f t="shared" si="191"/>
        <v>896</v>
      </c>
      <c r="P182" s="79" t="str">
        <f t="shared" si="189"/>
        <v>236LAG &amp; 237 LAH</v>
      </c>
      <c r="Q182" s="82">
        <f t="shared" si="177"/>
        <v>0.3549107142857143</v>
      </c>
      <c r="R182" s="82">
        <f t="shared" si="178"/>
        <v>0.43861607142857145</v>
      </c>
      <c r="S182" s="82">
        <f t="shared" si="179"/>
        <v>0.125</v>
      </c>
      <c r="T182" s="82">
        <f t="shared" si="180"/>
        <v>4.2410714285714288E-2</v>
      </c>
      <c r="U182" s="82">
        <f t="shared" si="181"/>
        <v>2.34375E-2</v>
      </c>
      <c r="V182" s="82">
        <f t="shared" si="182"/>
        <v>1.5625E-2</v>
      </c>
      <c r="W182" s="82">
        <f t="shared" si="183"/>
        <v>0</v>
      </c>
      <c r="X182" s="82">
        <f t="shared" si="184"/>
        <v>0</v>
      </c>
      <c r="Y182" s="82">
        <f t="shared" si="185"/>
        <v>0</v>
      </c>
      <c r="Z182" s="82">
        <f t="shared" si="186"/>
        <v>0</v>
      </c>
      <c r="AA182" s="82">
        <f t="shared" si="187"/>
        <v>0</v>
      </c>
      <c r="AB182" s="82">
        <f t="shared" si="188"/>
        <v>0</v>
      </c>
      <c r="AC182" s="83">
        <f t="shared" si="190"/>
        <v>1</v>
      </c>
    </row>
    <row r="183" spans="2:29" ht="16.2" thickBot="1" x14ac:dyDescent="0.35">
      <c r="B183" s="101" t="s">
        <v>80</v>
      </c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3"/>
    </row>
    <row r="184" spans="2:29" ht="14.4" thickBot="1" x14ac:dyDescent="0.3"/>
    <row r="185" spans="2:29" ht="18" thickBot="1" x14ac:dyDescent="0.35">
      <c r="B185" s="104" t="s">
        <v>282</v>
      </c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6"/>
    </row>
    <row r="186" spans="2:29" ht="18" thickBot="1" x14ac:dyDescent="0.35">
      <c r="B186" s="107" t="s">
        <v>74</v>
      </c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89"/>
      <c r="P186" s="107" t="s">
        <v>75</v>
      </c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89"/>
    </row>
    <row r="187" spans="2:29" ht="16.2" thickBot="1" x14ac:dyDescent="0.35">
      <c r="B187" s="68" t="s">
        <v>76</v>
      </c>
      <c r="C187" s="69" t="s">
        <v>17</v>
      </c>
      <c r="D187" s="69" t="s">
        <v>18</v>
      </c>
      <c r="E187" s="69" t="s">
        <v>19</v>
      </c>
      <c r="F187" s="69" t="s">
        <v>20</v>
      </c>
      <c r="G187" s="69" t="s">
        <v>51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69">
        <v>0</v>
      </c>
      <c r="N187" s="69">
        <v>0</v>
      </c>
      <c r="O187" s="70" t="s">
        <v>57</v>
      </c>
      <c r="P187" s="71" t="s">
        <v>76</v>
      </c>
      <c r="Q187" s="69" t="str">
        <f>C187</f>
        <v>SNP</v>
      </c>
      <c r="R187" s="69" t="str">
        <f t="shared" ref="R187:AB187" si="192">D187</f>
        <v>Labour</v>
      </c>
      <c r="S187" s="69" t="str">
        <f t="shared" si="192"/>
        <v>Conservative</v>
      </c>
      <c r="T187" s="69" t="str">
        <f t="shared" si="192"/>
        <v>Lib Dem</v>
      </c>
      <c r="U187" s="69" t="str">
        <f t="shared" si="192"/>
        <v>Independent</v>
      </c>
      <c r="V187" s="69">
        <f t="shared" si="192"/>
        <v>0</v>
      </c>
      <c r="W187" s="69">
        <f t="shared" si="192"/>
        <v>0</v>
      </c>
      <c r="X187" s="69">
        <f t="shared" si="192"/>
        <v>0</v>
      </c>
      <c r="Y187" s="69">
        <f t="shared" si="192"/>
        <v>0</v>
      </c>
      <c r="Z187" s="69">
        <f t="shared" si="192"/>
        <v>0</v>
      </c>
      <c r="AA187" s="69">
        <f t="shared" si="192"/>
        <v>0</v>
      </c>
      <c r="AB187" s="69">
        <f t="shared" si="192"/>
        <v>0</v>
      </c>
      <c r="AC187" s="72" t="s">
        <v>57</v>
      </c>
    </row>
    <row r="188" spans="2:29" ht="15.6" x14ac:dyDescent="0.3">
      <c r="B188" s="73" t="s">
        <v>77</v>
      </c>
      <c r="C188" s="74">
        <v>2273</v>
      </c>
      <c r="D188" s="74">
        <v>1491</v>
      </c>
      <c r="E188" s="74">
        <v>531</v>
      </c>
      <c r="F188" s="74">
        <v>174</v>
      </c>
      <c r="G188" s="74">
        <v>119</v>
      </c>
      <c r="H188" s="74">
        <v>0</v>
      </c>
      <c r="I188" s="74">
        <v>0</v>
      </c>
      <c r="J188" s="74">
        <v>0</v>
      </c>
      <c r="K188" s="74">
        <v>0</v>
      </c>
      <c r="L188" s="74">
        <v>0</v>
      </c>
      <c r="M188" s="74">
        <v>0</v>
      </c>
      <c r="N188" s="74">
        <v>0</v>
      </c>
      <c r="O188" s="75">
        <f>SUM(C188:N188)</f>
        <v>4588</v>
      </c>
      <c r="P188" s="76" t="str">
        <f>B188</f>
        <v>Whole Ward</v>
      </c>
      <c r="Q188" s="77">
        <f t="shared" ref="Q188:Q198" si="193">IF(C188&gt;0,C188/O188,0)</f>
        <v>0.49542284219703575</v>
      </c>
      <c r="R188" s="77">
        <f t="shared" ref="R188:R198" si="194">IF(D188&gt;0,D188/O188,0)</f>
        <v>0.32497820401046207</v>
      </c>
      <c r="S188" s="77">
        <f t="shared" ref="S188:S198" si="195">IF(E188&gt;0,E188/O188,0)</f>
        <v>0.11573670444638187</v>
      </c>
      <c r="T188" s="77">
        <f t="shared" ref="T188:T198" si="196">IF(F188&gt;0,F188/O188,0)</f>
        <v>3.7925021795989541E-2</v>
      </c>
      <c r="U188" s="77">
        <f t="shared" ref="U188:U198" si="197">IF(G188&gt;0,G188/O188,0)</f>
        <v>2.5937227550130774E-2</v>
      </c>
      <c r="V188" s="77">
        <f t="shared" ref="V188:V198" si="198">IF(H188&gt;0,H188/O188,0)</f>
        <v>0</v>
      </c>
      <c r="W188" s="77">
        <f t="shared" ref="W188:W198" si="199">IF(I188&gt;0,I188/O188,0)</f>
        <v>0</v>
      </c>
      <c r="X188" s="77">
        <f t="shared" ref="X188:X198" si="200">IF(J188&gt;0,J188/O188,0)</f>
        <v>0</v>
      </c>
      <c r="Y188" s="77">
        <f t="shared" ref="Y188:Y198" si="201">IF(K188&gt;0,K188/O188,0)</f>
        <v>0</v>
      </c>
      <c r="Z188" s="77">
        <f t="shared" ref="Z188:Z198" si="202">IF(L188&gt;0,L188/O188,0)</f>
        <v>0</v>
      </c>
      <c r="AA188" s="77">
        <f t="shared" ref="AA188:AA198" si="203">IF(M188&gt;0,M188/O188,0)</f>
        <v>0</v>
      </c>
      <c r="AB188" s="77">
        <f t="shared" ref="AB188:AB198" si="204">IF(N188&gt;0,N188/O188,0)</f>
        <v>0</v>
      </c>
      <c r="AC188" s="78">
        <f>SUM(Q188:AB188)</f>
        <v>0.99999999999999989</v>
      </c>
    </row>
    <row r="189" spans="2:29" ht="15.6" x14ac:dyDescent="0.3">
      <c r="B189" s="79" t="s">
        <v>78</v>
      </c>
      <c r="C189" s="80">
        <v>1441</v>
      </c>
      <c r="D189" s="80">
        <v>860</v>
      </c>
      <c r="E189" s="80">
        <v>310</v>
      </c>
      <c r="F189" s="80">
        <v>103</v>
      </c>
      <c r="G189" s="80">
        <v>65</v>
      </c>
      <c r="H189" s="80">
        <v>0</v>
      </c>
      <c r="I189" s="80">
        <v>0</v>
      </c>
      <c r="J189" s="80">
        <v>0</v>
      </c>
      <c r="K189" s="80">
        <v>0</v>
      </c>
      <c r="L189" s="80">
        <v>0</v>
      </c>
      <c r="M189" s="80">
        <v>0</v>
      </c>
      <c r="N189" s="80">
        <v>0</v>
      </c>
      <c r="O189" s="81">
        <f>SUM(C189:N189)</f>
        <v>2779</v>
      </c>
      <c r="P189" s="79" t="str">
        <f t="shared" ref="P189:P198" si="205">B189</f>
        <v>In Person Total</v>
      </c>
      <c r="Q189" s="82">
        <f t="shared" si="193"/>
        <v>0.51853184598776536</v>
      </c>
      <c r="R189" s="82">
        <f t="shared" si="194"/>
        <v>0.30946383591219861</v>
      </c>
      <c r="S189" s="82">
        <f t="shared" si="195"/>
        <v>0.11155091759625764</v>
      </c>
      <c r="T189" s="82">
        <f t="shared" si="196"/>
        <v>3.7063691975530763E-2</v>
      </c>
      <c r="U189" s="82">
        <f t="shared" si="197"/>
        <v>2.3389708528247573E-2</v>
      </c>
      <c r="V189" s="82">
        <f t="shared" si="198"/>
        <v>0</v>
      </c>
      <c r="W189" s="82">
        <f t="shared" si="199"/>
        <v>0</v>
      </c>
      <c r="X189" s="82">
        <f t="shared" si="200"/>
        <v>0</v>
      </c>
      <c r="Y189" s="82">
        <f t="shared" si="201"/>
        <v>0</v>
      </c>
      <c r="Z189" s="82">
        <f t="shared" si="202"/>
        <v>0</v>
      </c>
      <c r="AA189" s="82">
        <f t="shared" si="203"/>
        <v>0</v>
      </c>
      <c r="AB189" s="82">
        <f t="shared" si="204"/>
        <v>0</v>
      </c>
      <c r="AC189" s="83">
        <f t="shared" ref="AC189:AC198" si="206">SUM(Q189:AB189)</f>
        <v>1</v>
      </c>
    </row>
    <row r="190" spans="2:29" ht="15.6" x14ac:dyDescent="0.3">
      <c r="B190" s="76" t="s">
        <v>79</v>
      </c>
      <c r="C190" s="80">
        <v>832</v>
      </c>
      <c r="D190" s="80">
        <v>631</v>
      </c>
      <c r="E190" s="80">
        <v>221</v>
      </c>
      <c r="F190" s="80">
        <v>71</v>
      </c>
      <c r="G190" s="80">
        <v>54</v>
      </c>
      <c r="H190" s="80">
        <v>0</v>
      </c>
      <c r="I190" s="80">
        <v>0</v>
      </c>
      <c r="J190" s="80">
        <v>0</v>
      </c>
      <c r="K190" s="80">
        <v>0</v>
      </c>
      <c r="L190" s="80">
        <v>0</v>
      </c>
      <c r="M190" s="80">
        <v>0</v>
      </c>
      <c r="N190" s="80">
        <v>0</v>
      </c>
      <c r="O190" s="81">
        <f t="shared" ref="O190:O198" si="207">SUM(C190:N190)</f>
        <v>1809</v>
      </c>
      <c r="P190" s="79" t="str">
        <f t="shared" si="205"/>
        <v>Postal Total</v>
      </c>
      <c r="Q190" s="82">
        <f t="shared" si="193"/>
        <v>0.45992260917634054</v>
      </c>
      <c r="R190" s="82">
        <f t="shared" si="194"/>
        <v>0.34881149806522943</v>
      </c>
      <c r="S190" s="82">
        <f t="shared" si="195"/>
        <v>0.12216694306246545</v>
      </c>
      <c r="T190" s="82">
        <f t="shared" si="196"/>
        <v>3.9248203427307907E-2</v>
      </c>
      <c r="U190" s="82">
        <f t="shared" si="197"/>
        <v>2.9850746268656716E-2</v>
      </c>
      <c r="V190" s="82">
        <f t="shared" si="198"/>
        <v>0</v>
      </c>
      <c r="W190" s="82">
        <f t="shared" si="199"/>
        <v>0</v>
      </c>
      <c r="X190" s="82">
        <f t="shared" si="200"/>
        <v>0</v>
      </c>
      <c r="Y190" s="82">
        <f t="shared" si="201"/>
        <v>0</v>
      </c>
      <c r="Z190" s="82">
        <f t="shared" si="202"/>
        <v>0</v>
      </c>
      <c r="AA190" s="82">
        <f t="shared" si="203"/>
        <v>0</v>
      </c>
      <c r="AB190" s="82">
        <f t="shared" si="204"/>
        <v>0</v>
      </c>
      <c r="AC190" s="83">
        <f t="shared" si="206"/>
        <v>1</v>
      </c>
    </row>
    <row r="191" spans="2:29" ht="15.6" x14ac:dyDescent="0.3">
      <c r="B191" s="84" t="s">
        <v>283</v>
      </c>
      <c r="C191" s="80">
        <v>222</v>
      </c>
      <c r="D191" s="80">
        <v>224</v>
      </c>
      <c r="E191" s="80">
        <v>67</v>
      </c>
      <c r="F191" s="80">
        <v>19</v>
      </c>
      <c r="G191" s="80">
        <v>9</v>
      </c>
      <c r="H191" s="80">
        <v>0</v>
      </c>
      <c r="I191" s="80">
        <v>0</v>
      </c>
      <c r="J191" s="80">
        <v>0</v>
      </c>
      <c r="K191" s="80">
        <v>0</v>
      </c>
      <c r="L191" s="80">
        <v>0</v>
      </c>
      <c r="M191" s="80">
        <v>0</v>
      </c>
      <c r="N191" s="80">
        <v>0</v>
      </c>
      <c r="O191" s="81">
        <f t="shared" si="207"/>
        <v>541</v>
      </c>
      <c r="P191" s="79" t="str">
        <f t="shared" si="205"/>
        <v>245MAA</v>
      </c>
      <c r="Q191" s="82">
        <f t="shared" si="193"/>
        <v>0.41035120147874304</v>
      </c>
      <c r="R191" s="82">
        <f t="shared" si="194"/>
        <v>0.41404805914972276</v>
      </c>
      <c r="S191" s="82">
        <f t="shared" si="195"/>
        <v>0.12384473197781885</v>
      </c>
      <c r="T191" s="82">
        <f t="shared" si="196"/>
        <v>3.512014787430684E-2</v>
      </c>
      <c r="U191" s="82">
        <f t="shared" si="197"/>
        <v>1.6635859519408502E-2</v>
      </c>
      <c r="V191" s="82">
        <f t="shared" si="198"/>
        <v>0</v>
      </c>
      <c r="W191" s="82">
        <f t="shared" si="199"/>
        <v>0</v>
      </c>
      <c r="X191" s="82">
        <f t="shared" si="200"/>
        <v>0</v>
      </c>
      <c r="Y191" s="82">
        <f t="shared" si="201"/>
        <v>0</v>
      </c>
      <c r="Z191" s="82">
        <f t="shared" si="202"/>
        <v>0</v>
      </c>
      <c r="AA191" s="82">
        <f t="shared" si="203"/>
        <v>0</v>
      </c>
      <c r="AB191" s="82">
        <f t="shared" si="204"/>
        <v>0</v>
      </c>
      <c r="AC191" s="83">
        <f t="shared" si="206"/>
        <v>1</v>
      </c>
    </row>
    <row r="192" spans="2:29" ht="15.6" x14ac:dyDescent="0.3">
      <c r="B192" s="84" t="s">
        <v>284</v>
      </c>
      <c r="C192" s="80">
        <v>137</v>
      </c>
      <c r="D192" s="80">
        <v>137</v>
      </c>
      <c r="E192" s="80">
        <v>81</v>
      </c>
      <c r="F192" s="80">
        <v>17</v>
      </c>
      <c r="G192" s="80">
        <v>2</v>
      </c>
      <c r="H192" s="80">
        <v>0</v>
      </c>
      <c r="I192" s="80">
        <v>0</v>
      </c>
      <c r="J192" s="80">
        <v>0</v>
      </c>
      <c r="K192" s="80">
        <v>0</v>
      </c>
      <c r="L192" s="80">
        <v>0</v>
      </c>
      <c r="M192" s="80">
        <v>0</v>
      </c>
      <c r="N192" s="80">
        <v>0</v>
      </c>
      <c r="O192" s="81">
        <f t="shared" si="207"/>
        <v>374</v>
      </c>
      <c r="P192" s="79" t="str">
        <f t="shared" si="205"/>
        <v>246MAB</v>
      </c>
      <c r="Q192" s="82">
        <f t="shared" si="193"/>
        <v>0.36631016042780751</v>
      </c>
      <c r="R192" s="82">
        <f t="shared" si="194"/>
        <v>0.36631016042780751</v>
      </c>
      <c r="S192" s="82">
        <f t="shared" si="195"/>
        <v>0.21657754010695188</v>
      </c>
      <c r="T192" s="82">
        <f t="shared" si="196"/>
        <v>4.5454545454545456E-2</v>
      </c>
      <c r="U192" s="82">
        <f t="shared" si="197"/>
        <v>5.3475935828877002E-3</v>
      </c>
      <c r="V192" s="82">
        <f t="shared" si="198"/>
        <v>0</v>
      </c>
      <c r="W192" s="82">
        <f t="shared" si="199"/>
        <v>0</v>
      </c>
      <c r="X192" s="82">
        <f t="shared" si="200"/>
        <v>0</v>
      </c>
      <c r="Y192" s="82">
        <f t="shared" si="201"/>
        <v>0</v>
      </c>
      <c r="Z192" s="82">
        <f t="shared" si="202"/>
        <v>0</v>
      </c>
      <c r="AA192" s="82">
        <f t="shared" si="203"/>
        <v>0</v>
      </c>
      <c r="AB192" s="82">
        <f t="shared" si="204"/>
        <v>0</v>
      </c>
      <c r="AC192" s="83">
        <f t="shared" si="206"/>
        <v>1</v>
      </c>
    </row>
    <row r="193" spans="2:29" ht="15.6" x14ac:dyDescent="0.3">
      <c r="B193" s="84" t="s">
        <v>285</v>
      </c>
      <c r="C193" s="80">
        <v>416</v>
      </c>
      <c r="D193" s="80">
        <v>250</v>
      </c>
      <c r="E193" s="80">
        <v>91</v>
      </c>
      <c r="F193" s="80">
        <v>24</v>
      </c>
      <c r="G193" s="80">
        <v>26</v>
      </c>
      <c r="H193" s="80">
        <v>0</v>
      </c>
      <c r="I193" s="80">
        <v>0</v>
      </c>
      <c r="J193" s="80">
        <v>0</v>
      </c>
      <c r="K193" s="80">
        <v>0</v>
      </c>
      <c r="L193" s="80">
        <v>0</v>
      </c>
      <c r="M193" s="80">
        <v>0</v>
      </c>
      <c r="N193" s="80">
        <v>0</v>
      </c>
      <c r="O193" s="81">
        <f t="shared" si="207"/>
        <v>807</v>
      </c>
      <c r="P193" s="79" t="str">
        <f t="shared" si="205"/>
        <v>247MAC^</v>
      </c>
      <c r="Q193" s="82">
        <f t="shared" si="193"/>
        <v>0.51548946716232957</v>
      </c>
      <c r="R193" s="82">
        <f t="shared" si="194"/>
        <v>0.3097893432465923</v>
      </c>
      <c r="S193" s="82">
        <f t="shared" si="195"/>
        <v>0.1127633209417596</v>
      </c>
      <c r="T193" s="82">
        <f t="shared" si="196"/>
        <v>2.9739776951672861E-2</v>
      </c>
      <c r="U193" s="82">
        <f t="shared" si="197"/>
        <v>3.2218091697645598E-2</v>
      </c>
      <c r="V193" s="82">
        <f t="shared" si="198"/>
        <v>0</v>
      </c>
      <c r="W193" s="82">
        <f t="shared" si="199"/>
        <v>0</v>
      </c>
      <c r="X193" s="82">
        <f t="shared" si="200"/>
        <v>0</v>
      </c>
      <c r="Y193" s="82">
        <f t="shared" si="201"/>
        <v>0</v>
      </c>
      <c r="Z193" s="82">
        <f t="shared" si="202"/>
        <v>0</v>
      </c>
      <c r="AA193" s="82">
        <f t="shared" si="203"/>
        <v>0</v>
      </c>
      <c r="AB193" s="82">
        <f t="shared" si="204"/>
        <v>0</v>
      </c>
      <c r="AC193" s="83">
        <f t="shared" si="206"/>
        <v>0.99999999999999989</v>
      </c>
    </row>
    <row r="194" spans="2:29" ht="31.2" x14ac:dyDescent="0.3">
      <c r="B194" s="84" t="s">
        <v>286</v>
      </c>
      <c r="C194" s="80">
        <v>303</v>
      </c>
      <c r="D194" s="80">
        <v>220</v>
      </c>
      <c r="E194" s="80">
        <v>101</v>
      </c>
      <c r="F194" s="80">
        <v>29</v>
      </c>
      <c r="G194" s="80">
        <v>9</v>
      </c>
      <c r="H194" s="80">
        <v>0</v>
      </c>
      <c r="I194" s="80">
        <v>0</v>
      </c>
      <c r="J194" s="80">
        <v>0</v>
      </c>
      <c r="K194" s="80">
        <v>0</v>
      </c>
      <c r="L194" s="80">
        <v>0</v>
      </c>
      <c r="M194" s="80">
        <v>0</v>
      </c>
      <c r="N194" s="80">
        <v>0</v>
      </c>
      <c r="O194" s="81">
        <f t="shared" si="207"/>
        <v>662</v>
      </c>
      <c r="P194" s="79" t="str">
        <f t="shared" si="205"/>
        <v>248MAD &amp; 250MAF</v>
      </c>
      <c r="Q194" s="82">
        <f t="shared" si="193"/>
        <v>0.45770392749244715</v>
      </c>
      <c r="R194" s="82">
        <f t="shared" si="194"/>
        <v>0.33232628398791542</v>
      </c>
      <c r="S194" s="82">
        <f t="shared" si="195"/>
        <v>0.15256797583081572</v>
      </c>
      <c r="T194" s="82">
        <f t="shared" si="196"/>
        <v>4.3806646525679761E-2</v>
      </c>
      <c r="U194" s="82">
        <f t="shared" si="197"/>
        <v>1.3595166163141994E-2</v>
      </c>
      <c r="V194" s="82">
        <f t="shared" si="198"/>
        <v>0</v>
      </c>
      <c r="W194" s="82">
        <f t="shared" si="199"/>
        <v>0</v>
      </c>
      <c r="X194" s="82">
        <f t="shared" si="200"/>
        <v>0</v>
      </c>
      <c r="Y194" s="82">
        <f t="shared" si="201"/>
        <v>0</v>
      </c>
      <c r="Z194" s="82">
        <f t="shared" si="202"/>
        <v>0</v>
      </c>
      <c r="AA194" s="82">
        <f t="shared" si="203"/>
        <v>0</v>
      </c>
      <c r="AB194" s="82">
        <f t="shared" si="204"/>
        <v>0</v>
      </c>
      <c r="AC194" s="83">
        <f t="shared" si="206"/>
        <v>1</v>
      </c>
    </row>
    <row r="195" spans="2:29" ht="15.6" x14ac:dyDescent="0.3">
      <c r="B195" s="84" t="s">
        <v>287</v>
      </c>
      <c r="C195" s="80">
        <v>136</v>
      </c>
      <c r="D195" s="80">
        <v>111</v>
      </c>
      <c r="E195" s="80">
        <v>36</v>
      </c>
      <c r="F195" s="80">
        <v>12</v>
      </c>
      <c r="G195" s="80">
        <v>9</v>
      </c>
      <c r="H195" s="80">
        <v>0</v>
      </c>
      <c r="I195" s="80">
        <v>0</v>
      </c>
      <c r="J195" s="80">
        <v>0</v>
      </c>
      <c r="K195" s="80">
        <v>0</v>
      </c>
      <c r="L195" s="80">
        <v>0</v>
      </c>
      <c r="M195" s="80">
        <v>0</v>
      </c>
      <c r="N195" s="80">
        <v>0</v>
      </c>
      <c r="O195" s="81">
        <f t="shared" si="207"/>
        <v>304</v>
      </c>
      <c r="P195" s="79" t="str">
        <f t="shared" si="205"/>
        <v>249MAE^</v>
      </c>
      <c r="Q195" s="82">
        <f t="shared" si="193"/>
        <v>0.44736842105263158</v>
      </c>
      <c r="R195" s="82">
        <f t="shared" si="194"/>
        <v>0.36513157894736842</v>
      </c>
      <c r="S195" s="82">
        <f t="shared" si="195"/>
        <v>0.11842105263157894</v>
      </c>
      <c r="T195" s="82">
        <f t="shared" si="196"/>
        <v>3.9473684210526314E-2</v>
      </c>
      <c r="U195" s="82">
        <f t="shared" si="197"/>
        <v>2.9605263157894735E-2</v>
      </c>
      <c r="V195" s="82">
        <f t="shared" si="198"/>
        <v>0</v>
      </c>
      <c r="W195" s="82">
        <f t="shared" si="199"/>
        <v>0</v>
      </c>
      <c r="X195" s="82">
        <f t="shared" si="200"/>
        <v>0</v>
      </c>
      <c r="Y195" s="82">
        <f t="shared" si="201"/>
        <v>0</v>
      </c>
      <c r="Z195" s="82">
        <f t="shared" si="202"/>
        <v>0</v>
      </c>
      <c r="AA195" s="82">
        <f t="shared" si="203"/>
        <v>0</v>
      </c>
      <c r="AB195" s="82">
        <f t="shared" si="204"/>
        <v>0</v>
      </c>
      <c r="AC195" s="83">
        <f t="shared" si="206"/>
        <v>1</v>
      </c>
    </row>
    <row r="196" spans="2:29" ht="15.6" x14ac:dyDescent="0.3">
      <c r="B196" s="84" t="s">
        <v>288</v>
      </c>
      <c r="C196" s="80">
        <v>418</v>
      </c>
      <c r="D196" s="80">
        <v>198</v>
      </c>
      <c r="E196" s="80">
        <v>62</v>
      </c>
      <c r="F196" s="80">
        <v>34</v>
      </c>
      <c r="G196" s="80">
        <v>13</v>
      </c>
      <c r="H196" s="80">
        <v>0</v>
      </c>
      <c r="I196" s="80">
        <v>0</v>
      </c>
      <c r="J196" s="80">
        <v>0</v>
      </c>
      <c r="K196" s="80">
        <v>0</v>
      </c>
      <c r="L196" s="80">
        <v>0</v>
      </c>
      <c r="M196" s="80">
        <v>0</v>
      </c>
      <c r="N196" s="80">
        <v>0</v>
      </c>
      <c r="O196" s="81">
        <f t="shared" si="207"/>
        <v>725</v>
      </c>
      <c r="P196" s="79" t="str">
        <f t="shared" si="205"/>
        <v>251MAG</v>
      </c>
      <c r="Q196" s="82">
        <f t="shared" si="193"/>
        <v>0.57655172413793099</v>
      </c>
      <c r="R196" s="82">
        <f t="shared" si="194"/>
        <v>0.27310344827586208</v>
      </c>
      <c r="S196" s="82">
        <f t="shared" si="195"/>
        <v>8.5517241379310341E-2</v>
      </c>
      <c r="T196" s="82">
        <f t="shared" si="196"/>
        <v>4.6896551724137932E-2</v>
      </c>
      <c r="U196" s="82">
        <f t="shared" si="197"/>
        <v>1.793103448275862E-2</v>
      </c>
      <c r="V196" s="82">
        <f t="shared" si="198"/>
        <v>0</v>
      </c>
      <c r="W196" s="82">
        <f t="shared" si="199"/>
        <v>0</v>
      </c>
      <c r="X196" s="82">
        <f t="shared" si="200"/>
        <v>0</v>
      </c>
      <c r="Y196" s="82">
        <f t="shared" si="201"/>
        <v>0</v>
      </c>
      <c r="Z196" s="82">
        <f t="shared" si="202"/>
        <v>0</v>
      </c>
      <c r="AA196" s="82">
        <f t="shared" si="203"/>
        <v>0</v>
      </c>
      <c r="AB196" s="82">
        <f t="shared" si="204"/>
        <v>0</v>
      </c>
      <c r="AC196" s="83">
        <f t="shared" si="206"/>
        <v>1</v>
      </c>
    </row>
    <row r="197" spans="2:29" ht="15.6" x14ac:dyDescent="0.3">
      <c r="B197" s="84" t="s">
        <v>289</v>
      </c>
      <c r="C197" s="80">
        <v>328</v>
      </c>
      <c r="D197" s="80">
        <v>224</v>
      </c>
      <c r="E197" s="80">
        <v>70</v>
      </c>
      <c r="F197" s="80">
        <v>25</v>
      </c>
      <c r="G197" s="80">
        <v>31</v>
      </c>
      <c r="H197" s="80">
        <v>0</v>
      </c>
      <c r="I197" s="80">
        <v>0</v>
      </c>
      <c r="J197" s="80">
        <v>0</v>
      </c>
      <c r="K197" s="80">
        <v>0</v>
      </c>
      <c r="L197" s="80">
        <v>0</v>
      </c>
      <c r="M197" s="80">
        <v>0</v>
      </c>
      <c r="N197" s="80">
        <v>0</v>
      </c>
      <c r="O197" s="81">
        <f t="shared" si="207"/>
        <v>678</v>
      </c>
      <c r="P197" s="79" t="str">
        <f t="shared" si="205"/>
        <v>252MAH</v>
      </c>
      <c r="Q197" s="82">
        <f t="shared" si="193"/>
        <v>0.48377581120943952</v>
      </c>
      <c r="R197" s="82">
        <f t="shared" si="194"/>
        <v>0.3303834808259587</v>
      </c>
      <c r="S197" s="82">
        <f t="shared" si="195"/>
        <v>0.10324483775811209</v>
      </c>
      <c r="T197" s="82">
        <f t="shared" si="196"/>
        <v>3.687315634218289E-2</v>
      </c>
      <c r="U197" s="82">
        <f t="shared" si="197"/>
        <v>4.5722713864306784E-2</v>
      </c>
      <c r="V197" s="82">
        <f t="shared" si="198"/>
        <v>0</v>
      </c>
      <c r="W197" s="82">
        <f t="shared" si="199"/>
        <v>0</v>
      </c>
      <c r="X197" s="82">
        <f t="shared" si="200"/>
        <v>0</v>
      </c>
      <c r="Y197" s="82">
        <f t="shared" si="201"/>
        <v>0</v>
      </c>
      <c r="Z197" s="82">
        <f t="shared" si="202"/>
        <v>0</v>
      </c>
      <c r="AA197" s="82">
        <f t="shared" si="203"/>
        <v>0</v>
      </c>
      <c r="AB197" s="82">
        <f t="shared" si="204"/>
        <v>0</v>
      </c>
      <c r="AC197" s="83">
        <f t="shared" si="206"/>
        <v>1</v>
      </c>
    </row>
    <row r="198" spans="2:29" ht="16.2" thickBot="1" x14ac:dyDescent="0.35">
      <c r="B198" s="84" t="s">
        <v>290</v>
      </c>
      <c r="C198" s="80">
        <v>312</v>
      </c>
      <c r="D198" s="80">
        <v>128</v>
      </c>
      <c r="E198" s="80">
        <v>24</v>
      </c>
      <c r="F198" s="80">
        <v>15</v>
      </c>
      <c r="G198" s="80">
        <v>20</v>
      </c>
      <c r="H198" s="80">
        <v>0</v>
      </c>
      <c r="I198" s="80">
        <v>0</v>
      </c>
      <c r="J198" s="80">
        <v>0</v>
      </c>
      <c r="K198" s="80">
        <v>0</v>
      </c>
      <c r="L198" s="80">
        <v>0</v>
      </c>
      <c r="M198" s="80">
        <v>0</v>
      </c>
      <c r="N198" s="80">
        <v>0</v>
      </c>
      <c r="O198" s="81">
        <f t="shared" si="207"/>
        <v>499</v>
      </c>
      <c r="P198" s="79" t="str">
        <f t="shared" si="205"/>
        <v>253MAI</v>
      </c>
      <c r="Q198" s="82">
        <f t="shared" si="193"/>
        <v>0.62525050100200397</v>
      </c>
      <c r="R198" s="82">
        <f t="shared" si="194"/>
        <v>0.25651302605210419</v>
      </c>
      <c r="S198" s="82">
        <f t="shared" si="195"/>
        <v>4.8096192384769539E-2</v>
      </c>
      <c r="T198" s="82">
        <f t="shared" si="196"/>
        <v>3.0060120240480961E-2</v>
      </c>
      <c r="U198" s="82">
        <f t="shared" si="197"/>
        <v>4.0080160320641281E-2</v>
      </c>
      <c r="V198" s="82">
        <f t="shared" si="198"/>
        <v>0</v>
      </c>
      <c r="W198" s="82">
        <f t="shared" si="199"/>
        <v>0</v>
      </c>
      <c r="X198" s="82">
        <f t="shared" si="200"/>
        <v>0</v>
      </c>
      <c r="Y198" s="82">
        <f t="shared" si="201"/>
        <v>0</v>
      </c>
      <c r="Z198" s="82">
        <f t="shared" si="202"/>
        <v>0</v>
      </c>
      <c r="AA198" s="82">
        <f t="shared" si="203"/>
        <v>0</v>
      </c>
      <c r="AB198" s="82">
        <f t="shared" si="204"/>
        <v>0</v>
      </c>
      <c r="AC198" s="83">
        <f t="shared" si="206"/>
        <v>1</v>
      </c>
    </row>
    <row r="199" spans="2:29" ht="16.2" thickBot="1" x14ac:dyDescent="0.35">
      <c r="B199" s="101" t="s">
        <v>80</v>
      </c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3"/>
    </row>
    <row r="200" spans="2:29" ht="14.4" thickBot="1" x14ac:dyDescent="0.3"/>
    <row r="201" spans="2:29" ht="18" thickBot="1" x14ac:dyDescent="0.35">
      <c r="B201" s="104" t="s">
        <v>299</v>
      </c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6"/>
    </row>
    <row r="202" spans="2:29" ht="18" thickBot="1" x14ac:dyDescent="0.35">
      <c r="B202" s="107" t="s">
        <v>74</v>
      </c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89"/>
      <c r="P202" s="107" t="s">
        <v>75</v>
      </c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89"/>
    </row>
    <row r="203" spans="2:29" ht="16.2" thickBot="1" x14ac:dyDescent="0.35">
      <c r="B203" s="68" t="s">
        <v>76</v>
      </c>
      <c r="C203" s="69" t="s">
        <v>17</v>
      </c>
      <c r="D203" s="69" t="s">
        <v>18</v>
      </c>
      <c r="E203" s="69" t="s">
        <v>19</v>
      </c>
      <c r="F203" s="69" t="s">
        <v>20</v>
      </c>
      <c r="G203" s="69" t="s">
        <v>21</v>
      </c>
      <c r="H203" s="69" t="s">
        <v>39</v>
      </c>
      <c r="I203" s="69">
        <v>0</v>
      </c>
      <c r="J203" s="69">
        <v>0</v>
      </c>
      <c r="K203" s="69">
        <v>0</v>
      </c>
      <c r="L203" s="69">
        <v>0</v>
      </c>
      <c r="M203" s="69">
        <v>0</v>
      </c>
      <c r="N203" s="69">
        <v>0</v>
      </c>
      <c r="O203" s="70" t="s">
        <v>57</v>
      </c>
      <c r="P203" s="71" t="s">
        <v>76</v>
      </c>
      <c r="Q203" s="69" t="str">
        <f>C203</f>
        <v>SNP</v>
      </c>
      <c r="R203" s="69" t="str">
        <f t="shared" ref="R203:AB203" si="208">D203</f>
        <v>Labour</v>
      </c>
      <c r="S203" s="69" t="str">
        <f t="shared" si="208"/>
        <v>Conservative</v>
      </c>
      <c r="T203" s="69" t="str">
        <f t="shared" si="208"/>
        <v>Lib Dem</v>
      </c>
      <c r="U203" s="69" t="str">
        <f t="shared" si="208"/>
        <v>Green</v>
      </c>
      <c r="V203" s="69" t="str">
        <f t="shared" si="208"/>
        <v>Family</v>
      </c>
      <c r="W203" s="69">
        <f t="shared" si="208"/>
        <v>0</v>
      </c>
      <c r="X203" s="69">
        <f t="shared" si="208"/>
        <v>0</v>
      </c>
      <c r="Y203" s="69">
        <f t="shared" si="208"/>
        <v>0</v>
      </c>
      <c r="Z203" s="69">
        <f t="shared" si="208"/>
        <v>0</v>
      </c>
      <c r="AA203" s="69">
        <f t="shared" si="208"/>
        <v>0</v>
      </c>
      <c r="AB203" s="69">
        <f t="shared" si="208"/>
        <v>0</v>
      </c>
      <c r="AC203" s="72" t="s">
        <v>57</v>
      </c>
    </row>
    <row r="204" spans="2:29" ht="15.6" x14ac:dyDescent="0.3">
      <c r="B204" s="73" t="s">
        <v>77</v>
      </c>
      <c r="C204" s="74">
        <v>2789</v>
      </c>
      <c r="D204" s="74">
        <v>1654</v>
      </c>
      <c r="E204" s="74">
        <v>1161</v>
      </c>
      <c r="F204" s="74">
        <v>318</v>
      </c>
      <c r="G204" s="74">
        <v>224</v>
      </c>
      <c r="H204" s="74">
        <v>109</v>
      </c>
      <c r="I204" s="74">
        <v>0</v>
      </c>
      <c r="J204" s="74">
        <v>0</v>
      </c>
      <c r="K204" s="74">
        <v>0</v>
      </c>
      <c r="L204" s="74">
        <v>0</v>
      </c>
      <c r="M204" s="74">
        <v>0</v>
      </c>
      <c r="N204" s="74">
        <v>0</v>
      </c>
      <c r="O204" s="75">
        <f>SUM(C204:N204)</f>
        <v>6255</v>
      </c>
      <c r="P204" s="76" t="str">
        <f>B204</f>
        <v>Whole Ward</v>
      </c>
      <c r="Q204" s="77">
        <f t="shared" ref="Q204:Q214" si="209">IF(C204&gt;0,C204/O204,0)</f>
        <v>0.44588329336530774</v>
      </c>
      <c r="R204" s="77">
        <f t="shared" ref="R204:R214" si="210">IF(D204&gt;0,D204/O204,0)</f>
        <v>0.26442845723421265</v>
      </c>
      <c r="S204" s="77">
        <f t="shared" ref="S204:S214" si="211">IF(E204&gt;0,E204/O204,0)</f>
        <v>0.1856115107913669</v>
      </c>
      <c r="T204" s="77">
        <f t="shared" ref="T204:T214" si="212">IF(F204&gt;0,F204/O204,0)</f>
        <v>5.0839328537170263E-2</v>
      </c>
      <c r="U204" s="77">
        <f t="shared" ref="U204:U214" si="213">IF(G204&gt;0,G204/O204,0)</f>
        <v>3.5811350919264587E-2</v>
      </c>
      <c r="V204" s="77">
        <f t="shared" ref="V204:V214" si="214">IF(H204&gt;0,H204/O204,0)</f>
        <v>1.7426059152677857E-2</v>
      </c>
      <c r="W204" s="77">
        <f t="shared" ref="W204:W214" si="215">IF(I204&gt;0,I204/O204,0)</f>
        <v>0</v>
      </c>
      <c r="X204" s="77">
        <f t="shared" ref="X204:X214" si="216">IF(J204&gt;0,J204/O204,0)</f>
        <v>0</v>
      </c>
      <c r="Y204" s="77">
        <f t="shared" ref="Y204:Y214" si="217">IF(K204&gt;0,K204/O204,0)</f>
        <v>0</v>
      </c>
      <c r="Z204" s="77">
        <f t="shared" ref="Z204:Z214" si="218">IF(L204&gt;0,L204/O204,0)</f>
        <v>0</v>
      </c>
      <c r="AA204" s="77">
        <f t="shared" ref="AA204:AA214" si="219">IF(M204&gt;0,M204/O204,0)</f>
        <v>0</v>
      </c>
      <c r="AB204" s="77">
        <f t="shared" ref="AB204:AB214" si="220">IF(N204&gt;0,N204/O204,0)</f>
        <v>0</v>
      </c>
      <c r="AC204" s="78">
        <f>SUM(Q204:AB204)</f>
        <v>1</v>
      </c>
    </row>
    <row r="205" spans="2:29" ht="15.6" x14ac:dyDescent="0.3">
      <c r="B205" s="79" t="s">
        <v>78</v>
      </c>
      <c r="C205" s="80">
        <v>1737</v>
      </c>
      <c r="D205" s="80">
        <v>957</v>
      </c>
      <c r="E205" s="80">
        <v>658</v>
      </c>
      <c r="F205" s="80">
        <v>181</v>
      </c>
      <c r="G205" s="80">
        <v>138</v>
      </c>
      <c r="H205" s="80">
        <v>61</v>
      </c>
      <c r="I205" s="80">
        <v>0</v>
      </c>
      <c r="J205" s="80">
        <v>0</v>
      </c>
      <c r="K205" s="80">
        <v>0</v>
      </c>
      <c r="L205" s="80">
        <v>0</v>
      </c>
      <c r="M205" s="80">
        <v>0</v>
      </c>
      <c r="N205" s="80">
        <v>0</v>
      </c>
      <c r="O205" s="81">
        <f>SUM(C205:N205)</f>
        <v>3732</v>
      </c>
      <c r="P205" s="79" t="str">
        <f t="shared" ref="P205:P214" si="221">B205</f>
        <v>In Person Total</v>
      </c>
      <c r="Q205" s="82">
        <f t="shared" si="209"/>
        <v>0.46543408360128619</v>
      </c>
      <c r="R205" s="82">
        <f t="shared" si="210"/>
        <v>0.25643086816720256</v>
      </c>
      <c r="S205" s="82">
        <f t="shared" si="211"/>
        <v>0.17631296891747053</v>
      </c>
      <c r="T205" s="82">
        <f t="shared" si="212"/>
        <v>4.8499464094319399E-2</v>
      </c>
      <c r="U205" s="82">
        <f t="shared" si="213"/>
        <v>3.6977491961414789E-2</v>
      </c>
      <c r="V205" s="82">
        <f t="shared" si="214"/>
        <v>1.6345123258306539E-2</v>
      </c>
      <c r="W205" s="82">
        <f t="shared" si="215"/>
        <v>0</v>
      </c>
      <c r="X205" s="82">
        <f t="shared" si="216"/>
        <v>0</v>
      </c>
      <c r="Y205" s="82">
        <f t="shared" si="217"/>
        <v>0</v>
      </c>
      <c r="Z205" s="82">
        <f t="shared" si="218"/>
        <v>0</v>
      </c>
      <c r="AA205" s="82">
        <f t="shared" si="219"/>
        <v>0</v>
      </c>
      <c r="AB205" s="82">
        <f t="shared" si="220"/>
        <v>0</v>
      </c>
      <c r="AC205" s="83">
        <f t="shared" ref="AC205:AC214" si="222">SUM(Q205:AB205)</f>
        <v>0.99999999999999989</v>
      </c>
    </row>
    <row r="206" spans="2:29" ht="15.6" x14ac:dyDescent="0.3">
      <c r="B206" s="76" t="s">
        <v>79</v>
      </c>
      <c r="C206" s="80">
        <v>1052</v>
      </c>
      <c r="D206" s="80">
        <v>697</v>
      </c>
      <c r="E206" s="80">
        <v>503</v>
      </c>
      <c r="F206" s="80">
        <v>137</v>
      </c>
      <c r="G206" s="80">
        <v>86</v>
      </c>
      <c r="H206" s="80">
        <v>48</v>
      </c>
      <c r="I206" s="80">
        <v>0</v>
      </c>
      <c r="J206" s="80">
        <v>0</v>
      </c>
      <c r="K206" s="80">
        <v>0</v>
      </c>
      <c r="L206" s="80">
        <v>0</v>
      </c>
      <c r="M206" s="80">
        <v>0</v>
      </c>
      <c r="N206" s="80">
        <v>0</v>
      </c>
      <c r="O206" s="81">
        <f t="shared" ref="O206:O214" si="223">SUM(C206:N206)</f>
        <v>2523</v>
      </c>
      <c r="P206" s="79" t="str">
        <f t="shared" si="221"/>
        <v>Postal Total</v>
      </c>
      <c r="Q206" s="82">
        <f t="shared" si="209"/>
        <v>0.41696393182718983</v>
      </c>
      <c r="R206" s="82">
        <f t="shared" si="210"/>
        <v>0.27625842251288146</v>
      </c>
      <c r="S206" s="82">
        <f t="shared" si="211"/>
        <v>0.1993658343242172</v>
      </c>
      <c r="T206" s="82">
        <f t="shared" si="212"/>
        <v>5.43004359889021E-2</v>
      </c>
      <c r="U206" s="82">
        <f t="shared" si="213"/>
        <v>3.4086405073325408E-2</v>
      </c>
      <c r="V206" s="82">
        <f t="shared" si="214"/>
        <v>1.9024970273483946E-2</v>
      </c>
      <c r="W206" s="82">
        <f t="shared" si="215"/>
        <v>0</v>
      </c>
      <c r="X206" s="82">
        <f t="shared" si="216"/>
        <v>0</v>
      </c>
      <c r="Y206" s="82">
        <f t="shared" si="217"/>
        <v>0</v>
      </c>
      <c r="Z206" s="82">
        <f t="shared" si="218"/>
        <v>0</v>
      </c>
      <c r="AA206" s="82">
        <f t="shared" si="219"/>
        <v>0</v>
      </c>
      <c r="AB206" s="82">
        <f t="shared" si="220"/>
        <v>0</v>
      </c>
      <c r="AC206" s="83">
        <f t="shared" si="222"/>
        <v>0.99999999999999989</v>
      </c>
    </row>
    <row r="207" spans="2:29" ht="31.2" x14ac:dyDescent="0.3">
      <c r="B207" s="84" t="s">
        <v>300</v>
      </c>
      <c r="C207" s="80">
        <v>199</v>
      </c>
      <c r="D207" s="80">
        <v>114</v>
      </c>
      <c r="E207" s="80">
        <v>94</v>
      </c>
      <c r="F207" s="80">
        <v>19</v>
      </c>
      <c r="G207" s="80">
        <v>23</v>
      </c>
      <c r="H207" s="80">
        <v>0</v>
      </c>
      <c r="I207" s="80">
        <v>0</v>
      </c>
      <c r="J207" s="80">
        <v>0</v>
      </c>
      <c r="K207" s="80">
        <v>0</v>
      </c>
      <c r="L207" s="80">
        <v>0</v>
      </c>
      <c r="M207" s="80">
        <v>0</v>
      </c>
      <c r="N207" s="80">
        <v>0</v>
      </c>
      <c r="O207" s="81">
        <f t="shared" si="223"/>
        <v>449</v>
      </c>
      <c r="P207" s="79" t="str">
        <f t="shared" si="221"/>
        <v>255NAA &amp; 263NAI</v>
      </c>
      <c r="Q207" s="82">
        <f t="shared" si="209"/>
        <v>0.44320712694877507</v>
      </c>
      <c r="R207" s="82">
        <f t="shared" si="210"/>
        <v>0.25389755011135856</v>
      </c>
      <c r="S207" s="82">
        <f t="shared" si="211"/>
        <v>0.20935412026726058</v>
      </c>
      <c r="T207" s="82">
        <f t="shared" si="212"/>
        <v>4.2316258351893093E-2</v>
      </c>
      <c r="U207" s="82">
        <f t="shared" si="213"/>
        <v>5.1224944320712694E-2</v>
      </c>
      <c r="V207" s="82">
        <f t="shared" si="214"/>
        <v>0</v>
      </c>
      <c r="W207" s="82">
        <f t="shared" si="215"/>
        <v>0</v>
      </c>
      <c r="X207" s="82">
        <f t="shared" si="216"/>
        <v>0</v>
      </c>
      <c r="Y207" s="82">
        <f t="shared" si="217"/>
        <v>0</v>
      </c>
      <c r="Z207" s="82">
        <f t="shared" si="218"/>
        <v>0</v>
      </c>
      <c r="AA207" s="82">
        <f t="shared" si="219"/>
        <v>0</v>
      </c>
      <c r="AB207" s="82">
        <f t="shared" si="220"/>
        <v>0</v>
      </c>
      <c r="AC207" s="83">
        <f t="shared" si="222"/>
        <v>1.0000000000000002</v>
      </c>
    </row>
    <row r="208" spans="2:29" ht="15.6" x14ac:dyDescent="0.3">
      <c r="B208" s="84" t="s">
        <v>301</v>
      </c>
      <c r="C208" s="80">
        <v>594</v>
      </c>
      <c r="D208" s="80">
        <v>335</v>
      </c>
      <c r="E208" s="80">
        <v>240</v>
      </c>
      <c r="F208" s="80">
        <v>77</v>
      </c>
      <c r="G208" s="80">
        <v>75</v>
      </c>
      <c r="H208" s="80">
        <v>23</v>
      </c>
      <c r="I208" s="80">
        <v>0</v>
      </c>
      <c r="J208" s="80">
        <v>0</v>
      </c>
      <c r="K208" s="80">
        <v>0</v>
      </c>
      <c r="L208" s="80">
        <v>0</v>
      </c>
      <c r="M208" s="80">
        <v>0</v>
      </c>
      <c r="N208" s="80">
        <v>0</v>
      </c>
      <c r="O208" s="81">
        <f t="shared" si="223"/>
        <v>1344</v>
      </c>
      <c r="P208" s="79" t="str">
        <f t="shared" si="221"/>
        <v>256NAB</v>
      </c>
      <c r="Q208" s="82">
        <f t="shared" si="209"/>
        <v>0.4419642857142857</v>
      </c>
      <c r="R208" s="82">
        <f t="shared" si="210"/>
        <v>0.24925595238095238</v>
      </c>
      <c r="S208" s="82">
        <f t="shared" si="211"/>
        <v>0.17857142857142858</v>
      </c>
      <c r="T208" s="82">
        <f t="shared" si="212"/>
        <v>5.7291666666666664E-2</v>
      </c>
      <c r="U208" s="82">
        <f t="shared" si="213"/>
        <v>5.5803571428571432E-2</v>
      </c>
      <c r="V208" s="82">
        <f t="shared" si="214"/>
        <v>1.711309523809524E-2</v>
      </c>
      <c r="W208" s="82">
        <f t="shared" si="215"/>
        <v>0</v>
      </c>
      <c r="X208" s="82">
        <f t="shared" si="216"/>
        <v>0</v>
      </c>
      <c r="Y208" s="82">
        <f t="shared" si="217"/>
        <v>0</v>
      </c>
      <c r="Z208" s="82">
        <f t="shared" si="218"/>
        <v>0</v>
      </c>
      <c r="AA208" s="82">
        <f t="shared" si="219"/>
        <v>0</v>
      </c>
      <c r="AB208" s="82">
        <f t="shared" si="220"/>
        <v>0</v>
      </c>
      <c r="AC208" s="83">
        <f t="shared" si="222"/>
        <v>1</v>
      </c>
    </row>
    <row r="209" spans="2:29" ht="15.6" x14ac:dyDescent="0.3">
      <c r="B209" s="84" t="s">
        <v>302</v>
      </c>
      <c r="C209" s="80">
        <v>332</v>
      </c>
      <c r="D209" s="80">
        <v>235</v>
      </c>
      <c r="E209" s="80">
        <v>111</v>
      </c>
      <c r="F209" s="80">
        <v>32</v>
      </c>
      <c r="G209" s="80">
        <v>26</v>
      </c>
      <c r="H209" s="80">
        <v>11</v>
      </c>
      <c r="I209" s="80">
        <v>0</v>
      </c>
      <c r="J209" s="80">
        <v>0</v>
      </c>
      <c r="K209" s="80">
        <v>0</v>
      </c>
      <c r="L209" s="80">
        <v>0</v>
      </c>
      <c r="M209" s="80">
        <v>0</v>
      </c>
      <c r="N209" s="80">
        <v>0</v>
      </c>
      <c r="O209" s="81">
        <f t="shared" si="223"/>
        <v>747</v>
      </c>
      <c r="P209" s="79" t="str">
        <f t="shared" si="221"/>
        <v>257NAC^</v>
      </c>
      <c r="Q209" s="82">
        <f t="shared" si="209"/>
        <v>0.44444444444444442</v>
      </c>
      <c r="R209" s="82">
        <f t="shared" si="210"/>
        <v>0.31459170013386883</v>
      </c>
      <c r="S209" s="82">
        <f t="shared" si="211"/>
        <v>0.14859437751004015</v>
      </c>
      <c r="T209" s="82">
        <f t="shared" si="212"/>
        <v>4.2838018741633198E-2</v>
      </c>
      <c r="U209" s="82">
        <f t="shared" si="213"/>
        <v>3.4805890227576977E-2</v>
      </c>
      <c r="V209" s="82">
        <f t="shared" si="214"/>
        <v>1.4725568942436412E-2</v>
      </c>
      <c r="W209" s="82">
        <f t="shared" si="215"/>
        <v>0</v>
      </c>
      <c r="X209" s="82">
        <f t="shared" si="216"/>
        <v>0</v>
      </c>
      <c r="Y209" s="82">
        <f t="shared" si="217"/>
        <v>0</v>
      </c>
      <c r="Z209" s="82">
        <f t="shared" si="218"/>
        <v>0</v>
      </c>
      <c r="AA209" s="82">
        <f t="shared" si="219"/>
        <v>0</v>
      </c>
      <c r="AB209" s="82">
        <f t="shared" si="220"/>
        <v>0</v>
      </c>
      <c r="AC209" s="83">
        <f t="shared" si="222"/>
        <v>0.99999999999999989</v>
      </c>
    </row>
    <row r="210" spans="2:29" ht="15.6" x14ac:dyDescent="0.3">
      <c r="B210" s="84" t="s">
        <v>303</v>
      </c>
      <c r="C210" s="80">
        <v>109</v>
      </c>
      <c r="D210" s="80">
        <v>78</v>
      </c>
      <c r="E210" s="80">
        <v>32</v>
      </c>
      <c r="F210" s="80">
        <v>11</v>
      </c>
      <c r="G210" s="80">
        <v>10</v>
      </c>
      <c r="H210" s="80">
        <v>7</v>
      </c>
      <c r="I210" s="80">
        <v>0</v>
      </c>
      <c r="J210" s="80">
        <v>0</v>
      </c>
      <c r="K210" s="80">
        <v>0</v>
      </c>
      <c r="L210" s="80">
        <v>0</v>
      </c>
      <c r="M210" s="80">
        <v>0</v>
      </c>
      <c r="N210" s="80">
        <v>0</v>
      </c>
      <c r="O210" s="81">
        <f t="shared" si="223"/>
        <v>247</v>
      </c>
      <c r="P210" s="79" t="str">
        <f t="shared" si="221"/>
        <v>258NAD^</v>
      </c>
      <c r="Q210" s="82">
        <f t="shared" si="209"/>
        <v>0.44129554655870445</v>
      </c>
      <c r="R210" s="82">
        <f t="shared" si="210"/>
        <v>0.31578947368421051</v>
      </c>
      <c r="S210" s="82">
        <f t="shared" si="211"/>
        <v>0.12955465587044535</v>
      </c>
      <c r="T210" s="82">
        <f t="shared" si="212"/>
        <v>4.4534412955465584E-2</v>
      </c>
      <c r="U210" s="82">
        <f t="shared" si="213"/>
        <v>4.048582995951417E-2</v>
      </c>
      <c r="V210" s="82">
        <f t="shared" si="214"/>
        <v>2.8340080971659919E-2</v>
      </c>
      <c r="W210" s="82">
        <f t="shared" si="215"/>
        <v>0</v>
      </c>
      <c r="X210" s="82">
        <f t="shared" si="216"/>
        <v>0</v>
      </c>
      <c r="Y210" s="82">
        <f t="shared" si="217"/>
        <v>0</v>
      </c>
      <c r="Z210" s="82">
        <f t="shared" si="218"/>
        <v>0</v>
      </c>
      <c r="AA210" s="82">
        <f t="shared" si="219"/>
        <v>0</v>
      </c>
      <c r="AB210" s="82">
        <f t="shared" si="220"/>
        <v>0</v>
      </c>
      <c r="AC210" s="83">
        <f t="shared" si="222"/>
        <v>1</v>
      </c>
    </row>
    <row r="211" spans="2:29" ht="15.6" x14ac:dyDescent="0.3">
      <c r="B211" s="84" t="s">
        <v>304</v>
      </c>
      <c r="C211" s="80">
        <v>270</v>
      </c>
      <c r="D211" s="80">
        <v>181</v>
      </c>
      <c r="E211" s="80">
        <v>173</v>
      </c>
      <c r="F211" s="80">
        <v>32</v>
      </c>
      <c r="G211" s="80">
        <v>18</v>
      </c>
      <c r="H211" s="80">
        <v>16</v>
      </c>
      <c r="I211" s="80">
        <v>0</v>
      </c>
      <c r="J211" s="80">
        <v>0</v>
      </c>
      <c r="K211" s="80">
        <v>0</v>
      </c>
      <c r="L211" s="80">
        <v>0</v>
      </c>
      <c r="M211" s="80">
        <v>0</v>
      </c>
      <c r="N211" s="80">
        <v>0</v>
      </c>
      <c r="O211" s="81">
        <f t="shared" si="223"/>
        <v>690</v>
      </c>
      <c r="P211" s="79" t="str">
        <f t="shared" si="221"/>
        <v>259NAE*</v>
      </c>
      <c r="Q211" s="82">
        <f t="shared" si="209"/>
        <v>0.39130434782608697</v>
      </c>
      <c r="R211" s="82">
        <f t="shared" si="210"/>
        <v>0.26231884057971017</v>
      </c>
      <c r="S211" s="82">
        <f t="shared" si="211"/>
        <v>0.25072463768115943</v>
      </c>
      <c r="T211" s="82">
        <f t="shared" si="212"/>
        <v>4.6376811594202899E-2</v>
      </c>
      <c r="U211" s="82">
        <f t="shared" si="213"/>
        <v>2.6086956521739129E-2</v>
      </c>
      <c r="V211" s="82">
        <f t="shared" si="214"/>
        <v>2.318840579710145E-2</v>
      </c>
      <c r="W211" s="82">
        <f t="shared" si="215"/>
        <v>0</v>
      </c>
      <c r="X211" s="82">
        <f t="shared" si="216"/>
        <v>0</v>
      </c>
      <c r="Y211" s="82">
        <f t="shared" si="217"/>
        <v>0</v>
      </c>
      <c r="Z211" s="82">
        <f t="shared" si="218"/>
        <v>0</v>
      </c>
      <c r="AA211" s="82">
        <f t="shared" si="219"/>
        <v>0</v>
      </c>
      <c r="AB211" s="82">
        <f t="shared" si="220"/>
        <v>0</v>
      </c>
      <c r="AC211" s="83">
        <f t="shared" si="222"/>
        <v>1</v>
      </c>
    </row>
    <row r="212" spans="2:29" ht="15.6" x14ac:dyDescent="0.3">
      <c r="B212" s="84" t="s">
        <v>305</v>
      </c>
      <c r="C212" s="80">
        <v>522</v>
      </c>
      <c r="D212" s="80">
        <v>268</v>
      </c>
      <c r="E212" s="80">
        <v>238</v>
      </c>
      <c r="F212" s="80">
        <v>60</v>
      </c>
      <c r="G212" s="80">
        <v>36</v>
      </c>
      <c r="H212" s="80">
        <v>21</v>
      </c>
      <c r="I212" s="80">
        <v>0</v>
      </c>
      <c r="J212" s="80">
        <v>0</v>
      </c>
      <c r="K212" s="80">
        <v>0</v>
      </c>
      <c r="L212" s="80">
        <v>0</v>
      </c>
      <c r="M212" s="80">
        <v>0</v>
      </c>
      <c r="N212" s="80">
        <v>0</v>
      </c>
      <c r="O212" s="81">
        <f t="shared" si="223"/>
        <v>1145</v>
      </c>
      <c r="P212" s="79" t="str">
        <f t="shared" si="221"/>
        <v>260NAF*</v>
      </c>
      <c r="Q212" s="82">
        <f t="shared" si="209"/>
        <v>0.45589519650655019</v>
      </c>
      <c r="R212" s="82">
        <f t="shared" si="210"/>
        <v>0.23406113537117904</v>
      </c>
      <c r="S212" s="82">
        <f t="shared" si="211"/>
        <v>0.20786026200873362</v>
      </c>
      <c r="T212" s="82">
        <f t="shared" si="212"/>
        <v>5.2401746724890827E-2</v>
      </c>
      <c r="U212" s="82">
        <f t="shared" si="213"/>
        <v>3.1441048034934499E-2</v>
      </c>
      <c r="V212" s="82">
        <f t="shared" si="214"/>
        <v>1.8340611353711789E-2</v>
      </c>
      <c r="W212" s="82">
        <f t="shared" si="215"/>
        <v>0</v>
      </c>
      <c r="X212" s="82">
        <f t="shared" si="216"/>
        <v>0</v>
      </c>
      <c r="Y212" s="82">
        <f t="shared" si="217"/>
        <v>0</v>
      </c>
      <c r="Z212" s="82">
        <f t="shared" si="218"/>
        <v>0</v>
      </c>
      <c r="AA212" s="82">
        <f t="shared" si="219"/>
        <v>0</v>
      </c>
      <c r="AB212" s="82">
        <f t="shared" si="220"/>
        <v>0</v>
      </c>
      <c r="AC212" s="83">
        <f t="shared" si="222"/>
        <v>1</v>
      </c>
    </row>
    <row r="213" spans="2:29" ht="15.6" x14ac:dyDescent="0.3">
      <c r="B213" s="84" t="s">
        <v>306</v>
      </c>
      <c r="C213" s="80">
        <v>520</v>
      </c>
      <c r="D213" s="80">
        <v>294</v>
      </c>
      <c r="E213" s="80">
        <v>168</v>
      </c>
      <c r="F213" s="80">
        <v>61</v>
      </c>
      <c r="G213" s="80">
        <v>26</v>
      </c>
      <c r="H213" s="80">
        <v>20</v>
      </c>
      <c r="I213" s="80">
        <v>0</v>
      </c>
      <c r="J213" s="80">
        <v>0</v>
      </c>
      <c r="K213" s="80">
        <v>0</v>
      </c>
      <c r="L213" s="80">
        <v>0</v>
      </c>
      <c r="M213" s="80">
        <v>0</v>
      </c>
      <c r="N213" s="80">
        <v>0</v>
      </c>
      <c r="O213" s="81">
        <f t="shared" si="223"/>
        <v>1089</v>
      </c>
      <c r="P213" s="79" t="str">
        <f t="shared" si="221"/>
        <v>261NAG</v>
      </c>
      <c r="Q213" s="82">
        <f t="shared" si="209"/>
        <v>0.47750229568411384</v>
      </c>
      <c r="R213" s="82">
        <f t="shared" si="210"/>
        <v>0.26997245179063362</v>
      </c>
      <c r="S213" s="82">
        <f t="shared" si="211"/>
        <v>0.15426997245179064</v>
      </c>
      <c r="T213" s="82">
        <f t="shared" si="212"/>
        <v>5.6014692378328741E-2</v>
      </c>
      <c r="U213" s="82">
        <f t="shared" si="213"/>
        <v>2.3875114784205693E-2</v>
      </c>
      <c r="V213" s="82">
        <f t="shared" si="214"/>
        <v>1.8365472910927456E-2</v>
      </c>
      <c r="W213" s="82">
        <f t="shared" si="215"/>
        <v>0</v>
      </c>
      <c r="X213" s="82">
        <f t="shared" si="216"/>
        <v>0</v>
      </c>
      <c r="Y213" s="82">
        <f t="shared" si="217"/>
        <v>0</v>
      </c>
      <c r="Z213" s="82">
        <f t="shared" si="218"/>
        <v>0</v>
      </c>
      <c r="AA213" s="82">
        <f t="shared" si="219"/>
        <v>0</v>
      </c>
      <c r="AB213" s="82">
        <f t="shared" si="220"/>
        <v>0</v>
      </c>
      <c r="AC213" s="83">
        <f t="shared" si="222"/>
        <v>1</v>
      </c>
    </row>
    <row r="214" spans="2:29" ht="16.2" thickBot="1" x14ac:dyDescent="0.35">
      <c r="B214" s="84" t="s">
        <v>307</v>
      </c>
      <c r="C214" s="80">
        <v>242</v>
      </c>
      <c r="D214" s="80">
        <v>149</v>
      </c>
      <c r="E214" s="80">
        <v>106</v>
      </c>
      <c r="F214" s="80">
        <v>26</v>
      </c>
      <c r="G214" s="80">
        <v>11</v>
      </c>
      <c r="H214" s="80">
        <v>11</v>
      </c>
      <c r="I214" s="80">
        <v>0</v>
      </c>
      <c r="J214" s="80">
        <v>0</v>
      </c>
      <c r="K214" s="80">
        <v>0</v>
      </c>
      <c r="L214" s="80">
        <v>0</v>
      </c>
      <c r="M214" s="80">
        <v>0</v>
      </c>
      <c r="N214" s="80">
        <v>0</v>
      </c>
      <c r="O214" s="81">
        <f t="shared" si="223"/>
        <v>545</v>
      </c>
      <c r="P214" s="79" t="str">
        <f t="shared" si="221"/>
        <v>262NAH</v>
      </c>
      <c r="Q214" s="82">
        <f t="shared" si="209"/>
        <v>0.44403669724770645</v>
      </c>
      <c r="R214" s="82">
        <f t="shared" si="210"/>
        <v>0.27339449541284405</v>
      </c>
      <c r="S214" s="82">
        <f t="shared" si="211"/>
        <v>0.19449541284403671</v>
      </c>
      <c r="T214" s="82">
        <f t="shared" si="212"/>
        <v>4.7706422018348627E-2</v>
      </c>
      <c r="U214" s="82">
        <f t="shared" si="213"/>
        <v>2.0183486238532111E-2</v>
      </c>
      <c r="V214" s="82">
        <f t="shared" si="214"/>
        <v>2.0183486238532111E-2</v>
      </c>
      <c r="W214" s="82">
        <f t="shared" si="215"/>
        <v>0</v>
      </c>
      <c r="X214" s="82">
        <f t="shared" si="216"/>
        <v>0</v>
      </c>
      <c r="Y214" s="82">
        <f t="shared" si="217"/>
        <v>0</v>
      </c>
      <c r="Z214" s="82">
        <f t="shared" si="218"/>
        <v>0</v>
      </c>
      <c r="AA214" s="82">
        <f t="shared" si="219"/>
        <v>0</v>
      </c>
      <c r="AB214" s="82">
        <f t="shared" si="220"/>
        <v>0</v>
      </c>
      <c r="AC214" s="83">
        <f t="shared" si="222"/>
        <v>1.0000000000000002</v>
      </c>
    </row>
    <row r="215" spans="2:29" ht="16.2" thickBot="1" x14ac:dyDescent="0.35">
      <c r="B215" s="101" t="s">
        <v>80</v>
      </c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3"/>
    </row>
    <row r="216" spans="2:29" ht="14.4" thickBot="1" x14ac:dyDescent="0.3"/>
    <row r="217" spans="2:29" ht="18" thickBot="1" x14ac:dyDescent="0.35">
      <c r="B217" s="104" t="s">
        <v>316</v>
      </c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6"/>
    </row>
    <row r="218" spans="2:29" ht="18" thickBot="1" x14ac:dyDescent="0.35">
      <c r="B218" s="107" t="s">
        <v>74</v>
      </c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89"/>
      <c r="P218" s="107" t="s">
        <v>75</v>
      </c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89"/>
    </row>
    <row r="219" spans="2:29" ht="16.2" thickBot="1" x14ac:dyDescent="0.35">
      <c r="B219" s="68" t="s">
        <v>76</v>
      </c>
      <c r="C219" s="69" t="s">
        <v>17</v>
      </c>
      <c r="D219" s="69" t="s">
        <v>18</v>
      </c>
      <c r="E219" s="69" t="s">
        <v>19</v>
      </c>
      <c r="F219" s="69" t="s">
        <v>20</v>
      </c>
      <c r="G219" s="69" t="s">
        <v>21</v>
      </c>
      <c r="H219" s="69" t="s">
        <v>49</v>
      </c>
      <c r="I219" s="69" t="s">
        <v>39</v>
      </c>
      <c r="J219" s="69">
        <v>0</v>
      </c>
      <c r="K219" s="69">
        <v>0</v>
      </c>
      <c r="L219" s="69">
        <v>0</v>
      </c>
      <c r="M219" s="69">
        <v>0</v>
      </c>
      <c r="N219" s="69">
        <v>0</v>
      </c>
      <c r="O219" s="70" t="s">
        <v>57</v>
      </c>
      <c r="P219" s="71" t="s">
        <v>76</v>
      </c>
      <c r="Q219" s="69" t="str">
        <f>C219</f>
        <v>SNP</v>
      </c>
      <c r="R219" s="69" t="str">
        <f t="shared" ref="R219:AB219" si="224">D219</f>
        <v>Labour</v>
      </c>
      <c r="S219" s="69" t="str">
        <f t="shared" si="224"/>
        <v>Conservative</v>
      </c>
      <c r="T219" s="69" t="str">
        <f t="shared" si="224"/>
        <v>Lib Dem</v>
      </c>
      <c r="U219" s="69" t="str">
        <f t="shared" si="224"/>
        <v>Green</v>
      </c>
      <c r="V219" s="69" t="str">
        <f t="shared" si="224"/>
        <v>Alba</v>
      </c>
      <c r="W219" s="69" t="str">
        <f t="shared" si="224"/>
        <v>Family</v>
      </c>
      <c r="X219" s="69">
        <f t="shared" si="224"/>
        <v>0</v>
      </c>
      <c r="Y219" s="69">
        <f t="shared" si="224"/>
        <v>0</v>
      </c>
      <c r="Z219" s="69">
        <f t="shared" si="224"/>
        <v>0</v>
      </c>
      <c r="AA219" s="69">
        <f t="shared" si="224"/>
        <v>0</v>
      </c>
      <c r="AB219" s="69">
        <f t="shared" si="224"/>
        <v>0</v>
      </c>
      <c r="AC219" s="72" t="s">
        <v>57</v>
      </c>
    </row>
    <row r="220" spans="2:29" ht="15.6" x14ac:dyDescent="0.3">
      <c r="B220" s="73" t="s">
        <v>77</v>
      </c>
      <c r="C220" s="74">
        <v>2267</v>
      </c>
      <c r="D220" s="74">
        <v>1299</v>
      </c>
      <c r="E220" s="74">
        <v>561</v>
      </c>
      <c r="F220" s="74">
        <v>183</v>
      </c>
      <c r="G220" s="74">
        <v>170</v>
      </c>
      <c r="H220" s="74">
        <v>101</v>
      </c>
      <c r="I220" s="74">
        <v>71</v>
      </c>
      <c r="J220" s="74">
        <v>0</v>
      </c>
      <c r="K220" s="74">
        <v>0</v>
      </c>
      <c r="L220" s="74">
        <v>0</v>
      </c>
      <c r="M220" s="74">
        <v>0</v>
      </c>
      <c r="N220" s="74">
        <v>0</v>
      </c>
      <c r="O220" s="75">
        <f>SUM(C220:N220)</f>
        <v>4652</v>
      </c>
      <c r="P220" s="76" t="str">
        <f>B220</f>
        <v>Whole Ward</v>
      </c>
      <c r="Q220" s="77">
        <f t="shared" ref="Q220:Q228" si="225">IF(C220&gt;0,C220/O220,0)</f>
        <v>0.48731728288907994</v>
      </c>
      <c r="R220" s="77">
        <f t="shared" ref="R220:R228" si="226">IF(D220&gt;0,D220/O220,0)</f>
        <v>0.27923473774720553</v>
      </c>
      <c r="S220" s="77">
        <f t="shared" ref="S220:S228" si="227">IF(E220&gt;0,E220/O220,0)</f>
        <v>0.1205932932072227</v>
      </c>
      <c r="T220" s="77">
        <f t="shared" ref="T220:T228" si="228">IF(F220&gt;0,F220/O220,0)</f>
        <v>3.9337919174548583E-2</v>
      </c>
      <c r="U220" s="77">
        <f t="shared" ref="U220:U228" si="229">IF(G220&gt;0,G220/O220,0)</f>
        <v>3.6543422184006878E-2</v>
      </c>
      <c r="V220" s="77">
        <f t="shared" ref="V220:V228" si="230">IF(H220&gt;0,H220/O220,0)</f>
        <v>2.1711092003439382E-2</v>
      </c>
      <c r="W220" s="77">
        <f t="shared" ref="W220:W228" si="231">IF(I220&gt;0,I220/O220,0)</f>
        <v>1.5262252794496991E-2</v>
      </c>
      <c r="X220" s="77">
        <f t="shared" ref="X220:X228" si="232">IF(J220&gt;0,J220/O220,0)</f>
        <v>0</v>
      </c>
      <c r="Y220" s="77">
        <f t="shared" ref="Y220:Y228" si="233">IF(K220&gt;0,K220/O220,0)</f>
        <v>0</v>
      </c>
      <c r="Z220" s="77">
        <f t="shared" ref="Z220:Z228" si="234">IF(L220&gt;0,L220/O220,0)</f>
        <v>0</v>
      </c>
      <c r="AA220" s="77">
        <f t="shared" ref="AA220:AA228" si="235">IF(M220&gt;0,M220/O220,0)</f>
        <v>0</v>
      </c>
      <c r="AB220" s="77">
        <f t="shared" ref="AB220:AB228" si="236">IF(N220&gt;0,N220/O220,0)</f>
        <v>0</v>
      </c>
      <c r="AC220" s="78">
        <f>SUM(Q220:AB220)</f>
        <v>0.99999999999999989</v>
      </c>
    </row>
    <row r="221" spans="2:29" ht="15.6" x14ac:dyDescent="0.3">
      <c r="B221" s="79" t="s">
        <v>78</v>
      </c>
      <c r="C221" s="80">
        <v>1457</v>
      </c>
      <c r="D221" s="80">
        <v>803</v>
      </c>
      <c r="E221" s="80">
        <v>339</v>
      </c>
      <c r="F221" s="80">
        <v>108</v>
      </c>
      <c r="G221" s="80">
        <v>113</v>
      </c>
      <c r="H221" s="80">
        <v>77</v>
      </c>
      <c r="I221" s="80">
        <v>47</v>
      </c>
      <c r="J221" s="80">
        <v>0</v>
      </c>
      <c r="K221" s="80">
        <v>0</v>
      </c>
      <c r="L221" s="80">
        <v>0</v>
      </c>
      <c r="M221" s="80">
        <v>0</v>
      </c>
      <c r="N221" s="80">
        <v>0</v>
      </c>
      <c r="O221" s="81">
        <f>SUM(C221:N221)</f>
        <v>2944</v>
      </c>
      <c r="P221" s="79" t="str">
        <f t="shared" ref="P221:P228" si="237">B221</f>
        <v>In Person Total</v>
      </c>
      <c r="Q221" s="82">
        <f t="shared" si="225"/>
        <v>0.49490489130434784</v>
      </c>
      <c r="R221" s="82">
        <f t="shared" si="226"/>
        <v>0.27275815217391303</v>
      </c>
      <c r="S221" s="82">
        <f t="shared" si="227"/>
        <v>0.11514945652173914</v>
      </c>
      <c r="T221" s="82">
        <f t="shared" si="228"/>
        <v>3.6684782608695655E-2</v>
      </c>
      <c r="U221" s="82">
        <f t="shared" si="229"/>
        <v>3.838315217391304E-2</v>
      </c>
      <c r="V221" s="82">
        <f t="shared" si="230"/>
        <v>2.6154891304347828E-2</v>
      </c>
      <c r="W221" s="82">
        <f t="shared" si="231"/>
        <v>1.596467391304348E-2</v>
      </c>
      <c r="X221" s="82">
        <f t="shared" si="232"/>
        <v>0</v>
      </c>
      <c r="Y221" s="82">
        <f t="shared" si="233"/>
        <v>0</v>
      </c>
      <c r="Z221" s="82">
        <f t="shared" si="234"/>
        <v>0</v>
      </c>
      <c r="AA221" s="82">
        <f t="shared" si="235"/>
        <v>0</v>
      </c>
      <c r="AB221" s="82">
        <f t="shared" si="236"/>
        <v>0</v>
      </c>
      <c r="AC221" s="83">
        <f t="shared" ref="AC221:AC228" si="238">SUM(Q221:AB221)</f>
        <v>1</v>
      </c>
    </row>
    <row r="222" spans="2:29" ht="15.6" x14ac:dyDescent="0.3">
      <c r="B222" s="76" t="s">
        <v>79</v>
      </c>
      <c r="C222" s="80">
        <v>810</v>
      </c>
      <c r="D222" s="80">
        <v>496</v>
      </c>
      <c r="E222" s="80">
        <v>222</v>
      </c>
      <c r="F222" s="80">
        <v>75</v>
      </c>
      <c r="G222" s="80">
        <v>57</v>
      </c>
      <c r="H222" s="80">
        <v>24</v>
      </c>
      <c r="I222" s="80">
        <v>24</v>
      </c>
      <c r="J222" s="80">
        <v>0</v>
      </c>
      <c r="K222" s="80">
        <v>0</v>
      </c>
      <c r="L222" s="80">
        <v>0</v>
      </c>
      <c r="M222" s="80">
        <v>0</v>
      </c>
      <c r="N222" s="80">
        <v>0</v>
      </c>
      <c r="O222" s="81">
        <f t="shared" ref="O222:O228" si="239">SUM(C222:N222)</f>
        <v>1708</v>
      </c>
      <c r="P222" s="79" t="str">
        <f t="shared" si="237"/>
        <v>Postal Total</v>
      </c>
      <c r="Q222" s="82">
        <f t="shared" si="225"/>
        <v>0.47423887587822017</v>
      </c>
      <c r="R222" s="82">
        <f t="shared" si="226"/>
        <v>0.29039812646370022</v>
      </c>
      <c r="S222" s="82">
        <f t="shared" si="227"/>
        <v>0.12997658079625293</v>
      </c>
      <c r="T222" s="82">
        <f t="shared" si="228"/>
        <v>4.3911007025761124E-2</v>
      </c>
      <c r="U222" s="82">
        <f t="shared" si="229"/>
        <v>3.3372365339578457E-2</v>
      </c>
      <c r="V222" s="82">
        <f t="shared" si="230"/>
        <v>1.405152224824356E-2</v>
      </c>
      <c r="W222" s="82">
        <f t="shared" si="231"/>
        <v>1.405152224824356E-2</v>
      </c>
      <c r="X222" s="82">
        <f t="shared" si="232"/>
        <v>0</v>
      </c>
      <c r="Y222" s="82">
        <f t="shared" si="233"/>
        <v>0</v>
      </c>
      <c r="Z222" s="82">
        <f t="shared" si="234"/>
        <v>0</v>
      </c>
      <c r="AA222" s="82">
        <f t="shared" si="235"/>
        <v>0</v>
      </c>
      <c r="AB222" s="82">
        <f t="shared" si="236"/>
        <v>0</v>
      </c>
      <c r="AC222" s="83">
        <f t="shared" si="238"/>
        <v>1</v>
      </c>
    </row>
    <row r="223" spans="2:29" ht="31.2" x14ac:dyDescent="0.3">
      <c r="B223" s="84" t="s">
        <v>317</v>
      </c>
      <c r="C223" s="80">
        <v>241</v>
      </c>
      <c r="D223" s="80">
        <v>118</v>
      </c>
      <c r="E223" s="80">
        <v>81</v>
      </c>
      <c r="F223" s="80">
        <v>15</v>
      </c>
      <c r="G223" s="80">
        <v>17</v>
      </c>
      <c r="H223" s="80">
        <v>5</v>
      </c>
      <c r="I223" s="80">
        <v>0</v>
      </c>
      <c r="J223" s="80">
        <v>0</v>
      </c>
      <c r="K223" s="80">
        <v>0</v>
      </c>
      <c r="L223" s="80">
        <v>0</v>
      </c>
      <c r="M223" s="80">
        <v>0</v>
      </c>
      <c r="N223" s="80">
        <v>0</v>
      </c>
      <c r="O223" s="81">
        <f t="shared" si="239"/>
        <v>477</v>
      </c>
      <c r="P223" s="79" t="str">
        <f t="shared" si="237"/>
        <v>265OAA &amp; A66OAB</v>
      </c>
      <c r="Q223" s="82">
        <f t="shared" si="225"/>
        <v>0.50524109014675056</v>
      </c>
      <c r="R223" s="82">
        <f t="shared" si="226"/>
        <v>0.24737945492662475</v>
      </c>
      <c r="S223" s="82">
        <f t="shared" si="227"/>
        <v>0.16981132075471697</v>
      </c>
      <c r="T223" s="82">
        <f t="shared" si="228"/>
        <v>3.1446540880503145E-2</v>
      </c>
      <c r="U223" s="82">
        <f t="shared" si="229"/>
        <v>3.5639412997903561E-2</v>
      </c>
      <c r="V223" s="82">
        <f t="shared" si="230"/>
        <v>1.0482180293501049E-2</v>
      </c>
      <c r="W223" s="82">
        <f t="shared" si="231"/>
        <v>0</v>
      </c>
      <c r="X223" s="82">
        <f t="shared" si="232"/>
        <v>0</v>
      </c>
      <c r="Y223" s="82">
        <f t="shared" si="233"/>
        <v>0</v>
      </c>
      <c r="Z223" s="82">
        <f t="shared" si="234"/>
        <v>0</v>
      </c>
      <c r="AA223" s="82">
        <f t="shared" si="235"/>
        <v>0</v>
      </c>
      <c r="AB223" s="82">
        <f t="shared" si="236"/>
        <v>0</v>
      </c>
      <c r="AC223" s="83">
        <f t="shared" si="238"/>
        <v>0.99999999999999989</v>
      </c>
    </row>
    <row r="224" spans="2:29" ht="15.6" x14ac:dyDescent="0.3">
      <c r="B224" s="84" t="s">
        <v>318</v>
      </c>
      <c r="C224" s="80">
        <v>479</v>
      </c>
      <c r="D224" s="80">
        <v>296</v>
      </c>
      <c r="E224" s="80">
        <v>99</v>
      </c>
      <c r="F224" s="80">
        <v>49</v>
      </c>
      <c r="G224" s="80">
        <v>44</v>
      </c>
      <c r="H224" s="80">
        <v>18</v>
      </c>
      <c r="I224" s="80">
        <v>20</v>
      </c>
      <c r="J224" s="80">
        <v>0</v>
      </c>
      <c r="K224" s="80">
        <v>0</v>
      </c>
      <c r="L224" s="80">
        <v>0</v>
      </c>
      <c r="M224" s="80">
        <v>0</v>
      </c>
      <c r="N224" s="80">
        <v>0</v>
      </c>
      <c r="O224" s="81">
        <f t="shared" si="239"/>
        <v>1005</v>
      </c>
      <c r="P224" s="79" t="str">
        <f t="shared" si="237"/>
        <v>267OAC</v>
      </c>
      <c r="Q224" s="82">
        <f t="shared" si="225"/>
        <v>0.47661691542288559</v>
      </c>
      <c r="R224" s="82">
        <f t="shared" si="226"/>
        <v>0.29452736318407963</v>
      </c>
      <c r="S224" s="82">
        <f t="shared" si="227"/>
        <v>9.8507462686567168E-2</v>
      </c>
      <c r="T224" s="82">
        <f t="shared" si="228"/>
        <v>4.8756218905472638E-2</v>
      </c>
      <c r="U224" s="82">
        <f t="shared" si="229"/>
        <v>4.3781094527363187E-2</v>
      </c>
      <c r="V224" s="82">
        <f t="shared" si="230"/>
        <v>1.7910447761194031E-2</v>
      </c>
      <c r="W224" s="82">
        <f t="shared" si="231"/>
        <v>1.9900497512437811E-2</v>
      </c>
      <c r="X224" s="82">
        <f t="shared" si="232"/>
        <v>0</v>
      </c>
      <c r="Y224" s="82">
        <f t="shared" si="233"/>
        <v>0</v>
      </c>
      <c r="Z224" s="82">
        <f t="shared" si="234"/>
        <v>0</v>
      </c>
      <c r="AA224" s="82">
        <f t="shared" si="235"/>
        <v>0</v>
      </c>
      <c r="AB224" s="82">
        <f t="shared" si="236"/>
        <v>0</v>
      </c>
      <c r="AC224" s="83">
        <f t="shared" si="238"/>
        <v>1</v>
      </c>
    </row>
    <row r="225" spans="2:29" ht="15.6" x14ac:dyDescent="0.3">
      <c r="B225" s="84" t="s">
        <v>319</v>
      </c>
      <c r="C225" s="80">
        <v>366</v>
      </c>
      <c r="D225" s="80">
        <v>207</v>
      </c>
      <c r="E225" s="80">
        <v>43</v>
      </c>
      <c r="F225" s="80">
        <v>22</v>
      </c>
      <c r="G225" s="80">
        <v>33</v>
      </c>
      <c r="H225" s="80">
        <v>20</v>
      </c>
      <c r="I225" s="80">
        <v>18</v>
      </c>
      <c r="J225" s="80">
        <v>0</v>
      </c>
      <c r="K225" s="80">
        <v>0</v>
      </c>
      <c r="L225" s="80">
        <v>0</v>
      </c>
      <c r="M225" s="80">
        <v>0</v>
      </c>
      <c r="N225" s="80">
        <v>0</v>
      </c>
      <c r="O225" s="81">
        <f t="shared" si="239"/>
        <v>709</v>
      </c>
      <c r="P225" s="79" t="str">
        <f t="shared" si="237"/>
        <v>268OAD</v>
      </c>
      <c r="Q225" s="82">
        <f t="shared" si="225"/>
        <v>0.51622002820874469</v>
      </c>
      <c r="R225" s="82">
        <f t="shared" si="226"/>
        <v>0.29196050775740479</v>
      </c>
      <c r="S225" s="82">
        <f t="shared" si="227"/>
        <v>6.0648801128349791E-2</v>
      </c>
      <c r="T225" s="82">
        <f t="shared" si="228"/>
        <v>3.1029619181946404E-2</v>
      </c>
      <c r="U225" s="82">
        <f t="shared" si="229"/>
        <v>4.6544428772919602E-2</v>
      </c>
      <c r="V225" s="82">
        <f t="shared" si="230"/>
        <v>2.8208744710860368E-2</v>
      </c>
      <c r="W225" s="82">
        <f t="shared" si="231"/>
        <v>2.5387870239774329E-2</v>
      </c>
      <c r="X225" s="82">
        <f t="shared" si="232"/>
        <v>0</v>
      </c>
      <c r="Y225" s="82">
        <f t="shared" si="233"/>
        <v>0</v>
      </c>
      <c r="Z225" s="82">
        <f t="shared" si="234"/>
        <v>0</v>
      </c>
      <c r="AA225" s="82">
        <f t="shared" si="235"/>
        <v>0</v>
      </c>
      <c r="AB225" s="82">
        <f t="shared" si="236"/>
        <v>0</v>
      </c>
      <c r="AC225" s="83">
        <f t="shared" si="238"/>
        <v>0.99999999999999989</v>
      </c>
    </row>
    <row r="226" spans="2:29" ht="15.6" x14ac:dyDescent="0.3">
      <c r="B226" s="84" t="s">
        <v>320</v>
      </c>
      <c r="C226" s="80">
        <v>580</v>
      </c>
      <c r="D226" s="80">
        <v>278</v>
      </c>
      <c r="E226" s="80">
        <v>131</v>
      </c>
      <c r="F226" s="80">
        <v>46</v>
      </c>
      <c r="G226" s="80">
        <v>33</v>
      </c>
      <c r="H226" s="80">
        <v>28</v>
      </c>
      <c r="I226" s="80">
        <v>11</v>
      </c>
      <c r="J226" s="80">
        <v>0</v>
      </c>
      <c r="K226" s="80">
        <v>0</v>
      </c>
      <c r="L226" s="80">
        <v>0</v>
      </c>
      <c r="M226" s="80">
        <v>0</v>
      </c>
      <c r="N226" s="80">
        <v>0</v>
      </c>
      <c r="O226" s="81">
        <f t="shared" si="239"/>
        <v>1107</v>
      </c>
      <c r="P226" s="79" t="str">
        <f t="shared" si="237"/>
        <v>269OAE</v>
      </c>
      <c r="Q226" s="82">
        <f t="shared" si="225"/>
        <v>0.52393857271906052</v>
      </c>
      <c r="R226" s="82">
        <f t="shared" si="226"/>
        <v>0.25112917795844625</v>
      </c>
      <c r="S226" s="82">
        <f t="shared" si="227"/>
        <v>0.11833785004516711</v>
      </c>
      <c r="T226" s="82">
        <f t="shared" si="228"/>
        <v>4.1553748870822041E-2</v>
      </c>
      <c r="U226" s="82">
        <f t="shared" si="229"/>
        <v>2.9810298102981029E-2</v>
      </c>
      <c r="V226" s="82">
        <f t="shared" si="230"/>
        <v>2.5293586269196026E-2</v>
      </c>
      <c r="W226" s="82">
        <f t="shared" si="231"/>
        <v>9.9367660343270096E-3</v>
      </c>
      <c r="X226" s="82">
        <f t="shared" si="232"/>
        <v>0</v>
      </c>
      <c r="Y226" s="82">
        <f t="shared" si="233"/>
        <v>0</v>
      </c>
      <c r="Z226" s="82">
        <f t="shared" si="234"/>
        <v>0</v>
      </c>
      <c r="AA226" s="82">
        <f t="shared" si="235"/>
        <v>0</v>
      </c>
      <c r="AB226" s="82">
        <f t="shared" si="236"/>
        <v>0</v>
      </c>
      <c r="AC226" s="83">
        <f t="shared" si="238"/>
        <v>1</v>
      </c>
    </row>
    <row r="227" spans="2:29" ht="15.6" x14ac:dyDescent="0.3">
      <c r="B227" s="84" t="s">
        <v>321</v>
      </c>
      <c r="C227" s="80">
        <v>263</v>
      </c>
      <c r="D227" s="80">
        <v>193</v>
      </c>
      <c r="E227" s="80">
        <v>78</v>
      </c>
      <c r="F227" s="80">
        <v>25</v>
      </c>
      <c r="G227" s="80">
        <v>17</v>
      </c>
      <c r="H227" s="80">
        <v>14</v>
      </c>
      <c r="I227" s="80">
        <v>9</v>
      </c>
      <c r="J227" s="80">
        <v>0</v>
      </c>
      <c r="K227" s="80">
        <v>0</v>
      </c>
      <c r="L227" s="80">
        <v>0</v>
      </c>
      <c r="M227" s="80">
        <v>0</v>
      </c>
      <c r="N227" s="80">
        <v>0</v>
      </c>
      <c r="O227" s="81">
        <f t="shared" si="239"/>
        <v>599</v>
      </c>
      <c r="P227" s="79" t="str">
        <f t="shared" si="237"/>
        <v>270OAF</v>
      </c>
      <c r="Q227" s="82">
        <f t="shared" si="225"/>
        <v>0.43906510851419034</v>
      </c>
      <c r="R227" s="82">
        <f t="shared" si="226"/>
        <v>0.32220367278797996</v>
      </c>
      <c r="S227" s="82">
        <f t="shared" si="227"/>
        <v>0.1302170283806344</v>
      </c>
      <c r="T227" s="82">
        <f t="shared" si="228"/>
        <v>4.1736227045075125E-2</v>
      </c>
      <c r="U227" s="82">
        <f t="shared" si="229"/>
        <v>2.8380634390651086E-2</v>
      </c>
      <c r="V227" s="82">
        <f t="shared" si="230"/>
        <v>2.337228714524207E-2</v>
      </c>
      <c r="W227" s="82">
        <f t="shared" si="231"/>
        <v>1.5025041736227046E-2</v>
      </c>
      <c r="X227" s="82">
        <f t="shared" si="232"/>
        <v>0</v>
      </c>
      <c r="Y227" s="82">
        <f t="shared" si="233"/>
        <v>0</v>
      </c>
      <c r="Z227" s="82">
        <f t="shared" si="234"/>
        <v>0</v>
      </c>
      <c r="AA227" s="82">
        <f t="shared" si="235"/>
        <v>0</v>
      </c>
      <c r="AB227" s="82">
        <f t="shared" si="236"/>
        <v>0</v>
      </c>
      <c r="AC227" s="83">
        <f t="shared" si="238"/>
        <v>1</v>
      </c>
    </row>
    <row r="228" spans="2:29" ht="16.2" thickBot="1" x14ac:dyDescent="0.35">
      <c r="B228" s="84" t="s">
        <v>322</v>
      </c>
      <c r="C228" s="80">
        <v>338</v>
      </c>
      <c r="D228" s="80">
        <v>207</v>
      </c>
      <c r="E228" s="80">
        <v>129</v>
      </c>
      <c r="F228" s="80">
        <v>25</v>
      </c>
      <c r="G228" s="80">
        <v>27</v>
      </c>
      <c r="H228" s="80">
        <v>16</v>
      </c>
      <c r="I228" s="80">
        <v>14</v>
      </c>
      <c r="J228" s="80">
        <v>0</v>
      </c>
      <c r="K228" s="80">
        <v>0</v>
      </c>
      <c r="L228" s="80">
        <v>0</v>
      </c>
      <c r="M228" s="80">
        <v>0</v>
      </c>
      <c r="N228" s="80">
        <v>0</v>
      </c>
      <c r="O228" s="81">
        <f t="shared" si="239"/>
        <v>756</v>
      </c>
      <c r="P228" s="79" t="str">
        <f t="shared" si="237"/>
        <v>271OAG</v>
      </c>
      <c r="Q228" s="82">
        <f t="shared" si="225"/>
        <v>0.44708994708994709</v>
      </c>
      <c r="R228" s="82">
        <f t="shared" si="226"/>
        <v>0.27380952380952384</v>
      </c>
      <c r="S228" s="82">
        <f t="shared" si="227"/>
        <v>0.17063492063492064</v>
      </c>
      <c r="T228" s="82">
        <f t="shared" si="228"/>
        <v>3.3068783068783067E-2</v>
      </c>
      <c r="U228" s="82">
        <f t="shared" si="229"/>
        <v>3.5714285714285712E-2</v>
      </c>
      <c r="V228" s="82">
        <f t="shared" si="230"/>
        <v>2.1164021164021163E-2</v>
      </c>
      <c r="W228" s="82">
        <f t="shared" si="231"/>
        <v>1.8518518518518517E-2</v>
      </c>
      <c r="X228" s="82">
        <f t="shared" si="232"/>
        <v>0</v>
      </c>
      <c r="Y228" s="82">
        <f t="shared" si="233"/>
        <v>0</v>
      </c>
      <c r="Z228" s="82">
        <f t="shared" si="234"/>
        <v>0</v>
      </c>
      <c r="AA228" s="82">
        <f t="shared" si="235"/>
        <v>0</v>
      </c>
      <c r="AB228" s="82">
        <f t="shared" si="236"/>
        <v>0</v>
      </c>
      <c r="AC228" s="83">
        <f t="shared" si="238"/>
        <v>1</v>
      </c>
    </row>
    <row r="229" spans="2:29" ht="16.2" thickBot="1" x14ac:dyDescent="0.35">
      <c r="B229" s="101" t="s">
        <v>80</v>
      </c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3"/>
    </row>
    <row r="230" spans="2:29" ht="14.4" thickBot="1" x14ac:dyDescent="0.3"/>
    <row r="231" spans="2:29" ht="18" thickBot="1" x14ac:dyDescent="0.35">
      <c r="B231" s="104" t="s">
        <v>330</v>
      </c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6"/>
    </row>
    <row r="232" spans="2:29" ht="18" thickBot="1" x14ac:dyDescent="0.35">
      <c r="B232" s="107" t="s">
        <v>74</v>
      </c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89"/>
      <c r="P232" s="107" t="s">
        <v>75</v>
      </c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89"/>
    </row>
    <row r="233" spans="2:29" ht="16.2" thickBot="1" x14ac:dyDescent="0.35">
      <c r="B233" s="68" t="s">
        <v>76</v>
      </c>
      <c r="C233" s="69" t="s">
        <v>20</v>
      </c>
      <c r="D233" s="69" t="s">
        <v>17</v>
      </c>
      <c r="E233" s="69" t="s">
        <v>19</v>
      </c>
      <c r="F233" s="69" t="s">
        <v>21</v>
      </c>
      <c r="G233" s="69" t="s">
        <v>49</v>
      </c>
      <c r="H233" s="69" t="s">
        <v>39</v>
      </c>
      <c r="I233" s="69">
        <v>0</v>
      </c>
      <c r="J233" s="69">
        <v>0</v>
      </c>
      <c r="K233" s="69">
        <v>0</v>
      </c>
      <c r="L233" s="69">
        <v>0</v>
      </c>
      <c r="M233" s="69">
        <v>0</v>
      </c>
      <c r="N233" s="69">
        <v>0</v>
      </c>
      <c r="O233" s="70" t="s">
        <v>57</v>
      </c>
      <c r="P233" s="71" t="s">
        <v>76</v>
      </c>
      <c r="Q233" s="69" t="str">
        <f>C233</f>
        <v>Lib Dem</v>
      </c>
      <c r="R233" s="69" t="str">
        <f t="shared" ref="R233:AB233" si="240">D233</f>
        <v>SNP</v>
      </c>
      <c r="S233" s="69" t="str">
        <f t="shared" si="240"/>
        <v>Conservative</v>
      </c>
      <c r="T233" s="69" t="str">
        <f t="shared" si="240"/>
        <v>Green</v>
      </c>
      <c r="U233" s="69" t="str">
        <f t="shared" si="240"/>
        <v>Alba</v>
      </c>
      <c r="V233" s="69" t="str">
        <f t="shared" si="240"/>
        <v>Family</v>
      </c>
      <c r="W233" s="69">
        <f t="shared" si="240"/>
        <v>0</v>
      </c>
      <c r="X233" s="69">
        <f t="shared" si="240"/>
        <v>0</v>
      </c>
      <c r="Y233" s="69">
        <f t="shared" si="240"/>
        <v>0</v>
      </c>
      <c r="Z233" s="69">
        <f t="shared" si="240"/>
        <v>0</v>
      </c>
      <c r="AA233" s="69">
        <f t="shared" si="240"/>
        <v>0</v>
      </c>
      <c r="AB233" s="69">
        <f t="shared" si="240"/>
        <v>0</v>
      </c>
      <c r="AC233" s="72" t="s">
        <v>57</v>
      </c>
    </row>
    <row r="234" spans="2:29" ht="15.6" x14ac:dyDescent="0.3">
      <c r="B234" s="73" t="s">
        <v>77</v>
      </c>
      <c r="C234" s="74">
        <v>2709</v>
      </c>
      <c r="D234" s="74">
        <v>1871</v>
      </c>
      <c r="E234" s="74">
        <v>880</v>
      </c>
      <c r="F234" s="74">
        <v>458</v>
      </c>
      <c r="G234" s="74">
        <v>58</v>
      </c>
      <c r="H234" s="74">
        <v>54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5">
        <f>SUM(C234:N234)</f>
        <v>6030</v>
      </c>
      <c r="P234" s="76" t="str">
        <f>B234</f>
        <v>Whole Ward</v>
      </c>
      <c r="Q234" s="77">
        <f t="shared" ref="Q234:Q246" si="241">IF(C234&gt;0,C234/O234,0)</f>
        <v>0.44925373134328356</v>
      </c>
      <c r="R234" s="77">
        <f t="shared" ref="R234:R246" si="242">IF(D234&gt;0,D234/O234,0)</f>
        <v>0.31028192371475954</v>
      </c>
      <c r="S234" s="77">
        <f t="shared" ref="S234:S246" si="243">IF(E234&gt;0,E234/O234,0)</f>
        <v>0.14593698175787728</v>
      </c>
      <c r="T234" s="77">
        <f t="shared" ref="T234:T246" si="244">IF(F234&gt;0,F234/O234,0)</f>
        <v>7.5953565505804316E-2</v>
      </c>
      <c r="U234" s="77">
        <f t="shared" ref="U234:U246" si="245">IF(G234&gt;0,G234/O234,0)</f>
        <v>9.6185737976782759E-3</v>
      </c>
      <c r="V234" s="77">
        <f t="shared" ref="V234:V246" si="246">IF(H234&gt;0,H234/O234,0)</f>
        <v>8.9552238805970154E-3</v>
      </c>
      <c r="W234" s="77">
        <f t="shared" ref="W234:W246" si="247">IF(I234&gt;0,I234/O234,0)</f>
        <v>0</v>
      </c>
      <c r="X234" s="77">
        <f t="shared" ref="X234:X246" si="248">IF(J234&gt;0,J234/O234,0)</f>
        <v>0</v>
      </c>
      <c r="Y234" s="77">
        <f t="shared" ref="Y234:Y246" si="249">IF(K234&gt;0,K234/O234,0)</f>
        <v>0</v>
      </c>
      <c r="Z234" s="77">
        <f t="shared" ref="Z234:Z246" si="250">IF(L234&gt;0,L234/O234,0)</f>
        <v>0</v>
      </c>
      <c r="AA234" s="77">
        <f t="shared" ref="AA234:AA246" si="251">IF(M234&gt;0,M234/O234,0)</f>
        <v>0</v>
      </c>
      <c r="AB234" s="77">
        <f t="shared" ref="AB234:AB246" si="252">IF(N234&gt;0,N234/O234,0)</f>
        <v>0</v>
      </c>
      <c r="AC234" s="78">
        <f>SUM(Q234:AB234)</f>
        <v>1</v>
      </c>
    </row>
    <row r="235" spans="2:29" ht="15.6" x14ac:dyDescent="0.3">
      <c r="B235" s="79" t="s">
        <v>78</v>
      </c>
      <c r="C235" s="80">
        <v>1804</v>
      </c>
      <c r="D235" s="80">
        <v>1300</v>
      </c>
      <c r="E235" s="80">
        <v>499</v>
      </c>
      <c r="F235" s="80">
        <v>325</v>
      </c>
      <c r="G235" s="80">
        <v>39</v>
      </c>
      <c r="H235" s="80">
        <v>37</v>
      </c>
      <c r="I235" s="80">
        <v>0</v>
      </c>
      <c r="J235" s="80">
        <v>0</v>
      </c>
      <c r="K235" s="80">
        <v>0</v>
      </c>
      <c r="L235" s="80">
        <v>0</v>
      </c>
      <c r="M235" s="80">
        <v>0</v>
      </c>
      <c r="N235" s="80">
        <v>0</v>
      </c>
      <c r="O235" s="81">
        <f>SUM(C235:N235)</f>
        <v>4004</v>
      </c>
      <c r="P235" s="79" t="str">
        <f t="shared" ref="P235:P246" si="253">B235</f>
        <v>In Person Total</v>
      </c>
      <c r="Q235" s="82">
        <f t="shared" si="241"/>
        <v>0.45054945054945056</v>
      </c>
      <c r="R235" s="82">
        <f t="shared" si="242"/>
        <v>0.32467532467532467</v>
      </c>
      <c r="S235" s="82">
        <f t="shared" si="243"/>
        <v>0.12462537462537462</v>
      </c>
      <c r="T235" s="82">
        <f t="shared" si="244"/>
        <v>8.1168831168831168E-2</v>
      </c>
      <c r="U235" s="82">
        <f t="shared" si="245"/>
        <v>9.74025974025974E-3</v>
      </c>
      <c r="V235" s="82">
        <f t="shared" si="246"/>
        <v>9.2407592407592401E-3</v>
      </c>
      <c r="W235" s="82">
        <f t="shared" si="247"/>
        <v>0</v>
      </c>
      <c r="X235" s="82">
        <f t="shared" si="248"/>
        <v>0</v>
      </c>
      <c r="Y235" s="82">
        <f t="shared" si="249"/>
        <v>0</v>
      </c>
      <c r="Z235" s="82">
        <f t="shared" si="250"/>
        <v>0</v>
      </c>
      <c r="AA235" s="82">
        <f t="shared" si="251"/>
        <v>0</v>
      </c>
      <c r="AB235" s="82">
        <f t="shared" si="252"/>
        <v>0</v>
      </c>
      <c r="AC235" s="83">
        <f t="shared" ref="AC235:AC246" si="254">SUM(Q235:AB235)</f>
        <v>0.99999999999999989</v>
      </c>
    </row>
    <row r="236" spans="2:29" ht="15.6" x14ac:dyDescent="0.3">
      <c r="B236" s="76" t="s">
        <v>79</v>
      </c>
      <c r="C236" s="80">
        <v>905</v>
      </c>
      <c r="D236" s="80">
        <v>571</v>
      </c>
      <c r="E236" s="80">
        <v>381</v>
      </c>
      <c r="F236" s="80">
        <v>133</v>
      </c>
      <c r="G236" s="80">
        <v>19</v>
      </c>
      <c r="H236" s="80">
        <v>17</v>
      </c>
      <c r="I236" s="80">
        <v>0</v>
      </c>
      <c r="J236" s="80">
        <v>0</v>
      </c>
      <c r="K236" s="80">
        <v>0</v>
      </c>
      <c r="L236" s="80">
        <v>0</v>
      </c>
      <c r="M236" s="80">
        <v>0</v>
      </c>
      <c r="N236" s="80">
        <v>0</v>
      </c>
      <c r="O236" s="81">
        <f t="shared" ref="O236:O246" si="255">SUM(C236:N236)</f>
        <v>2026</v>
      </c>
      <c r="P236" s="79" t="str">
        <f t="shared" si="253"/>
        <v>Postal Total</v>
      </c>
      <c r="Q236" s="82">
        <f t="shared" si="241"/>
        <v>0.44669299111549854</v>
      </c>
      <c r="R236" s="82">
        <f t="shared" si="242"/>
        <v>0.28183613030602173</v>
      </c>
      <c r="S236" s="82">
        <f t="shared" si="243"/>
        <v>0.1880552813425469</v>
      </c>
      <c r="T236" s="82">
        <f t="shared" si="244"/>
        <v>6.5646594274432382E-2</v>
      </c>
      <c r="U236" s="82">
        <f t="shared" si="245"/>
        <v>9.3780848963474824E-3</v>
      </c>
      <c r="V236" s="82">
        <f t="shared" si="246"/>
        <v>8.3909180651530104E-3</v>
      </c>
      <c r="W236" s="82">
        <f t="shared" si="247"/>
        <v>0</v>
      </c>
      <c r="X236" s="82">
        <f t="shared" si="248"/>
        <v>0</v>
      </c>
      <c r="Y236" s="82">
        <f t="shared" si="249"/>
        <v>0</v>
      </c>
      <c r="Z236" s="82">
        <f t="shared" si="250"/>
        <v>0</v>
      </c>
      <c r="AA236" s="82">
        <f t="shared" si="251"/>
        <v>0</v>
      </c>
      <c r="AB236" s="82">
        <f t="shared" si="252"/>
        <v>0</v>
      </c>
      <c r="AC236" s="83">
        <f t="shared" si="254"/>
        <v>1</v>
      </c>
    </row>
    <row r="237" spans="2:29" ht="15.6" x14ac:dyDescent="0.3">
      <c r="B237" s="84" t="s">
        <v>331</v>
      </c>
      <c r="C237" s="80">
        <v>278</v>
      </c>
      <c r="D237" s="80">
        <v>229</v>
      </c>
      <c r="E237" s="80">
        <v>72</v>
      </c>
      <c r="F237" s="80">
        <v>55</v>
      </c>
      <c r="G237" s="80">
        <v>0</v>
      </c>
      <c r="H237" s="80">
        <v>7</v>
      </c>
      <c r="I237" s="80">
        <v>0</v>
      </c>
      <c r="J237" s="80">
        <v>0</v>
      </c>
      <c r="K237" s="80">
        <v>0</v>
      </c>
      <c r="L237" s="80">
        <v>0</v>
      </c>
      <c r="M237" s="80">
        <v>0</v>
      </c>
      <c r="N237" s="80">
        <v>0</v>
      </c>
      <c r="O237" s="81">
        <f t="shared" si="255"/>
        <v>641</v>
      </c>
      <c r="P237" s="79" t="str">
        <f t="shared" si="253"/>
        <v>301PAA</v>
      </c>
      <c r="Q237" s="82">
        <f t="shared" si="241"/>
        <v>0.43369734789391573</v>
      </c>
      <c r="R237" s="82">
        <f t="shared" si="242"/>
        <v>0.35725429017160687</v>
      </c>
      <c r="S237" s="82">
        <f t="shared" si="243"/>
        <v>0.11232449297971919</v>
      </c>
      <c r="T237" s="82">
        <f t="shared" si="244"/>
        <v>8.5803432137285487E-2</v>
      </c>
      <c r="U237" s="82">
        <f t="shared" si="245"/>
        <v>0</v>
      </c>
      <c r="V237" s="82">
        <f t="shared" si="246"/>
        <v>1.0920436817472699E-2</v>
      </c>
      <c r="W237" s="82">
        <f t="shared" si="247"/>
        <v>0</v>
      </c>
      <c r="X237" s="82">
        <f t="shared" si="248"/>
        <v>0</v>
      </c>
      <c r="Y237" s="82">
        <f t="shared" si="249"/>
        <v>0</v>
      </c>
      <c r="Z237" s="82">
        <f t="shared" si="250"/>
        <v>0</v>
      </c>
      <c r="AA237" s="82">
        <f t="shared" si="251"/>
        <v>0</v>
      </c>
      <c r="AB237" s="82">
        <f t="shared" si="252"/>
        <v>0</v>
      </c>
      <c r="AC237" s="83">
        <f t="shared" si="254"/>
        <v>0.99999999999999989</v>
      </c>
    </row>
    <row r="238" spans="2:29" ht="15.6" x14ac:dyDescent="0.3">
      <c r="B238" s="84" t="s">
        <v>332</v>
      </c>
      <c r="C238" s="80">
        <v>272</v>
      </c>
      <c r="D238" s="80">
        <v>177</v>
      </c>
      <c r="E238" s="80">
        <v>81</v>
      </c>
      <c r="F238" s="80">
        <v>65</v>
      </c>
      <c r="G238" s="80">
        <v>10</v>
      </c>
      <c r="H238" s="80">
        <v>3</v>
      </c>
      <c r="I238" s="80">
        <v>0</v>
      </c>
      <c r="J238" s="80">
        <v>0</v>
      </c>
      <c r="K238" s="80">
        <v>0</v>
      </c>
      <c r="L238" s="80">
        <v>0</v>
      </c>
      <c r="M238" s="80">
        <v>0</v>
      </c>
      <c r="N238" s="80">
        <v>0</v>
      </c>
      <c r="O238" s="81">
        <f t="shared" si="255"/>
        <v>608</v>
      </c>
      <c r="P238" s="79" t="str">
        <f t="shared" si="253"/>
        <v>302PAB</v>
      </c>
      <c r="Q238" s="82">
        <f t="shared" si="241"/>
        <v>0.44736842105263158</v>
      </c>
      <c r="R238" s="82">
        <f t="shared" si="242"/>
        <v>0.29111842105263158</v>
      </c>
      <c r="S238" s="82">
        <f t="shared" si="243"/>
        <v>0.13322368421052633</v>
      </c>
      <c r="T238" s="82">
        <f t="shared" si="244"/>
        <v>0.1069078947368421</v>
      </c>
      <c r="U238" s="82">
        <f t="shared" si="245"/>
        <v>1.6447368421052631E-2</v>
      </c>
      <c r="V238" s="82">
        <f t="shared" si="246"/>
        <v>4.9342105263157892E-3</v>
      </c>
      <c r="W238" s="82">
        <f t="shared" si="247"/>
        <v>0</v>
      </c>
      <c r="X238" s="82">
        <f t="shared" si="248"/>
        <v>0</v>
      </c>
      <c r="Y238" s="82">
        <f t="shared" si="249"/>
        <v>0</v>
      </c>
      <c r="Z238" s="82">
        <f t="shared" si="250"/>
        <v>0</v>
      </c>
      <c r="AA238" s="82">
        <f t="shared" si="251"/>
        <v>0</v>
      </c>
      <c r="AB238" s="82">
        <f t="shared" si="252"/>
        <v>0</v>
      </c>
      <c r="AC238" s="83">
        <f t="shared" si="254"/>
        <v>1</v>
      </c>
    </row>
    <row r="239" spans="2:29" ht="31.2" x14ac:dyDescent="0.3">
      <c r="B239" s="84" t="s">
        <v>333</v>
      </c>
      <c r="C239" s="80">
        <v>329</v>
      </c>
      <c r="D239" s="80">
        <v>154</v>
      </c>
      <c r="E239" s="80">
        <v>97</v>
      </c>
      <c r="F239" s="80">
        <v>30</v>
      </c>
      <c r="G239" s="80">
        <v>7</v>
      </c>
      <c r="H239" s="80">
        <v>7</v>
      </c>
      <c r="I239" s="80">
        <v>0</v>
      </c>
      <c r="J239" s="80">
        <v>0</v>
      </c>
      <c r="K239" s="80">
        <v>0</v>
      </c>
      <c r="L239" s="80">
        <v>0</v>
      </c>
      <c r="M239" s="80">
        <v>0</v>
      </c>
      <c r="N239" s="80">
        <v>0</v>
      </c>
      <c r="O239" s="81">
        <f t="shared" si="255"/>
        <v>624</v>
      </c>
      <c r="P239" s="79" t="str">
        <f t="shared" si="253"/>
        <v>303PAC &amp; 304PAD</v>
      </c>
      <c r="Q239" s="82">
        <f t="shared" si="241"/>
        <v>0.52724358974358976</v>
      </c>
      <c r="R239" s="82">
        <f t="shared" si="242"/>
        <v>0.24679487179487181</v>
      </c>
      <c r="S239" s="82">
        <f t="shared" si="243"/>
        <v>0.15544871794871795</v>
      </c>
      <c r="T239" s="82">
        <f t="shared" si="244"/>
        <v>4.807692307692308E-2</v>
      </c>
      <c r="U239" s="82">
        <f t="shared" si="245"/>
        <v>1.1217948717948718E-2</v>
      </c>
      <c r="V239" s="82">
        <f t="shared" si="246"/>
        <v>1.1217948717948718E-2</v>
      </c>
      <c r="W239" s="82">
        <f t="shared" si="247"/>
        <v>0</v>
      </c>
      <c r="X239" s="82">
        <f t="shared" si="248"/>
        <v>0</v>
      </c>
      <c r="Y239" s="82">
        <f t="shared" si="249"/>
        <v>0</v>
      </c>
      <c r="Z239" s="82">
        <f t="shared" si="250"/>
        <v>0</v>
      </c>
      <c r="AA239" s="82">
        <f t="shared" si="251"/>
        <v>0</v>
      </c>
      <c r="AB239" s="82">
        <f t="shared" si="252"/>
        <v>0</v>
      </c>
      <c r="AC239" s="83">
        <f t="shared" si="254"/>
        <v>1</v>
      </c>
    </row>
    <row r="240" spans="2:29" ht="15.6" x14ac:dyDescent="0.3">
      <c r="B240" s="84" t="s">
        <v>334</v>
      </c>
      <c r="C240" s="80">
        <v>77</v>
      </c>
      <c r="D240" s="80">
        <v>55</v>
      </c>
      <c r="E240" s="80">
        <v>30</v>
      </c>
      <c r="F240" s="80">
        <v>17</v>
      </c>
      <c r="G240" s="80">
        <v>1</v>
      </c>
      <c r="H240" s="80">
        <v>4</v>
      </c>
      <c r="I240" s="80">
        <v>0</v>
      </c>
      <c r="J240" s="80">
        <v>0</v>
      </c>
      <c r="K240" s="80">
        <v>0</v>
      </c>
      <c r="L240" s="80">
        <v>0</v>
      </c>
      <c r="M240" s="80">
        <v>0</v>
      </c>
      <c r="N240" s="80">
        <v>0</v>
      </c>
      <c r="O240" s="81">
        <f t="shared" si="255"/>
        <v>184</v>
      </c>
      <c r="P240" s="79" t="str">
        <f t="shared" si="253"/>
        <v>305PAE^</v>
      </c>
      <c r="Q240" s="82">
        <f t="shared" si="241"/>
        <v>0.41847826086956524</v>
      </c>
      <c r="R240" s="82">
        <f t="shared" si="242"/>
        <v>0.29891304347826086</v>
      </c>
      <c r="S240" s="82">
        <f t="shared" si="243"/>
        <v>0.16304347826086957</v>
      </c>
      <c r="T240" s="82">
        <f t="shared" si="244"/>
        <v>9.2391304347826081E-2</v>
      </c>
      <c r="U240" s="82">
        <f t="shared" si="245"/>
        <v>5.434782608695652E-3</v>
      </c>
      <c r="V240" s="82">
        <f t="shared" si="246"/>
        <v>2.1739130434782608E-2</v>
      </c>
      <c r="W240" s="82">
        <f t="shared" si="247"/>
        <v>0</v>
      </c>
      <c r="X240" s="82">
        <f t="shared" si="248"/>
        <v>0</v>
      </c>
      <c r="Y240" s="82">
        <f t="shared" si="249"/>
        <v>0</v>
      </c>
      <c r="Z240" s="82">
        <f t="shared" si="250"/>
        <v>0</v>
      </c>
      <c r="AA240" s="82">
        <f t="shared" si="251"/>
        <v>0</v>
      </c>
      <c r="AB240" s="82">
        <f t="shared" si="252"/>
        <v>0</v>
      </c>
      <c r="AC240" s="83">
        <f t="shared" si="254"/>
        <v>1.0000000000000002</v>
      </c>
    </row>
    <row r="241" spans="2:29" ht="15.6" x14ac:dyDescent="0.3">
      <c r="B241" s="84" t="s">
        <v>335</v>
      </c>
      <c r="C241" s="80">
        <v>440</v>
      </c>
      <c r="D241" s="80">
        <v>284</v>
      </c>
      <c r="E241" s="80">
        <v>132</v>
      </c>
      <c r="F241" s="80">
        <v>61</v>
      </c>
      <c r="G241" s="80">
        <v>10</v>
      </c>
      <c r="H241" s="80">
        <v>18</v>
      </c>
      <c r="I241" s="80">
        <v>0</v>
      </c>
      <c r="J241" s="80">
        <v>0</v>
      </c>
      <c r="K241" s="80">
        <v>0</v>
      </c>
      <c r="L241" s="80">
        <v>0</v>
      </c>
      <c r="M241" s="80">
        <v>0</v>
      </c>
      <c r="N241" s="80">
        <v>0</v>
      </c>
      <c r="O241" s="81">
        <f t="shared" si="255"/>
        <v>945</v>
      </c>
      <c r="P241" s="79" t="str">
        <f t="shared" si="253"/>
        <v>306PAF</v>
      </c>
      <c r="Q241" s="82">
        <f t="shared" si="241"/>
        <v>0.46560846560846558</v>
      </c>
      <c r="R241" s="82">
        <f t="shared" si="242"/>
        <v>0.30052910052910053</v>
      </c>
      <c r="S241" s="82">
        <f t="shared" si="243"/>
        <v>0.13968253968253969</v>
      </c>
      <c r="T241" s="82">
        <f t="shared" si="244"/>
        <v>6.4550264550264552E-2</v>
      </c>
      <c r="U241" s="82">
        <f t="shared" si="245"/>
        <v>1.0582010582010581E-2</v>
      </c>
      <c r="V241" s="82">
        <f t="shared" si="246"/>
        <v>1.9047619047619049E-2</v>
      </c>
      <c r="W241" s="82">
        <f t="shared" si="247"/>
        <v>0</v>
      </c>
      <c r="X241" s="82">
        <f t="shared" si="248"/>
        <v>0</v>
      </c>
      <c r="Y241" s="82">
        <f t="shared" si="249"/>
        <v>0</v>
      </c>
      <c r="Z241" s="82">
        <f t="shared" si="250"/>
        <v>0</v>
      </c>
      <c r="AA241" s="82">
        <f t="shared" si="251"/>
        <v>0</v>
      </c>
      <c r="AB241" s="82">
        <f t="shared" si="252"/>
        <v>0</v>
      </c>
      <c r="AC241" s="83">
        <f t="shared" si="254"/>
        <v>1</v>
      </c>
    </row>
    <row r="242" spans="2:29" ht="15.6" x14ac:dyDescent="0.3">
      <c r="B242" s="84" t="s">
        <v>336</v>
      </c>
      <c r="C242" s="80">
        <v>336</v>
      </c>
      <c r="D242" s="80">
        <v>214</v>
      </c>
      <c r="E242" s="80">
        <v>93</v>
      </c>
      <c r="F242" s="80">
        <v>47</v>
      </c>
      <c r="G242" s="80">
        <v>9</v>
      </c>
      <c r="H242" s="80">
        <v>6</v>
      </c>
      <c r="I242" s="80">
        <v>0</v>
      </c>
      <c r="J242" s="80">
        <v>0</v>
      </c>
      <c r="K242" s="80">
        <v>0</v>
      </c>
      <c r="L242" s="80">
        <v>0</v>
      </c>
      <c r="M242" s="80">
        <v>0</v>
      </c>
      <c r="N242" s="80">
        <v>0</v>
      </c>
      <c r="O242" s="81">
        <f t="shared" si="255"/>
        <v>705</v>
      </c>
      <c r="P242" s="79" t="str">
        <f t="shared" si="253"/>
        <v>307PAG</v>
      </c>
      <c r="Q242" s="82">
        <f t="shared" si="241"/>
        <v>0.47659574468085109</v>
      </c>
      <c r="R242" s="82">
        <f t="shared" si="242"/>
        <v>0.30354609929078014</v>
      </c>
      <c r="S242" s="82">
        <f t="shared" si="243"/>
        <v>0.13191489361702127</v>
      </c>
      <c r="T242" s="82">
        <f t="shared" si="244"/>
        <v>6.6666666666666666E-2</v>
      </c>
      <c r="U242" s="82">
        <f t="shared" si="245"/>
        <v>1.276595744680851E-2</v>
      </c>
      <c r="V242" s="82">
        <f t="shared" si="246"/>
        <v>8.5106382978723406E-3</v>
      </c>
      <c r="W242" s="82">
        <f t="shared" si="247"/>
        <v>0</v>
      </c>
      <c r="X242" s="82">
        <f t="shared" si="248"/>
        <v>0</v>
      </c>
      <c r="Y242" s="82">
        <f t="shared" si="249"/>
        <v>0</v>
      </c>
      <c r="Z242" s="82">
        <f t="shared" si="250"/>
        <v>0</v>
      </c>
      <c r="AA242" s="82">
        <f t="shared" si="251"/>
        <v>0</v>
      </c>
      <c r="AB242" s="82">
        <f t="shared" si="252"/>
        <v>0</v>
      </c>
      <c r="AC242" s="83">
        <f t="shared" si="254"/>
        <v>1</v>
      </c>
    </row>
    <row r="243" spans="2:29" ht="15.6" x14ac:dyDescent="0.3">
      <c r="B243" s="84" t="s">
        <v>337</v>
      </c>
      <c r="C243" s="80">
        <v>261</v>
      </c>
      <c r="D243" s="80">
        <v>194</v>
      </c>
      <c r="E243" s="80">
        <v>86</v>
      </c>
      <c r="F243" s="80">
        <v>49</v>
      </c>
      <c r="G243" s="80">
        <v>4</v>
      </c>
      <c r="H243" s="80">
        <v>1</v>
      </c>
      <c r="I243" s="80">
        <v>0</v>
      </c>
      <c r="J243" s="80">
        <v>0</v>
      </c>
      <c r="K243" s="80">
        <v>0</v>
      </c>
      <c r="L243" s="80">
        <v>0</v>
      </c>
      <c r="M243" s="80">
        <v>0</v>
      </c>
      <c r="N243" s="80">
        <v>0</v>
      </c>
      <c r="O243" s="81">
        <f t="shared" si="255"/>
        <v>595</v>
      </c>
      <c r="P243" s="79" t="str">
        <f t="shared" si="253"/>
        <v>308PAH</v>
      </c>
      <c r="Q243" s="82">
        <f t="shared" si="241"/>
        <v>0.43865546218487395</v>
      </c>
      <c r="R243" s="82">
        <f t="shared" si="242"/>
        <v>0.32605042016806723</v>
      </c>
      <c r="S243" s="82">
        <f t="shared" si="243"/>
        <v>0.14453781512605043</v>
      </c>
      <c r="T243" s="82">
        <f t="shared" si="244"/>
        <v>8.2352941176470587E-2</v>
      </c>
      <c r="U243" s="82">
        <f t="shared" si="245"/>
        <v>6.7226890756302525E-3</v>
      </c>
      <c r="V243" s="82">
        <f t="shared" si="246"/>
        <v>1.6806722689075631E-3</v>
      </c>
      <c r="W243" s="82">
        <f t="shared" si="247"/>
        <v>0</v>
      </c>
      <c r="X243" s="82">
        <f t="shared" si="248"/>
        <v>0</v>
      </c>
      <c r="Y243" s="82">
        <f t="shared" si="249"/>
        <v>0</v>
      </c>
      <c r="Z243" s="82">
        <f t="shared" si="250"/>
        <v>0</v>
      </c>
      <c r="AA243" s="82">
        <f t="shared" si="251"/>
        <v>0</v>
      </c>
      <c r="AB243" s="82">
        <f t="shared" si="252"/>
        <v>0</v>
      </c>
      <c r="AC243" s="83">
        <f t="shared" si="254"/>
        <v>1</v>
      </c>
    </row>
    <row r="244" spans="2:29" ht="15.6" x14ac:dyDescent="0.3">
      <c r="B244" s="84" t="s">
        <v>338</v>
      </c>
      <c r="C244" s="80">
        <v>390</v>
      </c>
      <c r="D244" s="80">
        <v>315</v>
      </c>
      <c r="E244" s="80">
        <v>93</v>
      </c>
      <c r="F244" s="80">
        <v>63</v>
      </c>
      <c r="G244" s="80">
        <v>6</v>
      </c>
      <c r="H244" s="80">
        <v>3</v>
      </c>
      <c r="I244" s="80">
        <v>0</v>
      </c>
      <c r="J244" s="80">
        <v>0</v>
      </c>
      <c r="K244" s="80">
        <v>0</v>
      </c>
      <c r="L244" s="80">
        <v>0</v>
      </c>
      <c r="M244" s="80">
        <v>0</v>
      </c>
      <c r="N244" s="80">
        <v>0</v>
      </c>
      <c r="O244" s="81">
        <f t="shared" si="255"/>
        <v>870</v>
      </c>
      <c r="P244" s="79" t="str">
        <f t="shared" si="253"/>
        <v>309PAI</v>
      </c>
      <c r="Q244" s="82">
        <f t="shared" si="241"/>
        <v>0.44827586206896552</v>
      </c>
      <c r="R244" s="82">
        <f t="shared" si="242"/>
        <v>0.36206896551724138</v>
      </c>
      <c r="S244" s="82">
        <f t="shared" si="243"/>
        <v>0.10689655172413794</v>
      </c>
      <c r="T244" s="82">
        <f t="shared" si="244"/>
        <v>7.2413793103448282E-2</v>
      </c>
      <c r="U244" s="82">
        <f t="shared" si="245"/>
        <v>6.8965517241379309E-3</v>
      </c>
      <c r="V244" s="82">
        <f t="shared" si="246"/>
        <v>3.4482758620689655E-3</v>
      </c>
      <c r="W244" s="82">
        <f t="shared" si="247"/>
        <v>0</v>
      </c>
      <c r="X244" s="82">
        <f t="shared" si="248"/>
        <v>0</v>
      </c>
      <c r="Y244" s="82">
        <f t="shared" si="249"/>
        <v>0</v>
      </c>
      <c r="Z244" s="82">
        <f t="shared" si="250"/>
        <v>0</v>
      </c>
      <c r="AA244" s="82">
        <f t="shared" si="251"/>
        <v>0</v>
      </c>
      <c r="AB244" s="82">
        <f t="shared" si="252"/>
        <v>0</v>
      </c>
      <c r="AC244" s="83">
        <f t="shared" si="254"/>
        <v>1</v>
      </c>
    </row>
    <row r="245" spans="2:29" ht="31.2" x14ac:dyDescent="0.3">
      <c r="B245" s="84" t="s">
        <v>339</v>
      </c>
      <c r="C245" s="80">
        <v>125</v>
      </c>
      <c r="D245" s="80">
        <v>94</v>
      </c>
      <c r="E245" s="80">
        <v>88</v>
      </c>
      <c r="F245" s="80">
        <v>18</v>
      </c>
      <c r="G245" s="80">
        <v>3</v>
      </c>
      <c r="H245" s="80">
        <v>0</v>
      </c>
      <c r="I245" s="80">
        <v>0</v>
      </c>
      <c r="J245" s="80">
        <v>0</v>
      </c>
      <c r="K245" s="80">
        <v>0</v>
      </c>
      <c r="L245" s="80">
        <v>0</v>
      </c>
      <c r="M245" s="80">
        <v>0</v>
      </c>
      <c r="N245" s="80">
        <v>0</v>
      </c>
      <c r="O245" s="81">
        <f t="shared" si="255"/>
        <v>328</v>
      </c>
      <c r="P245" s="79" t="str">
        <f t="shared" si="253"/>
        <v>310PAJ &amp; 313PAM</v>
      </c>
      <c r="Q245" s="82">
        <f t="shared" si="241"/>
        <v>0.38109756097560976</v>
      </c>
      <c r="R245" s="82">
        <f t="shared" si="242"/>
        <v>0.28658536585365851</v>
      </c>
      <c r="S245" s="82">
        <f t="shared" si="243"/>
        <v>0.26829268292682928</v>
      </c>
      <c r="T245" s="82">
        <f t="shared" si="244"/>
        <v>5.4878048780487805E-2</v>
      </c>
      <c r="U245" s="82">
        <f t="shared" si="245"/>
        <v>9.1463414634146336E-3</v>
      </c>
      <c r="V245" s="82">
        <f t="shared" si="246"/>
        <v>0</v>
      </c>
      <c r="W245" s="82">
        <f t="shared" si="247"/>
        <v>0</v>
      </c>
      <c r="X245" s="82">
        <f t="shared" si="248"/>
        <v>0</v>
      </c>
      <c r="Y245" s="82">
        <f t="shared" si="249"/>
        <v>0</v>
      </c>
      <c r="Z245" s="82">
        <f t="shared" si="250"/>
        <v>0</v>
      </c>
      <c r="AA245" s="82">
        <f t="shared" si="251"/>
        <v>0</v>
      </c>
      <c r="AB245" s="82">
        <f t="shared" si="252"/>
        <v>0</v>
      </c>
      <c r="AC245" s="83">
        <f t="shared" si="254"/>
        <v>1</v>
      </c>
    </row>
    <row r="246" spans="2:29" ht="47.4" thickBot="1" x14ac:dyDescent="0.35">
      <c r="B246" s="84" t="s">
        <v>340</v>
      </c>
      <c r="C246" s="80">
        <v>201</v>
      </c>
      <c r="D246" s="80">
        <v>155</v>
      </c>
      <c r="E246" s="80">
        <v>106</v>
      </c>
      <c r="F246" s="80">
        <v>54</v>
      </c>
      <c r="G246" s="80">
        <v>6</v>
      </c>
      <c r="H246" s="80">
        <v>4</v>
      </c>
      <c r="I246" s="80">
        <v>0</v>
      </c>
      <c r="J246" s="80">
        <v>0</v>
      </c>
      <c r="K246" s="80">
        <v>0</v>
      </c>
      <c r="L246" s="80">
        <v>0</v>
      </c>
      <c r="M246" s="80">
        <v>0</v>
      </c>
      <c r="N246" s="80">
        <v>0</v>
      </c>
      <c r="O246" s="81">
        <f t="shared" si="255"/>
        <v>526</v>
      </c>
      <c r="P246" s="79" t="str">
        <f t="shared" si="253"/>
        <v>311PAK, 312PAL &amp; 214PAN</v>
      </c>
      <c r="Q246" s="82">
        <f t="shared" si="241"/>
        <v>0.38212927756653992</v>
      </c>
      <c r="R246" s="82">
        <f t="shared" si="242"/>
        <v>0.29467680608365021</v>
      </c>
      <c r="S246" s="82">
        <f t="shared" si="243"/>
        <v>0.20152091254752852</v>
      </c>
      <c r="T246" s="82">
        <f t="shared" si="244"/>
        <v>0.10266159695817491</v>
      </c>
      <c r="U246" s="82">
        <f t="shared" si="245"/>
        <v>1.1406844106463879E-2</v>
      </c>
      <c r="V246" s="82">
        <f t="shared" si="246"/>
        <v>7.6045627376425855E-3</v>
      </c>
      <c r="W246" s="82">
        <f t="shared" si="247"/>
        <v>0</v>
      </c>
      <c r="X246" s="82">
        <f t="shared" si="248"/>
        <v>0</v>
      </c>
      <c r="Y246" s="82">
        <f t="shared" si="249"/>
        <v>0</v>
      </c>
      <c r="Z246" s="82">
        <f t="shared" si="250"/>
        <v>0</v>
      </c>
      <c r="AA246" s="82">
        <f t="shared" si="251"/>
        <v>0</v>
      </c>
      <c r="AB246" s="82">
        <f t="shared" si="252"/>
        <v>0</v>
      </c>
      <c r="AC246" s="83">
        <f t="shared" si="254"/>
        <v>1</v>
      </c>
    </row>
    <row r="247" spans="2:29" ht="16.2" thickBot="1" x14ac:dyDescent="0.35">
      <c r="B247" s="101" t="s">
        <v>80</v>
      </c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3"/>
    </row>
    <row r="248" spans="2:29" ht="14.4" thickBot="1" x14ac:dyDescent="0.3"/>
    <row r="249" spans="2:29" ht="18" thickBot="1" x14ac:dyDescent="0.35">
      <c r="B249" s="104" t="s">
        <v>349</v>
      </c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6"/>
    </row>
    <row r="250" spans="2:29" ht="18" thickBot="1" x14ac:dyDescent="0.35">
      <c r="B250" s="107" t="s">
        <v>74</v>
      </c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89"/>
      <c r="P250" s="107" t="s">
        <v>75</v>
      </c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89"/>
    </row>
    <row r="251" spans="2:29" ht="16.2" thickBot="1" x14ac:dyDescent="0.35">
      <c r="B251" s="68" t="s">
        <v>76</v>
      </c>
      <c r="C251" s="69" t="s">
        <v>20</v>
      </c>
      <c r="D251" s="69" t="s">
        <v>17</v>
      </c>
      <c r="E251" s="69" t="s">
        <v>19</v>
      </c>
      <c r="F251" s="69" t="s">
        <v>21</v>
      </c>
      <c r="G251" s="69" t="s">
        <v>18</v>
      </c>
      <c r="H251" s="69" t="s">
        <v>51</v>
      </c>
      <c r="I251" s="69" t="s">
        <v>49</v>
      </c>
      <c r="J251" s="69">
        <v>0</v>
      </c>
      <c r="K251" s="69">
        <v>0</v>
      </c>
      <c r="L251" s="69">
        <v>0</v>
      </c>
      <c r="M251" s="69">
        <v>0</v>
      </c>
      <c r="N251" s="69">
        <v>0</v>
      </c>
      <c r="O251" s="70" t="s">
        <v>57</v>
      </c>
      <c r="P251" s="71" t="s">
        <v>76</v>
      </c>
      <c r="Q251" s="69" t="str">
        <f>C251</f>
        <v>Lib Dem</v>
      </c>
      <c r="R251" s="69" t="str">
        <f t="shared" ref="R251:AB251" si="256">D251</f>
        <v>SNP</v>
      </c>
      <c r="S251" s="69" t="str">
        <f t="shared" si="256"/>
        <v>Conservative</v>
      </c>
      <c r="T251" s="69" t="str">
        <f t="shared" si="256"/>
        <v>Green</v>
      </c>
      <c r="U251" s="69" t="str">
        <f t="shared" si="256"/>
        <v>Labour</v>
      </c>
      <c r="V251" s="69" t="str">
        <f t="shared" si="256"/>
        <v>Independent</v>
      </c>
      <c r="W251" s="69" t="str">
        <f t="shared" si="256"/>
        <v>Alba</v>
      </c>
      <c r="X251" s="69">
        <f t="shared" si="256"/>
        <v>0</v>
      </c>
      <c r="Y251" s="69">
        <f t="shared" si="256"/>
        <v>0</v>
      </c>
      <c r="Z251" s="69">
        <f t="shared" si="256"/>
        <v>0</v>
      </c>
      <c r="AA251" s="69">
        <f t="shared" si="256"/>
        <v>0</v>
      </c>
      <c r="AB251" s="69">
        <f t="shared" si="256"/>
        <v>0</v>
      </c>
      <c r="AC251" s="72" t="s">
        <v>57</v>
      </c>
    </row>
    <row r="252" spans="2:29" ht="15.6" x14ac:dyDescent="0.3">
      <c r="B252" s="73" t="s">
        <v>77</v>
      </c>
      <c r="C252" s="74">
        <v>3025</v>
      </c>
      <c r="D252" s="74">
        <v>1783</v>
      </c>
      <c r="E252" s="74">
        <v>527</v>
      </c>
      <c r="F252" s="74">
        <v>397</v>
      </c>
      <c r="G252" s="74">
        <v>271</v>
      </c>
      <c r="H252" s="74">
        <v>177</v>
      </c>
      <c r="I252" s="74">
        <v>100</v>
      </c>
      <c r="J252" s="74">
        <v>0</v>
      </c>
      <c r="K252" s="74">
        <v>0</v>
      </c>
      <c r="L252" s="74">
        <v>0</v>
      </c>
      <c r="M252" s="74">
        <v>0</v>
      </c>
      <c r="N252" s="74">
        <v>0</v>
      </c>
      <c r="O252" s="75">
        <f>SUM(C252:N252)</f>
        <v>6280</v>
      </c>
      <c r="P252" s="76" t="str">
        <f>B252</f>
        <v>Whole Ward</v>
      </c>
      <c r="Q252" s="77">
        <f t="shared" ref="Q252:Q261" si="257">IF(C252&gt;0,C252/O252,0)</f>
        <v>0.48168789808917195</v>
      </c>
      <c r="R252" s="77">
        <f t="shared" ref="R252:R261" si="258">IF(D252&gt;0,D252/O252,0)</f>
        <v>0.28391719745222932</v>
      </c>
      <c r="S252" s="77">
        <f t="shared" ref="S252:S261" si="259">IF(E252&gt;0,E252/O252,0)</f>
        <v>8.3917197452229295E-2</v>
      </c>
      <c r="T252" s="77">
        <f t="shared" ref="T252:T261" si="260">IF(F252&gt;0,F252/O252,0)</f>
        <v>6.321656050955414E-2</v>
      </c>
      <c r="U252" s="77">
        <f t="shared" ref="U252:U261" si="261">IF(G252&gt;0,G252/O252,0)</f>
        <v>4.3152866242038214E-2</v>
      </c>
      <c r="V252" s="77">
        <f t="shared" ref="V252:V261" si="262">IF(H252&gt;0,H252/O252,0)</f>
        <v>2.8184713375796179E-2</v>
      </c>
      <c r="W252" s="77">
        <f t="shared" ref="W252:W261" si="263">IF(I252&gt;0,I252/O252,0)</f>
        <v>1.5923566878980892E-2</v>
      </c>
      <c r="X252" s="77">
        <f t="shared" ref="X252:X261" si="264">IF(J252&gt;0,J252/O252,0)</f>
        <v>0</v>
      </c>
      <c r="Y252" s="77">
        <f t="shared" ref="Y252:Y261" si="265">IF(K252&gt;0,K252/O252,0)</f>
        <v>0</v>
      </c>
      <c r="Z252" s="77">
        <f t="shared" ref="Z252:Z261" si="266">IF(L252&gt;0,L252/O252,0)</f>
        <v>0</v>
      </c>
      <c r="AA252" s="77">
        <f t="shared" ref="AA252:AA261" si="267">IF(M252&gt;0,M252/O252,0)</f>
        <v>0</v>
      </c>
      <c r="AB252" s="77">
        <f t="shared" ref="AB252:AB261" si="268">IF(N252&gt;0,N252/O252,0)</f>
        <v>0</v>
      </c>
      <c r="AC252" s="78">
        <f>SUM(Q252:AB252)</f>
        <v>1</v>
      </c>
    </row>
    <row r="253" spans="2:29" ht="15.6" x14ac:dyDescent="0.3">
      <c r="B253" s="79" t="s">
        <v>78</v>
      </c>
      <c r="C253" s="80">
        <v>1778</v>
      </c>
      <c r="D253" s="80">
        <v>1211</v>
      </c>
      <c r="E253" s="80">
        <v>296</v>
      </c>
      <c r="F253" s="80">
        <v>293</v>
      </c>
      <c r="G253" s="80">
        <v>163</v>
      </c>
      <c r="H253" s="80">
        <v>109</v>
      </c>
      <c r="I253" s="80">
        <v>72</v>
      </c>
      <c r="J253" s="80">
        <v>0</v>
      </c>
      <c r="K253" s="80">
        <v>0</v>
      </c>
      <c r="L253" s="80">
        <v>0</v>
      </c>
      <c r="M253" s="80">
        <v>0</v>
      </c>
      <c r="N253" s="80">
        <v>0</v>
      </c>
      <c r="O253" s="81">
        <f>SUM(C253:N253)</f>
        <v>3922</v>
      </c>
      <c r="P253" s="79" t="str">
        <f t="shared" ref="P253:P261" si="269">B253</f>
        <v>In Person Total</v>
      </c>
      <c r="Q253" s="82">
        <f t="shared" si="257"/>
        <v>0.45334013258541561</v>
      </c>
      <c r="R253" s="82">
        <f t="shared" si="258"/>
        <v>0.30877103518612953</v>
      </c>
      <c r="S253" s="82">
        <f t="shared" si="259"/>
        <v>7.5471698113207544E-2</v>
      </c>
      <c r="T253" s="82">
        <f t="shared" si="260"/>
        <v>7.4706782253952067E-2</v>
      </c>
      <c r="U253" s="82">
        <f t="shared" si="261"/>
        <v>4.1560428352881186E-2</v>
      </c>
      <c r="V253" s="82">
        <f t="shared" si="262"/>
        <v>2.7791942886282509E-2</v>
      </c>
      <c r="W253" s="82">
        <f t="shared" si="263"/>
        <v>1.8357980622131564E-2</v>
      </c>
      <c r="X253" s="82">
        <f t="shared" si="264"/>
        <v>0</v>
      </c>
      <c r="Y253" s="82">
        <f t="shared" si="265"/>
        <v>0</v>
      </c>
      <c r="Z253" s="82">
        <f t="shared" si="266"/>
        <v>0</v>
      </c>
      <c r="AA253" s="82">
        <f t="shared" si="267"/>
        <v>0</v>
      </c>
      <c r="AB253" s="82">
        <f t="shared" si="268"/>
        <v>0</v>
      </c>
      <c r="AC253" s="83">
        <f t="shared" ref="AC253:AC261" si="270">SUM(Q253:AB253)</f>
        <v>1</v>
      </c>
    </row>
    <row r="254" spans="2:29" ht="15.6" x14ac:dyDescent="0.3">
      <c r="B254" s="76" t="s">
        <v>79</v>
      </c>
      <c r="C254" s="80">
        <v>1247</v>
      </c>
      <c r="D254" s="80">
        <v>572</v>
      </c>
      <c r="E254" s="80">
        <v>231</v>
      </c>
      <c r="F254" s="80">
        <v>104</v>
      </c>
      <c r="G254" s="80">
        <v>108</v>
      </c>
      <c r="H254" s="80">
        <v>68</v>
      </c>
      <c r="I254" s="80">
        <v>28</v>
      </c>
      <c r="J254" s="80">
        <v>0</v>
      </c>
      <c r="K254" s="80">
        <v>0</v>
      </c>
      <c r="L254" s="80">
        <v>0</v>
      </c>
      <c r="M254" s="80">
        <v>0</v>
      </c>
      <c r="N254" s="80">
        <v>0</v>
      </c>
      <c r="O254" s="81">
        <f t="shared" ref="O254:O261" si="271">SUM(C254:N254)</f>
        <v>2358</v>
      </c>
      <c r="P254" s="79" t="str">
        <f t="shared" si="269"/>
        <v>Postal Total</v>
      </c>
      <c r="Q254" s="82">
        <f t="shared" si="257"/>
        <v>0.52883799830364719</v>
      </c>
      <c r="R254" s="82">
        <f t="shared" si="258"/>
        <v>0.24257845631891434</v>
      </c>
      <c r="S254" s="82">
        <f t="shared" si="259"/>
        <v>9.796437659033079E-2</v>
      </c>
      <c r="T254" s="82">
        <f t="shared" si="260"/>
        <v>4.4105173876166241E-2</v>
      </c>
      <c r="U254" s="82">
        <f t="shared" si="261"/>
        <v>4.5801526717557252E-2</v>
      </c>
      <c r="V254" s="82">
        <f t="shared" si="262"/>
        <v>2.883799830364716E-2</v>
      </c>
      <c r="W254" s="82">
        <f t="shared" si="263"/>
        <v>1.1874469889737066E-2</v>
      </c>
      <c r="X254" s="82">
        <f t="shared" si="264"/>
        <v>0</v>
      </c>
      <c r="Y254" s="82">
        <f t="shared" si="265"/>
        <v>0</v>
      </c>
      <c r="Z254" s="82">
        <f t="shared" si="266"/>
        <v>0</v>
      </c>
      <c r="AA254" s="82">
        <f t="shared" si="267"/>
        <v>0</v>
      </c>
      <c r="AB254" s="82">
        <f t="shared" si="268"/>
        <v>0</v>
      </c>
      <c r="AC254" s="83">
        <f t="shared" si="270"/>
        <v>0.99999999999999989</v>
      </c>
    </row>
    <row r="255" spans="2:29" ht="15.6" x14ac:dyDescent="0.3">
      <c r="B255" s="84" t="s">
        <v>350</v>
      </c>
      <c r="C255" s="80">
        <v>265</v>
      </c>
      <c r="D255" s="80">
        <v>143</v>
      </c>
      <c r="E255" s="80">
        <v>34</v>
      </c>
      <c r="F255" s="80">
        <v>24</v>
      </c>
      <c r="G255" s="80">
        <v>10</v>
      </c>
      <c r="H255" s="80">
        <v>6</v>
      </c>
      <c r="I255" s="80">
        <v>11</v>
      </c>
      <c r="J255" s="80">
        <v>0</v>
      </c>
      <c r="K255" s="80">
        <v>0</v>
      </c>
      <c r="L255" s="80">
        <v>0</v>
      </c>
      <c r="M255" s="80">
        <v>0</v>
      </c>
      <c r="N255" s="80">
        <v>0</v>
      </c>
      <c r="O255" s="81">
        <f t="shared" si="271"/>
        <v>493</v>
      </c>
      <c r="P255" s="79" t="str">
        <f t="shared" si="269"/>
        <v>320QAA</v>
      </c>
      <c r="Q255" s="82">
        <f t="shared" si="257"/>
        <v>0.53752535496957399</v>
      </c>
      <c r="R255" s="82">
        <f t="shared" si="258"/>
        <v>0.29006085192697767</v>
      </c>
      <c r="S255" s="82">
        <f t="shared" si="259"/>
        <v>6.8965517241379309E-2</v>
      </c>
      <c r="T255" s="82">
        <f t="shared" si="260"/>
        <v>4.8681541582150101E-2</v>
      </c>
      <c r="U255" s="82">
        <f t="shared" si="261"/>
        <v>2.0283975659229209E-2</v>
      </c>
      <c r="V255" s="82">
        <f t="shared" si="262"/>
        <v>1.2170385395537525E-2</v>
      </c>
      <c r="W255" s="82">
        <f t="shared" si="263"/>
        <v>2.231237322515213E-2</v>
      </c>
      <c r="X255" s="82">
        <f t="shared" si="264"/>
        <v>0</v>
      </c>
      <c r="Y255" s="82">
        <f t="shared" si="265"/>
        <v>0</v>
      </c>
      <c r="Z255" s="82">
        <f t="shared" si="266"/>
        <v>0</v>
      </c>
      <c r="AA255" s="82">
        <f t="shared" si="267"/>
        <v>0</v>
      </c>
      <c r="AB255" s="82">
        <f t="shared" si="268"/>
        <v>0</v>
      </c>
      <c r="AC255" s="83">
        <f t="shared" si="270"/>
        <v>0.99999999999999989</v>
      </c>
    </row>
    <row r="256" spans="2:29" ht="15.6" x14ac:dyDescent="0.3">
      <c r="B256" s="84" t="s">
        <v>351</v>
      </c>
      <c r="C256" s="80">
        <v>759</v>
      </c>
      <c r="D256" s="80">
        <v>340</v>
      </c>
      <c r="E256" s="80">
        <v>109</v>
      </c>
      <c r="F256" s="80">
        <v>121</v>
      </c>
      <c r="G256" s="80">
        <v>81</v>
      </c>
      <c r="H256" s="80">
        <v>24</v>
      </c>
      <c r="I256" s="80">
        <v>21</v>
      </c>
      <c r="J256" s="80">
        <v>0</v>
      </c>
      <c r="K256" s="80">
        <v>0</v>
      </c>
      <c r="L256" s="80">
        <v>0</v>
      </c>
      <c r="M256" s="80">
        <v>0</v>
      </c>
      <c r="N256" s="80">
        <v>0</v>
      </c>
      <c r="O256" s="81">
        <f t="shared" si="271"/>
        <v>1455</v>
      </c>
      <c r="P256" s="79" t="str">
        <f t="shared" si="269"/>
        <v>321QAB</v>
      </c>
      <c r="Q256" s="82">
        <f t="shared" si="257"/>
        <v>0.52164948453608251</v>
      </c>
      <c r="R256" s="82">
        <f t="shared" si="258"/>
        <v>0.23367697594501718</v>
      </c>
      <c r="S256" s="82">
        <f t="shared" si="259"/>
        <v>7.4914089347079035E-2</v>
      </c>
      <c r="T256" s="82">
        <f t="shared" si="260"/>
        <v>8.3161512027491405E-2</v>
      </c>
      <c r="U256" s="82">
        <f t="shared" si="261"/>
        <v>5.5670103092783509E-2</v>
      </c>
      <c r="V256" s="82">
        <f t="shared" si="262"/>
        <v>1.6494845360824743E-2</v>
      </c>
      <c r="W256" s="82">
        <f t="shared" si="263"/>
        <v>1.443298969072165E-2</v>
      </c>
      <c r="X256" s="82">
        <f t="shared" si="264"/>
        <v>0</v>
      </c>
      <c r="Y256" s="82">
        <f t="shared" si="265"/>
        <v>0</v>
      </c>
      <c r="Z256" s="82">
        <f t="shared" si="266"/>
        <v>0</v>
      </c>
      <c r="AA256" s="82">
        <f t="shared" si="267"/>
        <v>0</v>
      </c>
      <c r="AB256" s="82">
        <f t="shared" si="268"/>
        <v>0</v>
      </c>
      <c r="AC256" s="83">
        <f t="shared" si="270"/>
        <v>1</v>
      </c>
    </row>
    <row r="257" spans="2:29" ht="15.6" x14ac:dyDescent="0.3">
      <c r="B257" s="84" t="s">
        <v>352</v>
      </c>
      <c r="C257" s="80">
        <v>420</v>
      </c>
      <c r="D257" s="80">
        <v>197</v>
      </c>
      <c r="E257" s="80">
        <v>59</v>
      </c>
      <c r="F257" s="80">
        <v>65</v>
      </c>
      <c r="G257" s="80">
        <v>22</v>
      </c>
      <c r="H257" s="80">
        <v>15</v>
      </c>
      <c r="I257" s="80">
        <v>8</v>
      </c>
      <c r="J257" s="80">
        <v>0</v>
      </c>
      <c r="K257" s="80">
        <v>0</v>
      </c>
      <c r="L257" s="80">
        <v>0</v>
      </c>
      <c r="M257" s="80">
        <v>0</v>
      </c>
      <c r="N257" s="80">
        <v>0</v>
      </c>
      <c r="O257" s="81">
        <f t="shared" si="271"/>
        <v>786</v>
      </c>
      <c r="P257" s="79" t="str">
        <f t="shared" si="269"/>
        <v>322QAC</v>
      </c>
      <c r="Q257" s="82">
        <f t="shared" si="257"/>
        <v>0.53435114503816794</v>
      </c>
      <c r="R257" s="82">
        <f t="shared" si="258"/>
        <v>0.25063613231552162</v>
      </c>
      <c r="S257" s="82">
        <f t="shared" si="259"/>
        <v>7.5063613231552168E-2</v>
      </c>
      <c r="T257" s="82">
        <f t="shared" si="260"/>
        <v>8.2697201017811708E-2</v>
      </c>
      <c r="U257" s="82">
        <f t="shared" si="261"/>
        <v>2.7989821882951654E-2</v>
      </c>
      <c r="V257" s="82">
        <f t="shared" si="262"/>
        <v>1.9083969465648856E-2</v>
      </c>
      <c r="W257" s="82">
        <f t="shared" si="263"/>
        <v>1.0178117048346057E-2</v>
      </c>
      <c r="X257" s="82">
        <f t="shared" si="264"/>
        <v>0</v>
      </c>
      <c r="Y257" s="82">
        <f t="shared" si="265"/>
        <v>0</v>
      </c>
      <c r="Z257" s="82">
        <f t="shared" si="266"/>
        <v>0</v>
      </c>
      <c r="AA257" s="82">
        <f t="shared" si="267"/>
        <v>0</v>
      </c>
      <c r="AB257" s="82">
        <f t="shared" si="268"/>
        <v>0</v>
      </c>
      <c r="AC257" s="83">
        <f t="shared" si="270"/>
        <v>1</v>
      </c>
    </row>
    <row r="258" spans="2:29" ht="15.6" x14ac:dyDescent="0.3">
      <c r="B258" s="84" t="s">
        <v>353</v>
      </c>
      <c r="C258" s="80">
        <v>761</v>
      </c>
      <c r="D258" s="80">
        <v>651</v>
      </c>
      <c r="E258" s="80">
        <v>116</v>
      </c>
      <c r="F258" s="80">
        <v>107</v>
      </c>
      <c r="G258" s="80">
        <v>71</v>
      </c>
      <c r="H258" s="80">
        <v>41</v>
      </c>
      <c r="I258" s="80">
        <v>47</v>
      </c>
      <c r="J258" s="80">
        <v>0</v>
      </c>
      <c r="K258" s="80">
        <v>0</v>
      </c>
      <c r="L258" s="80">
        <v>0</v>
      </c>
      <c r="M258" s="80">
        <v>0</v>
      </c>
      <c r="N258" s="80">
        <v>0</v>
      </c>
      <c r="O258" s="81">
        <f t="shared" si="271"/>
        <v>1794</v>
      </c>
      <c r="P258" s="79" t="str">
        <f t="shared" si="269"/>
        <v>323QAD</v>
      </c>
      <c r="Q258" s="82">
        <f t="shared" si="257"/>
        <v>0.42419175027870681</v>
      </c>
      <c r="R258" s="82">
        <f t="shared" si="258"/>
        <v>0.36287625418060199</v>
      </c>
      <c r="S258" s="82">
        <f t="shared" si="259"/>
        <v>6.4659977703455968E-2</v>
      </c>
      <c r="T258" s="82">
        <f t="shared" si="260"/>
        <v>5.9643255295429208E-2</v>
      </c>
      <c r="U258" s="82">
        <f t="shared" si="261"/>
        <v>3.9576365663322184E-2</v>
      </c>
      <c r="V258" s="82">
        <f t="shared" si="262"/>
        <v>2.2853957636566332E-2</v>
      </c>
      <c r="W258" s="82">
        <f t="shared" si="263"/>
        <v>2.6198439241917504E-2</v>
      </c>
      <c r="X258" s="82">
        <f t="shared" si="264"/>
        <v>0</v>
      </c>
      <c r="Y258" s="82">
        <f t="shared" si="265"/>
        <v>0</v>
      </c>
      <c r="Z258" s="82">
        <f t="shared" si="266"/>
        <v>0</v>
      </c>
      <c r="AA258" s="82">
        <f t="shared" si="267"/>
        <v>0</v>
      </c>
      <c r="AB258" s="82">
        <f t="shared" si="268"/>
        <v>0</v>
      </c>
      <c r="AC258" s="83">
        <f t="shared" si="270"/>
        <v>1</v>
      </c>
    </row>
    <row r="259" spans="2:29" ht="15.6" x14ac:dyDescent="0.3">
      <c r="B259" s="84" t="s">
        <v>354</v>
      </c>
      <c r="C259" s="80">
        <v>447</v>
      </c>
      <c r="D259" s="80">
        <v>140</v>
      </c>
      <c r="E259" s="80">
        <v>100</v>
      </c>
      <c r="F259" s="80">
        <v>39</v>
      </c>
      <c r="G259" s="80">
        <v>27</v>
      </c>
      <c r="H259" s="80">
        <v>15</v>
      </c>
      <c r="I259" s="80">
        <v>1</v>
      </c>
      <c r="J259" s="80">
        <v>0</v>
      </c>
      <c r="K259" s="80">
        <v>0</v>
      </c>
      <c r="L259" s="80">
        <v>0</v>
      </c>
      <c r="M259" s="80">
        <v>0</v>
      </c>
      <c r="N259" s="80">
        <v>0</v>
      </c>
      <c r="O259" s="81">
        <f t="shared" si="271"/>
        <v>769</v>
      </c>
      <c r="P259" s="79" t="str">
        <f t="shared" si="269"/>
        <v>324QAE</v>
      </c>
      <c r="Q259" s="82">
        <f t="shared" si="257"/>
        <v>0.58127438231469442</v>
      </c>
      <c r="R259" s="82">
        <f t="shared" si="258"/>
        <v>0.18205461638491546</v>
      </c>
      <c r="S259" s="82">
        <f t="shared" si="259"/>
        <v>0.13003901170351106</v>
      </c>
      <c r="T259" s="82">
        <f t="shared" si="260"/>
        <v>5.071521456436931E-2</v>
      </c>
      <c r="U259" s="82">
        <f t="shared" si="261"/>
        <v>3.5110533159947985E-2</v>
      </c>
      <c r="V259" s="82">
        <f t="shared" si="262"/>
        <v>1.950585175552666E-2</v>
      </c>
      <c r="W259" s="82">
        <f t="shared" si="263"/>
        <v>1.3003901170351106E-3</v>
      </c>
      <c r="X259" s="82">
        <f t="shared" si="264"/>
        <v>0</v>
      </c>
      <c r="Y259" s="82">
        <f t="shared" si="265"/>
        <v>0</v>
      </c>
      <c r="Z259" s="82">
        <f t="shared" si="266"/>
        <v>0</v>
      </c>
      <c r="AA259" s="82">
        <f t="shared" si="267"/>
        <v>0</v>
      </c>
      <c r="AB259" s="82">
        <f t="shared" si="268"/>
        <v>0</v>
      </c>
      <c r="AC259" s="83">
        <f t="shared" si="270"/>
        <v>1</v>
      </c>
    </row>
    <row r="260" spans="2:29" ht="15.6" x14ac:dyDescent="0.3">
      <c r="B260" s="84" t="s">
        <v>355</v>
      </c>
      <c r="C260" s="80">
        <v>197</v>
      </c>
      <c r="D260" s="80">
        <v>211</v>
      </c>
      <c r="E260" s="80">
        <v>77</v>
      </c>
      <c r="F260" s="80">
        <v>22</v>
      </c>
      <c r="G260" s="80">
        <v>38</v>
      </c>
      <c r="H260" s="80">
        <v>70</v>
      </c>
      <c r="I260" s="80">
        <v>6</v>
      </c>
      <c r="J260" s="80">
        <v>0</v>
      </c>
      <c r="K260" s="80">
        <v>0</v>
      </c>
      <c r="L260" s="80">
        <v>0</v>
      </c>
      <c r="M260" s="80">
        <v>0</v>
      </c>
      <c r="N260" s="80">
        <v>0</v>
      </c>
      <c r="O260" s="81">
        <f t="shared" si="271"/>
        <v>621</v>
      </c>
      <c r="P260" s="79" t="str">
        <f t="shared" si="269"/>
        <v>325QAF</v>
      </c>
      <c r="Q260" s="82">
        <f t="shared" si="257"/>
        <v>0.3172302737520129</v>
      </c>
      <c r="R260" s="82">
        <f t="shared" si="258"/>
        <v>0.33977455716586152</v>
      </c>
      <c r="S260" s="82">
        <f t="shared" si="259"/>
        <v>0.12399355877616747</v>
      </c>
      <c r="T260" s="82">
        <f t="shared" si="260"/>
        <v>3.542673107890499E-2</v>
      </c>
      <c r="U260" s="82">
        <f t="shared" si="261"/>
        <v>6.1191626409017714E-2</v>
      </c>
      <c r="V260" s="82">
        <f t="shared" si="262"/>
        <v>0.11272141706924316</v>
      </c>
      <c r="W260" s="82">
        <f t="shared" si="263"/>
        <v>9.6618357487922701E-3</v>
      </c>
      <c r="X260" s="82">
        <f t="shared" si="264"/>
        <v>0</v>
      </c>
      <c r="Y260" s="82">
        <f t="shared" si="265"/>
        <v>0</v>
      </c>
      <c r="Z260" s="82">
        <f t="shared" si="266"/>
        <v>0</v>
      </c>
      <c r="AA260" s="82">
        <f t="shared" si="267"/>
        <v>0</v>
      </c>
      <c r="AB260" s="82">
        <f t="shared" si="268"/>
        <v>0</v>
      </c>
      <c r="AC260" s="83">
        <f t="shared" si="270"/>
        <v>1.0000000000000002</v>
      </c>
    </row>
    <row r="261" spans="2:29" ht="16.2" thickBot="1" x14ac:dyDescent="0.35">
      <c r="B261" s="84" t="s">
        <v>356</v>
      </c>
      <c r="C261" s="80">
        <v>175</v>
      </c>
      <c r="D261" s="80">
        <v>102</v>
      </c>
      <c r="E261" s="80">
        <v>34</v>
      </c>
      <c r="F261" s="80">
        <v>19</v>
      </c>
      <c r="G261" s="80">
        <v>22</v>
      </c>
      <c r="H261" s="80">
        <v>6</v>
      </c>
      <c r="I261" s="80">
        <v>6</v>
      </c>
      <c r="J261" s="80">
        <v>0</v>
      </c>
      <c r="K261" s="80">
        <v>0</v>
      </c>
      <c r="L261" s="80">
        <v>0</v>
      </c>
      <c r="M261" s="80">
        <v>0</v>
      </c>
      <c r="N261" s="80">
        <v>0</v>
      </c>
      <c r="O261" s="81">
        <f t="shared" si="271"/>
        <v>364</v>
      </c>
      <c r="P261" s="79" t="str">
        <f t="shared" si="269"/>
        <v>326QAG</v>
      </c>
      <c r="Q261" s="82">
        <f t="shared" si="257"/>
        <v>0.48076923076923078</v>
      </c>
      <c r="R261" s="82">
        <f t="shared" si="258"/>
        <v>0.28021978021978022</v>
      </c>
      <c r="S261" s="82">
        <f t="shared" si="259"/>
        <v>9.3406593406593408E-2</v>
      </c>
      <c r="T261" s="82">
        <f t="shared" si="260"/>
        <v>5.21978021978022E-2</v>
      </c>
      <c r="U261" s="82">
        <f t="shared" si="261"/>
        <v>6.043956043956044E-2</v>
      </c>
      <c r="V261" s="82">
        <f t="shared" si="262"/>
        <v>1.6483516483516484E-2</v>
      </c>
      <c r="W261" s="82">
        <f t="shared" si="263"/>
        <v>1.6483516483516484E-2</v>
      </c>
      <c r="X261" s="82">
        <f t="shared" si="264"/>
        <v>0</v>
      </c>
      <c r="Y261" s="82">
        <f t="shared" si="265"/>
        <v>0</v>
      </c>
      <c r="Z261" s="82">
        <f t="shared" si="266"/>
        <v>0</v>
      </c>
      <c r="AA261" s="82">
        <f t="shared" si="267"/>
        <v>0</v>
      </c>
      <c r="AB261" s="82">
        <f t="shared" si="268"/>
        <v>0</v>
      </c>
      <c r="AC261" s="83">
        <f t="shared" si="270"/>
        <v>1</v>
      </c>
    </row>
    <row r="262" spans="2:29" ht="16.2" thickBot="1" x14ac:dyDescent="0.35">
      <c r="B262" s="101" t="s">
        <v>80</v>
      </c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3"/>
    </row>
    <row r="263" spans="2:29" ht="14.4" thickBot="1" x14ac:dyDescent="0.3"/>
    <row r="264" spans="2:29" ht="18" thickBot="1" x14ac:dyDescent="0.35">
      <c r="B264" s="104" t="s">
        <v>363</v>
      </c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6"/>
    </row>
    <row r="265" spans="2:29" ht="18" thickBot="1" x14ac:dyDescent="0.35">
      <c r="B265" s="107" t="s">
        <v>74</v>
      </c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89"/>
      <c r="P265" s="107" t="s">
        <v>75</v>
      </c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89"/>
    </row>
    <row r="266" spans="2:29" ht="16.2" thickBot="1" x14ac:dyDescent="0.35">
      <c r="B266" s="68" t="s">
        <v>76</v>
      </c>
      <c r="C266" s="69" t="s">
        <v>20</v>
      </c>
      <c r="D266" s="69" t="s">
        <v>17</v>
      </c>
      <c r="E266" s="69" t="s">
        <v>19</v>
      </c>
      <c r="F266" s="69" t="s">
        <v>18</v>
      </c>
      <c r="G266" s="69" t="s">
        <v>21</v>
      </c>
      <c r="H266" s="69">
        <v>0</v>
      </c>
      <c r="I266" s="69">
        <v>0</v>
      </c>
      <c r="J266" s="69">
        <v>0</v>
      </c>
      <c r="K266" s="69">
        <v>0</v>
      </c>
      <c r="L266" s="69">
        <v>0</v>
      </c>
      <c r="M266" s="69">
        <v>0</v>
      </c>
      <c r="N266" s="69">
        <v>0</v>
      </c>
      <c r="O266" s="70" t="s">
        <v>57</v>
      </c>
      <c r="P266" s="71" t="s">
        <v>76</v>
      </c>
      <c r="Q266" s="69" t="str">
        <f>C266</f>
        <v>Lib Dem</v>
      </c>
      <c r="R266" s="69" t="str">
        <f t="shared" ref="R266:AB266" si="272">D266</f>
        <v>SNP</v>
      </c>
      <c r="S266" s="69" t="str">
        <f t="shared" si="272"/>
        <v>Conservative</v>
      </c>
      <c r="T266" s="69" t="str">
        <f t="shared" si="272"/>
        <v>Labour</v>
      </c>
      <c r="U266" s="69" t="str">
        <f t="shared" si="272"/>
        <v>Green</v>
      </c>
      <c r="V266" s="69">
        <f t="shared" si="272"/>
        <v>0</v>
      </c>
      <c r="W266" s="69">
        <f t="shared" si="272"/>
        <v>0</v>
      </c>
      <c r="X266" s="69">
        <f t="shared" si="272"/>
        <v>0</v>
      </c>
      <c r="Y266" s="69">
        <f t="shared" si="272"/>
        <v>0</v>
      </c>
      <c r="Z266" s="69">
        <f t="shared" si="272"/>
        <v>0</v>
      </c>
      <c r="AA266" s="69">
        <f t="shared" si="272"/>
        <v>0</v>
      </c>
      <c r="AB266" s="69">
        <f t="shared" si="272"/>
        <v>0</v>
      </c>
      <c r="AC266" s="72" t="s">
        <v>57</v>
      </c>
    </row>
    <row r="267" spans="2:29" ht="15.6" x14ac:dyDescent="0.3">
      <c r="B267" s="73" t="s">
        <v>77</v>
      </c>
      <c r="C267" s="74">
        <v>2426</v>
      </c>
      <c r="D267" s="74">
        <v>1123</v>
      </c>
      <c r="E267" s="74">
        <v>742</v>
      </c>
      <c r="F267" s="74">
        <v>422</v>
      </c>
      <c r="G267" s="74">
        <v>335</v>
      </c>
      <c r="H267" s="74">
        <v>0</v>
      </c>
      <c r="I267" s="74">
        <v>0</v>
      </c>
      <c r="J267" s="74">
        <v>0</v>
      </c>
      <c r="K267" s="74">
        <v>0</v>
      </c>
      <c r="L267" s="74">
        <v>0</v>
      </c>
      <c r="M267" s="74">
        <v>0</v>
      </c>
      <c r="N267" s="74">
        <v>0</v>
      </c>
      <c r="O267" s="75">
        <f>SUM(C267:N267)</f>
        <v>5048</v>
      </c>
      <c r="P267" s="76" t="str">
        <f>B267</f>
        <v>Whole Ward</v>
      </c>
      <c r="Q267" s="77">
        <f t="shared" ref="Q267:Q274" si="273">IF(C267&gt;0,C267/O267,0)</f>
        <v>0.48058637083993661</v>
      </c>
      <c r="R267" s="77">
        <f t="shared" ref="R267:R274" si="274">IF(D267&gt;0,D267/O267,0)</f>
        <v>0.22246434231378764</v>
      </c>
      <c r="S267" s="77">
        <f t="shared" ref="S267:S274" si="275">IF(E267&gt;0,E267/O267,0)</f>
        <v>0.14698890649762283</v>
      </c>
      <c r="T267" s="77">
        <f t="shared" ref="T267:T274" si="276">IF(F267&gt;0,F267/O267,0)</f>
        <v>8.3597464342313785E-2</v>
      </c>
      <c r="U267" s="77">
        <f t="shared" ref="U267:U274" si="277">IF(G267&gt;0,G267/O267,0)</f>
        <v>6.6362916006339145E-2</v>
      </c>
      <c r="V267" s="77">
        <f t="shared" ref="V267:V274" si="278">IF(H267&gt;0,H267/O267,0)</f>
        <v>0</v>
      </c>
      <c r="W267" s="77">
        <f t="shared" ref="W267:W274" si="279">IF(I267&gt;0,I267/O267,0)</f>
        <v>0</v>
      </c>
      <c r="X267" s="77">
        <f t="shared" ref="X267:X274" si="280">IF(J267&gt;0,J267/O267,0)</f>
        <v>0</v>
      </c>
      <c r="Y267" s="77">
        <f t="shared" ref="Y267:Y274" si="281">IF(K267&gt;0,K267/O267,0)</f>
        <v>0</v>
      </c>
      <c r="Z267" s="77">
        <f t="shared" ref="Z267:Z274" si="282">IF(L267&gt;0,L267/O267,0)</f>
        <v>0</v>
      </c>
      <c r="AA267" s="77">
        <f t="shared" ref="AA267:AA274" si="283">IF(M267&gt;0,M267/O267,0)</f>
        <v>0</v>
      </c>
      <c r="AB267" s="77">
        <f t="shared" ref="AB267:AB274" si="284">IF(N267&gt;0,N267/O267,0)</f>
        <v>0</v>
      </c>
      <c r="AC267" s="78">
        <f>SUM(Q267:AB267)</f>
        <v>1</v>
      </c>
    </row>
    <row r="268" spans="2:29" ht="15.6" x14ac:dyDescent="0.3">
      <c r="B268" s="79" t="s">
        <v>78</v>
      </c>
      <c r="C268" s="80">
        <v>1384</v>
      </c>
      <c r="D268" s="80">
        <v>702</v>
      </c>
      <c r="E268" s="80">
        <v>359</v>
      </c>
      <c r="F268" s="80">
        <v>284</v>
      </c>
      <c r="G268" s="80">
        <v>249</v>
      </c>
      <c r="H268" s="80">
        <v>0</v>
      </c>
      <c r="I268" s="80">
        <v>0</v>
      </c>
      <c r="J268" s="80">
        <v>0</v>
      </c>
      <c r="K268" s="80">
        <v>0</v>
      </c>
      <c r="L268" s="80">
        <v>0</v>
      </c>
      <c r="M268" s="80">
        <v>0</v>
      </c>
      <c r="N268" s="80">
        <v>0</v>
      </c>
      <c r="O268" s="81">
        <f>SUM(C268:N268)</f>
        <v>2978</v>
      </c>
      <c r="P268" s="79" t="str">
        <f t="shared" ref="P268:P274" si="285">B268</f>
        <v>In Person Total</v>
      </c>
      <c r="Q268" s="82">
        <f t="shared" si="273"/>
        <v>0.46474143720617866</v>
      </c>
      <c r="R268" s="82">
        <f t="shared" si="274"/>
        <v>0.23572867696440564</v>
      </c>
      <c r="S268" s="82">
        <f t="shared" si="275"/>
        <v>0.12055070517125588</v>
      </c>
      <c r="T268" s="82">
        <f t="shared" si="276"/>
        <v>9.5366017461383484E-2</v>
      </c>
      <c r="U268" s="82">
        <f t="shared" si="277"/>
        <v>8.3613163196776363E-2</v>
      </c>
      <c r="V268" s="82">
        <f t="shared" si="278"/>
        <v>0</v>
      </c>
      <c r="W268" s="82">
        <f t="shared" si="279"/>
        <v>0</v>
      </c>
      <c r="X268" s="82">
        <f t="shared" si="280"/>
        <v>0</v>
      </c>
      <c r="Y268" s="82">
        <f t="shared" si="281"/>
        <v>0</v>
      </c>
      <c r="Z268" s="82">
        <f t="shared" si="282"/>
        <v>0</v>
      </c>
      <c r="AA268" s="82">
        <f t="shared" si="283"/>
        <v>0</v>
      </c>
      <c r="AB268" s="82">
        <f t="shared" si="284"/>
        <v>0</v>
      </c>
      <c r="AC268" s="83">
        <f t="shared" ref="AC268:AC274" si="286">SUM(Q268:AB268)</f>
        <v>1</v>
      </c>
    </row>
    <row r="269" spans="2:29" ht="15.6" x14ac:dyDescent="0.3">
      <c r="B269" s="76" t="s">
        <v>79</v>
      </c>
      <c r="C269" s="80">
        <v>1042</v>
      </c>
      <c r="D269" s="80">
        <v>421</v>
      </c>
      <c r="E269" s="80">
        <v>383</v>
      </c>
      <c r="F269" s="80">
        <v>138</v>
      </c>
      <c r="G269" s="80">
        <v>86</v>
      </c>
      <c r="H269" s="80">
        <v>0</v>
      </c>
      <c r="I269" s="80">
        <v>0</v>
      </c>
      <c r="J269" s="80">
        <v>0</v>
      </c>
      <c r="K269" s="80">
        <v>0</v>
      </c>
      <c r="L269" s="80">
        <v>0</v>
      </c>
      <c r="M269" s="80">
        <v>0</v>
      </c>
      <c r="N269" s="80">
        <v>0</v>
      </c>
      <c r="O269" s="81">
        <f t="shared" ref="O269:O274" si="287">SUM(C269:N269)</f>
        <v>2070</v>
      </c>
      <c r="P269" s="79" t="str">
        <f t="shared" si="285"/>
        <v>Postal Total</v>
      </c>
      <c r="Q269" s="82">
        <f t="shared" si="273"/>
        <v>0.50338164251207729</v>
      </c>
      <c r="R269" s="82">
        <f t="shared" si="274"/>
        <v>0.2033816425120773</v>
      </c>
      <c r="S269" s="82">
        <f t="shared" si="275"/>
        <v>0.18502415458937199</v>
      </c>
      <c r="T269" s="82">
        <f t="shared" si="276"/>
        <v>6.6666666666666666E-2</v>
      </c>
      <c r="U269" s="82">
        <f t="shared" si="277"/>
        <v>4.1545893719806763E-2</v>
      </c>
      <c r="V269" s="82">
        <f t="shared" si="278"/>
        <v>0</v>
      </c>
      <c r="W269" s="82">
        <f t="shared" si="279"/>
        <v>0</v>
      </c>
      <c r="X269" s="82">
        <f t="shared" si="280"/>
        <v>0</v>
      </c>
      <c r="Y269" s="82">
        <f t="shared" si="281"/>
        <v>0</v>
      </c>
      <c r="Z269" s="82">
        <f t="shared" si="282"/>
        <v>0</v>
      </c>
      <c r="AA269" s="82">
        <f t="shared" si="283"/>
        <v>0</v>
      </c>
      <c r="AB269" s="82">
        <f t="shared" si="284"/>
        <v>0</v>
      </c>
      <c r="AC269" s="83">
        <f t="shared" si="286"/>
        <v>1</v>
      </c>
    </row>
    <row r="270" spans="2:29" ht="15.6" x14ac:dyDescent="0.3">
      <c r="B270" s="84" t="s">
        <v>364</v>
      </c>
      <c r="C270" s="80">
        <v>398</v>
      </c>
      <c r="D270" s="80">
        <v>120</v>
      </c>
      <c r="E270" s="80">
        <v>157</v>
      </c>
      <c r="F270" s="80">
        <v>70</v>
      </c>
      <c r="G270" s="80">
        <v>46</v>
      </c>
      <c r="H270" s="80">
        <v>0</v>
      </c>
      <c r="I270" s="80">
        <v>0</v>
      </c>
      <c r="J270" s="80">
        <v>0</v>
      </c>
      <c r="K270" s="80">
        <v>0</v>
      </c>
      <c r="L270" s="80">
        <v>0</v>
      </c>
      <c r="M270" s="80">
        <v>0</v>
      </c>
      <c r="N270" s="80">
        <v>0</v>
      </c>
      <c r="O270" s="81">
        <f t="shared" si="287"/>
        <v>791</v>
      </c>
      <c r="P270" s="79" t="str">
        <f t="shared" si="285"/>
        <v>330RAA</v>
      </c>
      <c r="Q270" s="82">
        <f t="shared" si="273"/>
        <v>0.50316055625790135</v>
      </c>
      <c r="R270" s="82">
        <f t="shared" si="274"/>
        <v>0.15170670037926676</v>
      </c>
      <c r="S270" s="82">
        <f t="shared" si="275"/>
        <v>0.19848293299620734</v>
      </c>
      <c r="T270" s="82">
        <f t="shared" si="276"/>
        <v>8.8495575221238937E-2</v>
      </c>
      <c r="U270" s="82">
        <f t="shared" si="277"/>
        <v>5.8154235145385591E-2</v>
      </c>
      <c r="V270" s="82">
        <f t="shared" si="278"/>
        <v>0</v>
      </c>
      <c r="W270" s="82">
        <f t="shared" si="279"/>
        <v>0</v>
      </c>
      <c r="X270" s="82">
        <f t="shared" si="280"/>
        <v>0</v>
      </c>
      <c r="Y270" s="82">
        <f t="shared" si="281"/>
        <v>0</v>
      </c>
      <c r="Z270" s="82">
        <f t="shared" si="282"/>
        <v>0</v>
      </c>
      <c r="AA270" s="82">
        <f t="shared" si="283"/>
        <v>0</v>
      </c>
      <c r="AB270" s="82">
        <f t="shared" si="284"/>
        <v>0</v>
      </c>
      <c r="AC270" s="83">
        <f t="shared" si="286"/>
        <v>1</v>
      </c>
    </row>
    <row r="271" spans="2:29" ht="15.6" x14ac:dyDescent="0.3">
      <c r="B271" s="84" t="s">
        <v>365</v>
      </c>
      <c r="C271" s="80">
        <v>270</v>
      </c>
      <c r="D271" s="80">
        <v>128</v>
      </c>
      <c r="E271" s="80">
        <v>89</v>
      </c>
      <c r="F271" s="80">
        <v>22</v>
      </c>
      <c r="G271" s="80">
        <v>34</v>
      </c>
      <c r="H271" s="80">
        <v>0</v>
      </c>
      <c r="I271" s="80">
        <v>0</v>
      </c>
      <c r="J271" s="80">
        <v>0</v>
      </c>
      <c r="K271" s="80">
        <v>0</v>
      </c>
      <c r="L271" s="80">
        <v>0</v>
      </c>
      <c r="M271" s="80">
        <v>0</v>
      </c>
      <c r="N271" s="80">
        <v>0</v>
      </c>
      <c r="O271" s="81">
        <f t="shared" si="287"/>
        <v>543</v>
      </c>
      <c r="P271" s="79" t="str">
        <f t="shared" si="285"/>
        <v>331RAB</v>
      </c>
      <c r="Q271" s="82">
        <f t="shared" si="273"/>
        <v>0.49723756906077349</v>
      </c>
      <c r="R271" s="82">
        <f t="shared" si="274"/>
        <v>0.23572744014732966</v>
      </c>
      <c r="S271" s="82">
        <f t="shared" si="275"/>
        <v>0.16390423572744015</v>
      </c>
      <c r="T271" s="82">
        <f t="shared" si="276"/>
        <v>4.0515653775322284E-2</v>
      </c>
      <c r="U271" s="82">
        <f t="shared" si="277"/>
        <v>6.2615101289134445E-2</v>
      </c>
      <c r="V271" s="82">
        <f t="shared" si="278"/>
        <v>0</v>
      </c>
      <c r="W271" s="82">
        <f t="shared" si="279"/>
        <v>0</v>
      </c>
      <c r="X271" s="82">
        <f t="shared" si="280"/>
        <v>0</v>
      </c>
      <c r="Y271" s="82">
        <f t="shared" si="281"/>
        <v>0</v>
      </c>
      <c r="Z271" s="82">
        <f t="shared" si="282"/>
        <v>0</v>
      </c>
      <c r="AA271" s="82">
        <f t="shared" si="283"/>
        <v>0</v>
      </c>
      <c r="AB271" s="82">
        <f t="shared" si="284"/>
        <v>0</v>
      </c>
      <c r="AC271" s="83">
        <f t="shared" si="286"/>
        <v>1</v>
      </c>
    </row>
    <row r="272" spans="2:29" ht="15.6" x14ac:dyDescent="0.3">
      <c r="B272" s="84" t="s">
        <v>366</v>
      </c>
      <c r="C272" s="80">
        <v>287</v>
      </c>
      <c r="D272" s="80">
        <v>122</v>
      </c>
      <c r="E272" s="80">
        <v>161</v>
      </c>
      <c r="F272" s="80">
        <v>97</v>
      </c>
      <c r="G272" s="80">
        <v>67</v>
      </c>
      <c r="H272" s="80">
        <v>0</v>
      </c>
      <c r="I272" s="80">
        <v>0</v>
      </c>
      <c r="J272" s="80">
        <v>0</v>
      </c>
      <c r="K272" s="80">
        <v>0</v>
      </c>
      <c r="L272" s="80">
        <v>0</v>
      </c>
      <c r="M272" s="80">
        <v>0</v>
      </c>
      <c r="N272" s="80">
        <v>0</v>
      </c>
      <c r="O272" s="81">
        <f t="shared" si="287"/>
        <v>734</v>
      </c>
      <c r="P272" s="79" t="str">
        <f t="shared" si="285"/>
        <v>332RAC</v>
      </c>
      <c r="Q272" s="82">
        <f t="shared" si="273"/>
        <v>0.39100817438692098</v>
      </c>
      <c r="R272" s="82">
        <f t="shared" si="274"/>
        <v>0.16621253405994552</v>
      </c>
      <c r="S272" s="82">
        <f t="shared" si="275"/>
        <v>0.21934604904632152</v>
      </c>
      <c r="T272" s="82">
        <f t="shared" si="276"/>
        <v>0.13215258855585832</v>
      </c>
      <c r="U272" s="82">
        <f t="shared" si="277"/>
        <v>9.128065395095368E-2</v>
      </c>
      <c r="V272" s="82">
        <f t="shared" si="278"/>
        <v>0</v>
      </c>
      <c r="W272" s="82">
        <f t="shared" si="279"/>
        <v>0</v>
      </c>
      <c r="X272" s="82">
        <f t="shared" si="280"/>
        <v>0</v>
      </c>
      <c r="Y272" s="82">
        <f t="shared" si="281"/>
        <v>0</v>
      </c>
      <c r="Z272" s="82">
        <f t="shared" si="282"/>
        <v>0</v>
      </c>
      <c r="AA272" s="82">
        <f t="shared" si="283"/>
        <v>0</v>
      </c>
      <c r="AB272" s="82">
        <f t="shared" si="284"/>
        <v>0</v>
      </c>
      <c r="AC272" s="83">
        <f t="shared" si="286"/>
        <v>1</v>
      </c>
    </row>
    <row r="273" spans="2:29" ht="15.6" x14ac:dyDescent="0.3">
      <c r="B273" s="84" t="s">
        <v>367</v>
      </c>
      <c r="C273" s="80">
        <v>796</v>
      </c>
      <c r="D273" s="80">
        <v>333</v>
      </c>
      <c r="E273" s="80">
        <v>215</v>
      </c>
      <c r="F273" s="80">
        <v>98</v>
      </c>
      <c r="G273" s="80">
        <v>102</v>
      </c>
      <c r="H273" s="80">
        <v>0</v>
      </c>
      <c r="I273" s="80">
        <v>0</v>
      </c>
      <c r="J273" s="80">
        <v>0</v>
      </c>
      <c r="K273" s="80">
        <v>0</v>
      </c>
      <c r="L273" s="80">
        <v>0</v>
      </c>
      <c r="M273" s="80">
        <v>0</v>
      </c>
      <c r="N273" s="80">
        <v>0</v>
      </c>
      <c r="O273" s="81">
        <f t="shared" si="287"/>
        <v>1544</v>
      </c>
      <c r="P273" s="79" t="str">
        <f t="shared" si="285"/>
        <v>333RAD</v>
      </c>
      <c r="Q273" s="82">
        <f t="shared" si="273"/>
        <v>0.51554404145077726</v>
      </c>
      <c r="R273" s="82">
        <f t="shared" si="274"/>
        <v>0.21567357512953367</v>
      </c>
      <c r="S273" s="82">
        <f t="shared" si="275"/>
        <v>0.13924870466321243</v>
      </c>
      <c r="T273" s="82">
        <f t="shared" si="276"/>
        <v>6.3471502590673579E-2</v>
      </c>
      <c r="U273" s="82">
        <f t="shared" si="277"/>
        <v>6.6062176165803108E-2</v>
      </c>
      <c r="V273" s="82">
        <f t="shared" si="278"/>
        <v>0</v>
      </c>
      <c r="W273" s="82">
        <f t="shared" si="279"/>
        <v>0</v>
      </c>
      <c r="X273" s="82">
        <f t="shared" si="280"/>
        <v>0</v>
      </c>
      <c r="Y273" s="82">
        <f t="shared" si="281"/>
        <v>0</v>
      </c>
      <c r="Z273" s="82">
        <f t="shared" si="282"/>
        <v>0</v>
      </c>
      <c r="AA273" s="82">
        <f t="shared" si="283"/>
        <v>0</v>
      </c>
      <c r="AB273" s="82">
        <f t="shared" si="284"/>
        <v>0</v>
      </c>
      <c r="AC273" s="83">
        <f t="shared" si="286"/>
        <v>1</v>
      </c>
    </row>
    <row r="274" spans="2:29" ht="16.2" thickBot="1" x14ac:dyDescent="0.35">
      <c r="B274" s="84" t="s">
        <v>368</v>
      </c>
      <c r="C274" s="80">
        <v>675</v>
      </c>
      <c r="D274" s="80">
        <v>421</v>
      </c>
      <c r="E274" s="80">
        <v>120</v>
      </c>
      <c r="F274" s="80">
        <v>135</v>
      </c>
      <c r="G274" s="80">
        <v>86</v>
      </c>
      <c r="H274" s="80">
        <v>0</v>
      </c>
      <c r="I274" s="80">
        <v>0</v>
      </c>
      <c r="J274" s="80">
        <v>0</v>
      </c>
      <c r="K274" s="80">
        <v>0</v>
      </c>
      <c r="L274" s="80">
        <v>0</v>
      </c>
      <c r="M274" s="80">
        <v>0</v>
      </c>
      <c r="N274" s="80">
        <v>0</v>
      </c>
      <c r="O274" s="81">
        <f t="shared" si="287"/>
        <v>1437</v>
      </c>
      <c r="P274" s="79" t="str">
        <f t="shared" si="285"/>
        <v>334RAE</v>
      </c>
      <c r="Q274" s="82">
        <f t="shared" si="273"/>
        <v>0.46972860125260962</v>
      </c>
      <c r="R274" s="82">
        <f t="shared" si="274"/>
        <v>0.29297146833681281</v>
      </c>
      <c r="S274" s="82">
        <f t="shared" si="275"/>
        <v>8.3507306889352817E-2</v>
      </c>
      <c r="T274" s="82">
        <f t="shared" si="276"/>
        <v>9.3945720250521919E-2</v>
      </c>
      <c r="U274" s="82">
        <f t="shared" si="277"/>
        <v>5.9846903270702856E-2</v>
      </c>
      <c r="V274" s="82">
        <f t="shared" si="278"/>
        <v>0</v>
      </c>
      <c r="W274" s="82">
        <f t="shared" si="279"/>
        <v>0</v>
      </c>
      <c r="X274" s="82">
        <f t="shared" si="280"/>
        <v>0</v>
      </c>
      <c r="Y274" s="82">
        <f t="shared" si="281"/>
        <v>0</v>
      </c>
      <c r="Z274" s="82">
        <f t="shared" si="282"/>
        <v>0</v>
      </c>
      <c r="AA274" s="82">
        <f t="shared" si="283"/>
        <v>0</v>
      </c>
      <c r="AB274" s="82">
        <f t="shared" si="284"/>
        <v>0</v>
      </c>
      <c r="AC274" s="83">
        <f t="shared" si="286"/>
        <v>1</v>
      </c>
    </row>
    <row r="275" spans="2:29" ht="16.2" thickBot="1" x14ac:dyDescent="0.35">
      <c r="B275" s="101" t="s">
        <v>80</v>
      </c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3"/>
    </row>
    <row r="276" spans="2:29" ht="14.4" thickBot="1" x14ac:dyDescent="0.3"/>
    <row r="277" spans="2:29" ht="18" thickBot="1" x14ac:dyDescent="0.35">
      <c r="B277" s="104" t="s">
        <v>377</v>
      </c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6"/>
    </row>
    <row r="278" spans="2:29" ht="18" thickBot="1" x14ac:dyDescent="0.35">
      <c r="B278" s="107" t="s">
        <v>74</v>
      </c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89"/>
      <c r="P278" s="107" t="s">
        <v>75</v>
      </c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89"/>
    </row>
    <row r="279" spans="2:29" ht="16.2" thickBot="1" x14ac:dyDescent="0.35">
      <c r="B279" s="68" t="s">
        <v>76</v>
      </c>
      <c r="C279" s="69" t="s">
        <v>20</v>
      </c>
      <c r="D279" s="69" t="s">
        <v>17</v>
      </c>
      <c r="E279" s="69" t="s">
        <v>19</v>
      </c>
      <c r="F279" s="69" t="s">
        <v>378</v>
      </c>
      <c r="G279" s="69" t="s">
        <v>21</v>
      </c>
      <c r="H279" s="69" t="s">
        <v>18</v>
      </c>
      <c r="I279" s="69" t="s">
        <v>379</v>
      </c>
      <c r="J279" s="69">
        <v>0</v>
      </c>
      <c r="K279" s="69">
        <v>0</v>
      </c>
      <c r="L279" s="69">
        <v>0</v>
      </c>
      <c r="M279" s="69">
        <v>0</v>
      </c>
      <c r="N279" s="69">
        <v>0</v>
      </c>
      <c r="O279" s="70" t="s">
        <v>57</v>
      </c>
      <c r="P279" s="71" t="s">
        <v>76</v>
      </c>
      <c r="Q279" s="69" t="str">
        <f>C279</f>
        <v>Lib Dem</v>
      </c>
      <c r="R279" s="69" t="str">
        <f t="shared" ref="R279:AB279" si="288">D279</f>
        <v>SNP</v>
      </c>
      <c r="S279" s="69" t="str">
        <f t="shared" si="288"/>
        <v>Conservative</v>
      </c>
      <c r="T279" s="69" t="str">
        <f t="shared" si="288"/>
        <v>Independent (LH)</v>
      </c>
      <c r="U279" s="69" t="str">
        <f t="shared" si="288"/>
        <v>Green</v>
      </c>
      <c r="V279" s="69" t="str">
        <f t="shared" si="288"/>
        <v>Labour</v>
      </c>
      <c r="W279" s="69" t="str">
        <f t="shared" si="288"/>
        <v>Independent (JD)</v>
      </c>
      <c r="X279" s="69">
        <f t="shared" si="288"/>
        <v>0</v>
      </c>
      <c r="Y279" s="69">
        <f t="shared" si="288"/>
        <v>0</v>
      </c>
      <c r="Z279" s="69">
        <f t="shared" si="288"/>
        <v>0</v>
      </c>
      <c r="AA279" s="69">
        <f t="shared" si="288"/>
        <v>0</v>
      </c>
      <c r="AB279" s="69">
        <f t="shared" si="288"/>
        <v>0</v>
      </c>
      <c r="AC279" s="72" t="s">
        <v>57</v>
      </c>
    </row>
    <row r="280" spans="2:29" ht="15.6" x14ac:dyDescent="0.3">
      <c r="B280" s="73" t="s">
        <v>77</v>
      </c>
      <c r="C280" s="74">
        <v>2400</v>
      </c>
      <c r="D280" s="74">
        <v>1345</v>
      </c>
      <c r="E280" s="74">
        <v>707</v>
      </c>
      <c r="F280" s="74">
        <v>404</v>
      </c>
      <c r="G280" s="74">
        <v>281</v>
      </c>
      <c r="H280" s="74">
        <v>139</v>
      </c>
      <c r="I280" s="74">
        <v>80</v>
      </c>
      <c r="J280" s="74">
        <v>0</v>
      </c>
      <c r="K280" s="74">
        <v>0</v>
      </c>
      <c r="L280" s="74">
        <v>0</v>
      </c>
      <c r="M280" s="74">
        <v>0</v>
      </c>
      <c r="N280" s="74">
        <v>0</v>
      </c>
      <c r="O280" s="75">
        <f>SUM(C280:N280)</f>
        <v>5356</v>
      </c>
      <c r="P280" s="76" t="str">
        <f>B280</f>
        <v>Whole Ward</v>
      </c>
      <c r="Q280" s="77">
        <f t="shared" ref="Q280:Q291" si="289">IF(C280&gt;0,C280/O280,0)</f>
        <v>0.44809559372666169</v>
      </c>
      <c r="R280" s="77">
        <f t="shared" ref="R280:R291" si="290">IF(D280&gt;0,D280/O280,0)</f>
        <v>0.25112023898431668</v>
      </c>
      <c r="S280" s="77">
        <f t="shared" ref="S280:S291" si="291">IF(E280&gt;0,E280/O280,0)</f>
        <v>0.13200149365197908</v>
      </c>
      <c r="T280" s="77">
        <f t="shared" ref="T280:T291" si="292">IF(F280&gt;0,F280/O280,0)</f>
        <v>7.5429424943988049E-2</v>
      </c>
      <c r="U280" s="77">
        <f t="shared" ref="U280:U291" si="293">IF(G280&gt;0,G280/O280,0)</f>
        <v>5.2464525765496636E-2</v>
      </c>
      <c r="V280" s="77">
        <f t="shared" ref="V280:V291" si="294">IF(H280&gt;0,H280/O280,0)</f>
        <v>2.5952203136669155E-2</v>
      </c>
      <c r="W280" s="77">
        <f t="shared" ref="W280:W291" si="295">IF(I280&gt;0,I280/O280,0)</f>
        <v>1.4936519790888723E-2</v>
      </c>
      <c r="X280" s="77">
        <f t="shared" ref="X280:X291" si="296">IF(J280&gt;0,J280/O280,0)</f>
        <v>0</v>
      </c>
      <c r="Y280" s="77">
        <f t="shared" ref="Y280:Y291" si="297">IF(K280&gt;0,K280/O280,0)</f>
        <v>0</v>
      </c>
      <c r="Z280" s="77">
        <f t="shared" ref="Z280:Z291" si="298">IF(L280&gt;0,L280/O280,0)</f>
        <v>0</v>
      </c>
      <c r="AA280" s="77">
        <f t="shared" ref="AA280:AA291" si="299">IF(M280&gt;0,M280/O280,0)</f>
        <v>0</v>
      </c>
      <c r="AB280" s="77">
        <f t="shared" ref="AB280:AB291" si="300">IF(N280&gt;0,N280/O280,0)</f>
        <v>0</v>
      </c>
      <c r="AC280" s="78">
        <f>SUM(Q280:AB280)</f>
        <v>1</v>
      </c>
    </row>
    <row r="281" spans="2:29" ht="15.6" x14ac:dyDescent="0.3">
      <c r="B281" s="79" t="s">
        <v>78</v>
      </c>
      <c r="C281" s="80">
        <v>1528</v>
      </c>
      <c r="D281" s="80">
        <v>930</v>
      </c>
      <c r="E281" s="80">
        <v>370</v>
      </c>
      <c r="F281" s="80">
        <v>269</v>
      </c>
      <c r="G281" s="80">
        <v>202</v>
      </c>
      <c r="H281" s="80">
        <v>90</v>
      </c>
      <c r="I281" s="80">
        <v>59</v>
      </c>
      <c r="J281" s="80">
        <v>0</v>
      </c>
      <c r="K281" s="80">
        <v>0</v>
      </c>
      <c r="L281" s="80">
        <v>0</v>
      </c>
      <c r="M281" s="80">
        <v>0</v>
      </c>
      <c r="N281" s="80">
        <v>0</v>
      </c>
      <c r="O281" s="81">
        <f>SUM(C281:N281)</f>
        <v>3448</v>
      </c>
      <c r="P281" s="79" t="str">
        <f t="shared" ref="P281:P291" si="301">B281</f>
        <v>In Person Total</v>
      </c>
      <c r="Q281" s="82">
        <f t="shared" si="289"/>
        <v>0.44315545243619492</v>
      </c>
      <c r="R281" s="82">
        <f t="shared" si="290"/>
        <v>0.26972157772621808</v>
      </c>
      <c r="S281" s="82">
        <f t="shared" si="291"/>
        <v>0.10730858468677494</v>
      </c>
      <c r="T281" s="82">
        <f t="shared" si="292"/>
        <v>7.8016241299303943E-2</v>
      </c>
      <c r="U281" s="82">
        <f t="shared" si="293"/>
        <v>5.8584686774941996E-2</v>
      </c>
      <c r="V281" s="82">
        <f t="shared" si="294"/>
        <v>2.6102088167053363E-2</v>
      </c>
      <c r="W281" s="82">
        <f t="shared" si="295"/>
        <v>1.7111368909512762E-2</v>
      </c>
      <c r="X281" s="82">
        <f t="shared" si="296"/>
        <v>0</v>
      </c>
      <c r="Y281" s="82">
        <f t="shared" si="297"/>
        <v>0</v>
      </c>
      <c r="Z281" s="82">
        <f t="shared" si="298"/>
        <v>0</v>
      </c>
      <c r="AA281" s="82">
        <f t="shared" si="299"/>
        <v>0</v>
      </c>
      <c r="AB281" s="82">
        <f t="shared" si="300"/>
        <v>0</v>
      </c>
      <c r="AC281" s="83">
        <f t="shared" ref="AC281:AC291" si="302">SUM(Q281:AB281)</f>
        <v>1</v>
      </c>
    </row>
    <row r="282" spans="2:29" ht="15.6" x14ac:dyDescent="0.3">
      <c r="B282" s="76" t="s">
        <v>79</v>
      </c>
      <c r="C282" s="80">
        <v>872</v>
      </c>
      <c r="D282" s="80">
        <v>415</v>
      </c>
      <c r="E282" s="80">
        <v>337</v>
      </c>
      <c r="F282" s="80">
        <v>135</v>
      </c>
      <c r="G282" s="80">
        <v>79</v>
      </c>
      <c r="H282" s="80">
        <v>49</v>
      </c>
      <c r="I282" s="80">
        <v>21</v>
      </c>
      <c r="J282" s="80">
        <v>0</v>
      </c>
      <c r="K282" s="80">
        <v>0</v>
      </c>
      <c r="L282" s="80">
        <v>0</v>
      </c>
      <c r="M282" s="80">
        <v>0</v>
      </c>
      <c r="N282" s="80">
        <v>0</v>
      </c>
      <c r="O282" s="81">
        <f t="shared" ref="O282:O291" si="303">SUM(C282:N282)</f>
        <v>1908</v>
      </c>
      <c r="P282" s="79" t="str">
        <f t="shared" si="301"/>
        <v>Postal Total</v>
      </c>
      <c r="Q282" s="82">
        <f t="shared" si="289"/>
        <v>0.45702306079664567</v>
      </c>
      <c r="R282" s="82">
        <f t="shared" si="290"/>
        <v>0.21750524109014674</v>
      </c>
      <c r="S282" s="82">
        <f t="shared" si="291"/>
        <v>0.17662473794549266</v>
      </c>
      <c r="T282" s="82">
        <f t="shared" si="292"/>
        <v>7.0754716981132074E-2</v>
      </c>
      <c r="U282" s="82">
        <f t="shared" si="293"/>
        <v>4.1404612159329141E-2</v>
      </c>
      <c r="V282" s="82">
        <f t="shared" si="294"/>
        <v>2.5681341719077568E-2</v>
      </c>
      <c r="W282" s="82">
        <f t="shared" si="295"/>
        <v>1.10062893081761E-2</v>
      </c>
      <c r="X282" s="82">
        <f t="shared" si="296"/>
        <v>0</v>
      </c>
      <c r="Y282" s="82">
        <f t="shared" si="297"/>
        <v>0</v>
      </c>
      <c r="Z282" s="82">
        <f t="shared" si="298"/>
        <v>0</v>
      </c>
      <c r="AA282" s="82">
        <f t="shared" si="299"/>
        <v>0</v>
      </c>
      <c r="AB282" s="82">
        <f t="shared" si="300"/>
        <v>0</v>
      </c>
      <c r="AC282" s="83">
        <f t="shared" si="302"/>
        <v>1</v>
      </c>
    </row>
    <row r="283" spans="2:29" ht="15.6" x14ac:dyDescent="0.3">
      <c r="B283" s="84" t="s">
        <v>380</v>
      </c>
      <c r="C283" s="80">
        <v>383</v>
      </c>
      <c r="D283" s="80">
        <v>210</v>
      </c>
      <c r="E283" s="80">
        <v>130</v>
      </c>
      <c r="F283" s="80">
        <v>47</v>
      </c>
      <c r="G283" s="80">
        <v>58</v>
      </c>
      <c r="H283" s="80">
        <v>23</v>
      </c>
      <c r="I283" s="80">
        <v>18</v>
      </c>
      <c r="J283" s="80">
        <v>0</v>
      </c>
      <c r="K283" s="80">
        <v>0</v>
      </c>
      <c r="L283" s="80">
        <v>0</v>
      </c>
      <c r="M283" s="80">
        <v>0</v>
      </c>
      <c r="N283" s="80">
        <v>0</v>
      </c>
      <c r="O283" s="81">
        <f t="shared" si="303"/>
        <v>869</v>
      </c>
      <c r="P283" s="79" t="str">
        <f t="shared" si="301"/>
        <v>340SAA</v>
      </c>
      <c r="Q283" s="82">
        <f t="shared" si="289"/>
        <v>0.44073647871116228</v>
      </c>
      <c r="R283" s="82">
        <f t="shared" si="290"/>
        <v>0.24165707710011508</v>
      </c>
      <c r="S283" s="82">
        <f t="shared" si="291"/>
        <v>0.14959723820483314</v>
      </c>
      <c r="T283" s="82">
        <f t="shared" si="292"/>
        <v>5.4085155350978138E-2</v>
      </c>
      <c r="U283" s="82">
        <f t="shared" si="293"/>
        <v>6.6743383199079395E-2</v>
      </c>
      <c r="V283" s="82">
        <f t="shared" si="294"/>
        <v>2.6467203682393557E-2</v>
      </c>
      <c r="W283" s="82">
        <f t="shared" si="295"/>
        <v>2.0713463751438434E-2</v>
      </c>
      <c r="X283" s="82">
        <f t="shared" si="296"/>
        <v>0</v>
      </c>
      <c r="Y283" s="82">
        <f t="shared" si="297"/>
        <v>0</v>
      </c>
      <c r="Z283" s="82">
        <f t="shared" si="298"/>
        <v>0</v>
      </c>
      <c r="AA283" s="82">
        <f t="shared" si="299"/>
        <v>0</v>
      </c>
      <c r="AB283" s="82">
        <f t="shared" si="300"/>
        <v>0</v>
      </c>
      <c r="AC283" s="83">
        <f t="shared" si="302"/>
        <v>1</v>
      </c>
    </row>
    <row r="284" spans="2:29" ht="31.2" x14ac:dyDescent="0.3">
      <c r="B284" s="84" t="s">
        <v>381</v>
      </c>
      <c r="C284" s="80">
        <v>130</v>
      </c>
      <c r="D284" s="80">
        <v>91</v>
      </c>
      <c r="E284" s="80">
        <v>44</v>
      </c>
      <c r="F284" s="80">
        <v>23</v>
      </c>
      <c r="G284" s="80">
        <v>14</v>
      </c>
      <c r="H284" s="80">
        <v>8</v>
      </c>
      <c r="I284" s="80">
        <v>3</v>
      </c>
      <c r="J284" s="80">
        <v>0</v>
      </c>
      <c r="K284" s="80">
        <v>0</v>
      </c>
      <c r="L284" s="80">
        <v>0</v>
      </c>
      <c r="M284" s="80">
        <v>0</v>
      </c>
      <c r="N284" s="80">
        <v>0</v>
      </c>
      <c r="O284" s="81">
        <f t="shared" si="303"/>
        <v>313</v>
      </c>
      <c r="P284" s="79" t="str">
        <f t="shared" si="301"/>
        <v>341SAB &amp; 343SAD</v>
      </c>
      <c r="Q284" s="82">
        <f t="shared" si="289"/>
        <v>0.41533546325878595</v>
      </c>
      <c r="R284" s="82">
        <f t="shared" si="290"/>
        <v>0.29073482428115016</v>
      </c>
      <c r="S284" s="82">
        <f t="shared" si="291"/>
        <v>0.14057507987220447</v>
      </c>
      <c r="T284" s="82">
        <f t="shared" si="292"/>
        <v>7.3482428115015971E-2</v>
      </c>
      <c r="U284" s="82">
        <f t="shared" si="293"/>
        <v>4.472843450479233E-2</v>
      </c>
      <c r="V284" s="82">
        <f t="shared" si="294"/>
        <v>2.5559105431309903E-2</v>
      </c>
      <c r="W284" s="82">
        <f t="shared" si="295"/>
        <v>9.5846645367412137E-3</v>
      </c>
      <c r="X284" s="82">
        <f t="shared" si="296"/>
        <v>0</v>
      </c>
      <c r="Y284" s="82">
        <f t="shared" si="297"/>
        <v>0</v>
      </c>
      <c r="Z284" s="82">
        <f t="shared" si="298"/>
        <v>0</v>
      </c>
      <c r="AA284" s="82">
        <f t="shared" si="299"/>
        <v>0</v>
      </c>
      <c r="AB284" s="82">
        <f t="shared" si="300"/>
        <v>0</v>
      </c>
      <c r="AC284" s="83">
        <f t="shared" si="302"/>
        <v>1</v>
      </c>
    </row>
    <row r="285" spans="2:29" ht="31.2" x14ac:dyDescent="0.3">
      <c r="B285" s="84" t="s">
        <v>382</v>
      </c>
      <c r="C285" s="80">
        <v>162</v>
      </c>
      <c r="D285" s="80">
        <v>87</v>
      </c>
      <c r="E285" s="80">
        <v>115</v>
      </c>
      <c r="F285" s="80">
        <v>42</v>
      </c>
      <c r="G285" s="80">
        <v>17</v>
      </c>
      <c r="H285" s="80">
        <v>15</v>
      </c>
      <c r="I285" s="80">
        <v>15</v>
      </c>
      <c r="J285" s="80">
        <v>0</v>
      </c>
      <c r="K285" s="80">
        <v>0</v>
      </c>
      <c r="L285" s="80">
        <v>0</v>
      </c>
      <c r="M285" s="80">
        <v>0</v>
      </c>
      <c r="N285" s="80">
        <v>0</v>
      </c>
      <c r="O285" s="81">
        <f t="shared" si="303"/>
        <v>453</v>
      </c>
      <c r="P285" s="79" t="str">
        <f t="shared" si="301"/>
        <v>342SAC &amp; 346SAG</v>
      </c>
      <c r="Q285" s="82">
        <f t="shared" si="289"/>
        <v>0.35761589403973509</v>
      </c>
      <c r="R285" s="82">
        <f t="shared" si="290"/>
        <v>0.19205298013245034</v>
      </c>
      <c r="S285" s="82">
        <f t="shared" si="291"/>
        <v>0.25386313465783666</v>
      </c>
      <c r="T285" s="82">
        <f t="shared" si="292"/>
        <v>9.2715231788079472E-2</v>
      </c>
      <c r="U285" s="82">
        <f t="shared" si="293"/>
        <v>3.7527593818984545E-2</v>
      </c>
      <c r="V285" s="82">
        <f t="shared" si="294"/>
        <v>3.3112582781456956E-2</v>
      </c>
      <c r="W285" s="82">
        <f t="shared" si="295"/>
        <v>3.3112582781456956E-2</v>
      </c>
      <c r="X285" s="82">
        <f t="shared" si="296"/>
        <v>0</v>
      </c>
      <c r="Y285" s="82">
        <f t="shared" si="297"/>
        <v>0</v>
      </c>
      <c r="Z285" s="82">
        <f t="shared" si="298"/>
        <v>0</v>
      </c>
      <c r="AA285" s="82">
        <f t="shared" si="299"/>
        <v>0</v>
      </c>
      <c r="AB285" s="82">
        <f t="shared" si="300"/>
        <v>0</v>
      </c>
      <c r="AC285" s="83">
        <f t="shared" si="302"/>
        <v>1</v>
      </c>
    </row>
    <row r="286" spans="2:29" ht="15.6" x14ac:dyDescent="0.3">
      <c r="B286" s="84" t="s">
        <v>383</v>
      </c>
      <c r="C286" s="80">
        <v>397</v>
      </c>
      <c r="D286" s="80">
        <v>191</v>
      </c>
      <c r="E286" s="80">
        <v>52</v>
      </c>
      <c r="F286" s="80">
        <v>41</v>
      </c>
      <c r="G286" s="80">
        <v>36</v>
      </c>
      <c r="H286" s="80">
        <v>17</v>
      </c>
      <c r="I286" s="80">
        <v>12</v>
      </c>
      <c r="J286" s="80">
        <v>0</v>
      </c>
      <c r="K286" s="80">
        <v>0</v>
      </c>
      <c r="L286" s="80">
        <v>0</v>
      </c>
      <c r="M286" s="80">
        <v>0</v>
      </c>
      <c r="N286" s="80">
        <v>0</v>
      </c>
      <c r="O286" s="81">
        <f t="shared" si="303"/>
        <v>746</v>
      </c>
      <c r="P286" s="79" t="str">
        <f t="shared" si="301"/>
        <v>344SAE</v>
      </c>
      <c r="Q286" s="82">
        <f t="shared" si="289"/>
        <v>0.53217158176943702</v>
      </c>
      <c r="R286" s="82">
        <f t="shared" si="290"/>
        <v>0.25603217158176944</v>
      </c>
      <c r="S286" s="82">
        <f t="shared" si="291"/>
        <v>6.9705093833780166E-2</v>
      </c>
      <c r="T286" s="82">
        <f t="shared" si="292"/>
        <v>5.4959785522788206E-2</v>
      </c>
      <c r="U286" s="82">
        <f t="shared" si="293"/>
        <v>4.8257372654155493E-2</v>
      </c>
      <c r="V286" s="82">
        <f t="shared" si="294"/>
        <v>2.2788203753351208E-2</v>
      </c>
      <c r="W286" s="82">
        <f t="shared" si="295"/>
        <v>1.6085790884718499E-2</v>
      </c>
      <c r="X286" s="82">
        <f t="shared" si="296"/>
        <v>0</v>
      </c>
      <c r="Y286" s="82">
        <f t="shared" si="297"/>
        <v>0</v>
      </c>
      <c r="Z286" s="82">
        <f t="shared" si="298"/>
        <v>0</v>
      </c>
      <c r="AA286" s="82">
        <f t="shared" si="299"/>
        <v>0</v>
      </c>
      <c r="AB286" s="82">
        <f t="shared" si="300"/>
        <v>0</v>
      </c>
      <c r="AC286" s="83">
        <f t="shared" si="302"/>
        <v>1.0000000000000002</v>
      </c>
    </row>
    <row r="287" spans="2:29" ht="15.6" x14ac:dyDescent="0.3">
      <c r="B287" s="84" t="s">
        <v>384</v>
      </c>
      <c r="C287" s="80">
        <v>407</v>
      </c>
      <c r="D287" s="80">
        <v>233</v>
      </c>
      <c r="E287" s="80">
        <v>52</v>
      </c>
      <c r="F287" s="80">
        <v>72</v>
      </c>
      <c r="G287" s="80">
        <v>50</v>
      </c>
      <c r="H287" s="80">
        <v>23</v>
      </c>
      <c r="I287" s="80">
        <v>3</v>
      </c>
      <c r="J287" s="80">
        <v>0</v>
      </c>
      <c r="K287" s="80">
        <v>0</v>
      </c>
      <c r="L287" s="80">
        <v>0</v>
      </c>
      <c r="M287" s="80">
        <v>0</v>
      </c>
      <c r="N287" s="80">
        <v>0</v>
      </c>
      <c r="O287" s="81">
        <f t="shared" si="303"/>
        <v>840</v>
      </c>
      <c r="P287" s="79" t="str">
        <f t="shared" si="301"/>
        <v>345SAF</v>
      </c>
      <c r="Q287" s="82">
        <f t="shared" si="289"/>
        <v>0.48452380952380952</v>
      </c>
      <c r="R287" s="82">
        <f t="shared" si="290"/>
        <v>0.27738095238095239</v>
      </c>
      <c r="S287" s="82">
        <f t="shared" si="291"/>
        <v>6.1904761904761907E-2</v>
      </c>
      <c r="T287" s="82">
        <f t="shared" si="292"/>
        <v>8.5714285714285715E-2</v>
      </c>
      <c r="U287" s="82">
        <f t="shared" si="293"/>
        <v>5.9523809523809521E-2</v>
      </c>
      <c r="V287" s="82">
        <f t="shared" si="294"/>
        <v>2.7380952380952381E-2</v>
      </c>
      <c r="W287" s="82">
        <f t="shared" si="295"/>
        <v>3.5714285714285713E-3</v>
      </c>
      <c r="X287" s="82">
        <f t="shared" si="296"/>
        <v>0</v>
      </c>
      <c r="Y287" s="82">
        <f t="shared" si="297"/>
        <v>0</v>
      </c>
      <c r="Z287" s="82">
        <f t="shared" si="298"/>
        <v>0</v>
      </c>
      <c r="AA287" s="82">
        <f t="shared" si="299"/>
        <v>0</v>
      </c>
      <c r="AB287" s="82">
        <f t="shared" si="300"/>
        <v>0</v>
      </c>
      <c r="AC287" s="83">
        <f t="shared" si="302"/>
        <v>1</v>
      </c>
    </row>
    <row r="288" spans="2:29" ht="31.2" x14ac:dyDescent="0.3">
      <c r="B288" s="84" t="s">
        <v>385</v>
      </c>
      <c r="C288" s="80">
        <v>155</v>
      </c>
      <c r="D288" s="80">
        <v>85</v>
      </c>
      <c r="E288" s="80">
        <v>107</v>
      </c>
      <c r="F288" s="80">
        <v>32</v>
      </c>
      <c r="G288" s="80">
        <v>8</v>
      </c>
      <c r="H288" s="80">
        <v>8</v>
      </c>
      <c r="I288" s="80">
        <v>3</v>
      </c>
      <c r="J288" s="80">
        <v>0</v>
      </c>
      <c r="K288" s="80">
        <v>0</v>
      </c>
      <c r="L288" s="80">
        <v>0</v>
      </c>
      <c r="M288" s="80">
        <v>0</v>
      </c>
      <c r="N288" s="80">
        <v>0</v>
      </c>
      <c r="O288" s="81">
        <f t="shared" si="303"/>
        <v>398</v>
      </c>
      <c r="P288" s="79" t="str">
        <f t="shared" si="301"/>
        <v>347SAH &amp; 350SAK</v>
      </c>
      <c r="Q288" s="82">
        <f t="shared" si="289"/>
        <v>0.38944723618090454</v>
      </c>
      <c r="R288" s="82">
        <f t="shared" si="290"/>
        <v>0.21356783919597991</v>
      </c>
      <c r="S288" s="82">
        <f t="shared" si="291"/>
        <v>0.26884422110552764</v>
      </c>
      <c r="T288" s="82">
        <f t="shared" si="292"/>
        <v>8.0402010050251257E-2</v>
      </c>
      <c r="U288" s="82">
        <f t="shared" si="293"/>
        <v>2.0100502512562814E-2</v>
      </c>
      <c r="V288" s="82">
        <f t="shared" si="294"/>
        <v>2.0100502512562814E-2</v>
      </c>
      <c r="W288" s="82">
        <f t="shared" si="295"/>
        <v>7.537688442211055E-3</v>
      </c>
      <c r="X288" s="82">
        <f t="shared" si="296"/>
        <v>0</v>
      </c>
      <c r="Y288" s="82">
        <f t="shared" si="297"/>
        <v>0</v>
      </c>
      <c r="Z288" s="82">
        <f t="shared" si="298"/>
        <v>0</v>
      </c>
      <c r="AA288" s="82">
        <f t="shared" si="299"/>
        <v>0</v>
      </c>
      <c r="AB288" s="82">
        <f t="shared" si="300"/>
        <v>0</v>
      </c>
      <c r="AC288" s="83">
        <f t="shared" si="302"/>
        <v>1</v>
      </c>
    </row>
    <row r="289" spans="2:29" ht="15.6" x14ac:dyDescent="0.3">
      <c r="B289" s="84" t="s">
        <v>386</v>
      </c>
      <c r="C289" s="80">
        <v>324</v>
      </c>
      <c r="D289" s="80">
        <v>181</v>
      </c>
      <c r="E289" s="80">
        <v>61</v>
      </c>
      <c r="F289" s="80">
        <v>69</v>
      </c>
      <c r="G289" s="80">
        <v>53</v>
      </c>
      <c r="H289" s="80">
        <v>17</v>
      </c>
      <c r="I289" s="80">
        <v>16</v>
      </c>
      <c r="J289" s="80">
        <v>0</v>
      </c>
      <c r="K289" s="80">
        <v>0</v>
      </c>
      <c r="L289" s="80">
        <v>0</v>
      </c>
      <c r="M289" s="80">
        <v>0</v>
      </c>
      <c r="N289" s="80">
        <v>0</v>
      </c>
      <c r="O289" s="81">
        <f t="shared" si="303"/>
        <v>721</v>
      </c>
      <c r="P289" s="79" t="str">
        <f t="shared" si="301"/>
        <v>348SAI</v>
      </c>
      <c r="Q289" s="82">
        <f t="shared" si="289"/>
        <v>0.44937586685159503</v>
      </c>
      <c r="R289" s="82">
        <f t="shared" si="290"/>
        <v>0.25104022191400832</v>
      </c>
      <c r="S289" s="82">
        <f t="shared" si="291"/>
        <v>8.4604715672676842E-2</v>
      </c>
      <c r="T289" s="82">
        <f t="shared" si="292"/>
        <v>9.5700416088765602E-2</v>
      </c>
      <c r="U289" s="82">
        <f t="shared" si="293"/>
        <v>7.3509015256588067E-2</v>
      </c>
      <c r="V289" s="82">
        <f t="shared" si="294"/>
        <v>2.3578363384188627E-2</v>
      </c>
      <c r="W289" s="82">
        <f t="shared" si="295"/>
        <v>2.2191400832177532E-2</v>
      </c>
      <c r="X289" s="82">
        <f t="shared" si="296"/>
        <v>0</v>
      </c>
      <c r="Y289" s="82">
        <f t="shared" si="297"/>
        <v>0</v>
      </c>
      <c r="Z289" s="82">
        <f t="shared" si="298"/>
        <v>0</v>
      </c>
      <c r="AA289" s="82">
        <f t="shared" si="299"/>
        <v>0</v>
      </c>
      <c r="AB289" s="82">
        <f t="shared" si="300"/>
        <v>0</v>
      </c>
      <c r="AC289" s="83">
        <f t="shared" si="302"/>
        <v>0.99999999999999989</v>
      </c>
    </row>
    <row r="290" spans="2:29" ht="15.6" x14ac:dyDescent="0.3">
      <c r="B290" s="84" t="s">
        <v>387</v>
      </c>
      <c r="C290" s="80">
        <v>206</v>
      </c>
      <c r="D290" s="80">
        <v>120</v>
      </c>
      <c r="E290" s="80">
        <v>40</v>
      </c>
      <c r="F290" s="80">
        <v>59</v>
      </c>
      <c r="G290" s="80">
        <v>22</v>
      </c>
      <c r="H290" s="80">
        <v>8</v>
      </c>
      <c r="I290" s="80">
        <v>7</v>
      </c>
      <c r="J290" s="80">
        <v>0</v>
      </c>
      <c r="K290" s="80">
        <v>0</v>
      </c>
      <c r="L290" s="80">
        <v>0</v>
      </c>
      <c r="M290" s="80">
        <v>0</v>
      </c>
      <c r="N290" s="80">
        <v>0</v>
      </c>
      <c r="O290" s="81">
        <f t="shared" si="303"/>
        <v>462</v>
      </c>
      <c r="P290" s="79" t="str">
        <f t="shared" si="301"/>
        <v>349SAJ</v>
      </c>
      <c r="Q290" s="82">
        <f t="shared" si="289"/>
        <v>0.44588744588744589</v>
      </c>
      <c r="R290" s="82">
        <f t="shared" si="290"/>
        <v>0.25974025974025972</v>
      </c>
      <c r="S290" s="82">
        <f t="shared" si="291"/>
        <v>8.6580086580086577E-2</v>
      </c>
      <c r="T290" s="82">
        <f t="shared" si="292"/>
        <v>0.12770562770562771</v>
      </c>
      <c r="U290" s="82">
        <f t="shared" si="293"/>
        <v>4.7619047619047616E-2</v>
      </c>
      <c r="V290" s="82">
        <f t="shared" si="294"/>
        <v>1.7316017316017316E-2</v>
      </c>
      <c r="W290" s="82">
        <f t="shared" si="295"/>
        <v>1.5151515151515152E-2</v>
      </c>
      <c r="X290" s="82">
        <f t="shared" si="296"/>
        <v>0</v>
      </c>
      <c r="Y290" s="82">
        <f t="shared" si="297"/>
        <v>0</v>
      </c>
      <c r="Z290" s="82">
        <f t="shared" si="298"/>
        <v>0</v>
      </c>
      <c r="AA290" s="82">
        <f t="shared" si="299"/>
        <v>0</v>
      </c>
      <c r="AB290" s="82">
        <f t="shared" si="300"/>
        <v>0</v>
      </c>
      <c r="AC290" s="83">
        <f t="shared" si="302"/>
        <v>0.99999999999999989</v>
      </c>
    </row>
    <row r="291" spans="2:29" ht="31.8" thickBot="1" x14ac:dyDescent="0.35">
      <c r="B291" s="84" t="s">
        <v>388</v>
      </c>
      <c r="C291" s="80">
        <v>236</v>
      </c>
      <c r="D291" s="80">
        <v>148</v>
      </c>
      <c r="E291" s="80">
        <v>107</v>
      </c>
      <c r="F291" s="80">
        <v>21</v>
      </c>
      <c r="G291" s="80">
        <v>22</v>
      </c>
      <c r="H291" s="80">
        <v>20</v>
      </c>
      <c r="I291" s="80">
        <v>4</v>
      </c>
      <c r="J291" s="80">
        <v>0</v>
      </c>
      <c r="K291" s="80">
        <v>0</v>
      </c>
      <c r="L291" s="80">
        <v>0</v>
      </c>
      <c r="M291" s="80">
        <v>0</v>
      </c>
      <c r="N291" s="80">
        <v>0</v>
      </c>
      <c r="O291" s="81">
        <f t="shared" si="303"/>
        <v>558</v>
      </c>
      <c r="P291" s="79" t="str">
        <f t="shared" si="301"/>
        <v>351SAL &amp; 352SAM</v>
      </c>
      <c r="Q291" s="82">
        <f t="shared" si="289"/>
        <v>0.42293906810035842</v>
      </c>
      <c r="R291" s="82">
        <f t="shared" si="290"/>
        <v>0.26523297491039427</v>
      </c>
      <c r="S291" s="82">
        <f t="shared" si="291"/>
        <v>0.1917562724014337</v>
      </c>
      <c r="T291" s="82">
        <f t="shared" si="292"/>
        <v>3.7634408602150539E-2</v>
      </c>
      <c r="U291" s="82">
        <f t="shared" si="293"/>
        <v>3.9426523297491037E-2</v>
      </c>
      <c r="V291" s="82">
        <f t="shared" si="294"/>
        <v>3.5842293906810034E-2</v>
      </c>
      <c r="W291" s="82">
        <f t="shared" si="295"/>
        <v>7.1684587813620072E-3</v>
      </c>
      <c r="X291" s="82">
        <f t="shared" si="296"/>
        <v>0</v>
      </c>
      <c r="Y291" s="82">
        <f t="shared" si="297"/>
        <v>0</v>
      </c>
      <c r="Z291" s="82">
        <f t="shared" si="298"/>
        <v>0</v>
      </c>
      <c r="AA291" s="82">
        <f t="shared" si="299"/>
        <v>0</v>
      </c>
      <c r="AB291" s="82">
        <f t="shared" si="300"/>
        <v>0</v>
      </c>
      <c r="AC291" s="83">
        <f t="shared" si="302"/>
        <v>1</v>
      </c>
    </row>
    <row r="292" spans="2:29" ht="16.2" thickBot="1" x14ac:dyDescent="0.35">
      <c r="B292" s="101" t="s">
        <v>80</v>
      </c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3"/>
    </row>
    <row r="293" spans="2:29" ht="14.4" thickBot="1" x14ac:dyDescent="0.3"/>
    <row r="294" spans="2:29" ht="18" thickBot="1" x14ac:dyDescent="0.35">
      <c r="B294" s="104" t="s">
        <v>398</v>
      </c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6"/>
    </row>
    <row r="295" spans="2:29" ht="18" thickBot="1" x14ac:dyDescent="0.35">
      <c r="B295" s="107" t="s">
        <v>74</v>
      </c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89"/>
      <c r="P295" s="107" t="s">
        <v>75</v>
      </c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89"/>
    </row>
    <row r="296" spans="2:29" ht="16.2" thickBot="1" x14ac:dyDescent="0.35">
      <c r="B296" s="68" t="s">
        <v>76</v>
      </c>
      <c r="C296" s="69" t="s">
        <v>20</v>
      </c>
      <c r="D296" s="69" t="s">
        <v>17</v>
      </c>
      <c r="E296" s="69" t="s">
        <v>19</v>
      </c>
      <c r="F296" s="69" t="s">
        <v>21</v>
      </c>
      <c r="G296" s="69" t="s">
        <v>18</v>
      </c>
      <c r="H296" s="69" t="s">
        <v>39</v>
      </c>
      <c r="I296" s="69" t="s">
        <v>399</v>
      </c>
      <c r="J296" s="69" t="s">
        <v>400</v>
      </c>
      <c r="K296" s="69">
        <v>0</v>
      </c>
      <c r="L296" s="69">
        <v>0</v>
      </c>
      <c r="M296" s="69">
        <v>0</v>
      </c>
      <c r="N296" s="69">
        <v>0</v>
      </c>
      <c r="O296" s="70" t="s">
        <v>57</v>
      </c>
      <c r="P296" s="71" t="s">
        <v>76</v>
      </c>
      <c r="Q296" s="69" t="str">
        <f>C296</f>
        <v>Lib Dem</v>
      </c>
      <c r="R296" s="69" t="str">
        <f t="shared" ref="R296:AB296" si="304">D296</f>
        <v>SNP</v>
      </c>
      <c r="S296" s="69" t="str">
        <f t="shared" si="304"/>
        <v>Conservative</v>
      </c>
      <c r="T296" s="69" t="str">
        <f t="shared" si="304"/>
        <v>Green</v>
      </c>
      <c r="U296" s="69" t="str">
        <f t="shared" si="304"/>
        <v>Labour</v>
      </c>
      <c r="V296" s="69" t="str">
        <f t="shared" si="304"/>
        <v>Family</v>
      </c>
      <c r="W296" s="69" t="str">
        <f t="shared" si="304"/>
        <v>Independent (DA)</v>
      </c>
      <c r="X296" s="69" t="str">
        <f t="shared" si="304"/>
        <v>Independent (GP)</v>
      </c>
      <c r="Y296" s="69">
        <f t="shared" si="304"/>
        <v>0</v>
      </c>
      <c r="Z296" s="69">
        <f t="shared" si="304"/>
        <v>0</v>
      </c>
      <c r="AA296" s="69">
        <f t="shared" si="304"/>
        <v>0</v>
      </c>
      <c r="AB296" s="69">
        <f t="shared" si="304"/>
        <v>0</v>
      </c>
      <c r="AC296" s="72" t="s">
        <v>57</v>
      </c>
    </row>
    <row r="297" spans="2:29" ht="15.6" x14ac:dyDescent="0.3">
      <c r="B297" s="73" t="s">
        <v>77</v>
      </c>
      <c r="C297" s="74">
        <v>3196</v>
      </c>
      <c r="D297" s="74">
        <v>1571</v>
      </c>
      <c r="E297" s="74">
        <v>698</v>
      </c>
      <c r="F297" s="74">
        <v>296</v>
      </c>
      <c r="G297" s="74">
        <v>206</v>
      </c>
      <c r="H297" s="74">
        <v>66</v>
      </c>
      <c r="I297" s="74">
        <v>33</v>
      </c>
      <c r="J297" s="74">
        <v>29</v>
      </c>
      <c r="K297" s="74">
        <v>0</v>
      </c>
      <c r="L297" s="74">
        <v>0</v>
      </c>
      <c r="M297" s="74">
        <v>0</v>
      </c>
      <c r="N297" s="74">
        <v>0</v>
      </c>
      <c r="O297" s="75">
        <f>SUM(C297:N297)</f>
        <v>6095</v>
      </c>
      <c r="P297" s="76" t="str">
        <f>B297</f>
        <v>Whole Ward</v>
      </c>
      <c r="Q297" s="77">
        <f t="shared" ref="Q297:Q306" si="305">IF(C297&gt;0,C297/O297,0)</f>
        <v>0.52436423297785073</v>
      </c>
      <c r="R297" s="77">
        <f t="shared" ref="R297:R306" si="306">IF(D297&gt;0,D297/O297,0)</f>
        <v>0.25775225594749795</v>
      </c>
      <c r="S297" s="77">
        <f t="shared" ref="S297:S306" si="307">IF(E297&gt;0,E297/O297,0)</f>
        <v>0.11452009844134536</v>
      </c>
      <c r="T297" s="77">
        <f t="shared" ref="T297:T306" si="308">IF(F297&gt;0,F297/O297,0)</f>
        <v>4.856439704675964E-2</v>
      </c>
      <c r="U297" s="77">
        <f t="shared" ref="U297:U306" si="309">IF(G297&gt;0,G297/O297,0)</f>
        <v>3.3798195242001644E-2</v>
      </c>
      <c r="V297" s="77">
        <f t="shared" ref="V297:V306" si="310">IF(H297&gt;0,H297/O297,0)</f>
        <v>1.0828547990155866E-2</v>
      </c>
      <c r="W297" s="77">
        <f t="shared" ref="W297:W306" si="311">IF(I297&gt;0,I297/O297,0)</f>
        <v>5.4142739950779331E-3</v>
      </c>
      <c r="X297" s="77">
        <f t="shared" ref="X297:X306" si="312">IF(J297&gt;0,J297/O297,0)</f>
        <v>4.7579983593109103E-3</v>
      </c>
      <c r="Y297" s="77">
        <f t="shared" ref="Y297:Y306" si="313">IF(K297&gt;0,K297/O297,0)</f>
        <v>0</v>
      </c>
      <c r="Z297" s="77">
        <f t="shared" ref="Z297:Z306" si="314">IF(L297&gt;0,L297/O297,0)</f>
        <v>0</v>
      </c>
      <c r="AA297" s="77">
        <f t="shared" ref="AA297:AA306" si="315">IF(M297&gt;0,M297/O297,0)</f>
        <v>0</v>
      </c>
      <c r="AB297" s="77">
        <f t="shared" ref="AB297:AB306" si="316">IF(N297&gt;0,N297/O297,0)</f>
        <v>0</v>
      </c>
      <c r="AC297" s="78">
        <f>SUM(Q297:AB297)</f>
        <v>1</v>
      </c>
    </row>
    <row r="298" spans="2:29" ht="15.6" x14ac:dyDescent="0.3">
      <c r="B298" s="79" t="s">
        <v>78</v>
      </c>
      <c r="C298" s="80">
        <v>1833</v>
      </c>
      <c r="D298" s="80">
        <v>1040</v>
      </c>
      <c r="E298" s="80">
        <v>387</v>
      </c>
      <c r="F298" s="80">
        <v>200</v>
      </c>
      <c r="G298" s="80">
        <v>133</v>
      </c>
      <c r="H298" s="80">
        <v>34</v>
      </c>
      <c r="I298" s="80">
        <v>15</v>
      </c>
      <c r="J298" s="80">
        <v>13</v>
      </c>
      <c r="K298" s="80">
        <v>0</v>
      </c>
      <c r="L298" s="80">
        <v>0</v>
      </c>
      <c r="M298" s="80">
        <v>0</v>
      </c>
      <c r="N298" s="80">
        <v>0</v>
      </c>
      <c r="O298" s="81">
        <f>SUM(C298:N298)</f>
        <v>3655</v>
      </c>
      <c r="P298" s="79" t="str">
        <f t="shared" ref="P298:P306" si="317">B298</f>
        <v>In Person Total</v>
      </c>
      <c r="Q298" s="82">
        <f t="shared" si="305"/>
        <v>0.50150478796169629</v>
      </c>
      <c r="R298" s="82">
        <f t="shared" si="306"/>
        <v>0.28454172366621067</v>
      </c>
      <c r="S298" s="82">
        <f t="shared" si="307"/>
        <v>0.10588235294117647</v>
      </c>
      <c r="T298" s="82">
        <f t="shared" si="308"/>
        <v>5.4719562243502051E-2</v>
      </c>
      <c r="U298" s="82">
        <f t="shared" si="309"/>
        <v>3.6388508891928864E-2</v>
      </c>
      <c r="V298" s="82">
        <f t="shared" si="310"/>
        <v>9.3023255813953487E-3</v>
      </c>
      <c r="W298" s="82">
        <f t="shared" si="311"/>
        <v>4.1039671682626538E-3</v>
      </c>
      <c r="X298" s="82">
        <f t="shared" si="312"/>
        <v>3.5567715458276333E-3</v>
      </c>
      <c r="Y298" s="82">
        <f t="shared" si="313"/>
        <v>0</v>
      </c>
      <c r="Z298" s="82">
        <f t="shared" si="314"/>
        <v>0</v>
      </c>
      <c r="AA298" s="82">
        <f t="shared" si="315"/>
        <v>0</v>
      </c>
      <c r="AB298" s="82">
        <f t="shared" si="316"/>
        <v>0</v>
      </c>
      <c r="AC298" s="83">
        <f t="shared" ref="AC298:AC306" si="318">SUM(Q298:AB298)</f>
        <v>1</v>
      </c>
    </row>
    <row r="299" spans="2:29" ht="15.6" x14ac:dyDescent="0.3">
      <c r="B299" s="76" t="s">
        <v>79</v>
      </c>
      <c r="C299" s="80">
        <v>1363</v>
      </c>
      <c r="D299" s="80">
        <v>531</v>
      </c>
      <c r="E299" s="80">
        <v>311</v>
      </c>
      <c r="F299" s="80">
        <v>96</v>
      </c>
      <c r="G299" s="80">
        <v>73</v>
      </c>
      <c r="H299" s="80">
        <v>32</v>
      </c>
      <c r="I299" s="80">
        <v>18</v>
      </c>
      <c r="J299" s="80">
        <v>16</v>
      </c>
      <c r="K299" s="80">
        <v>0</v>
      </c>
      <c r="L299" s="80">
        <v>0</v>
      </c>
      <c r="M299" s="80">
        <v>0</v>
      </c>
      <c r="N299" s="80">
        <v>0</v>
      </c>
      <c r="O299" s="81">
        <f t="shared" ref="O299:O306" si="319">SUM(C299:N299)</f>
        <v>2440</v>
      </c>
      <c r="P299" s="79" t="str">
        <f t="shared" si="317"/>
        <v>Postal Total</v>
      </c>
      <c r="Q299" s="82">
        <f t="shared" si="305"/>
        <v>0.55860655737704923</v>
      </c>
      <c r="R299" s="82">
        <f t="shared" si="306"/>
        <v>0.21762295081967212</v>
      </c>
      <c r="S299" s="82">
        <f t="shared" si="307"/>
        <v>0.12745901639344262</v>
      </c>
      <c r="T299" s="82">
        <f t="shared" si="308"/>
        <v>3.9344262295081971E-2</v>
      </c>
      <c r="U299" s="82">
        <f t="shared" si="309"/>
        <v>2.9918032786885245E-2</v>
      </c>
      <c r="V299" s="82">
        <f t="shared" si="310"/>
        <v>1.3114754098360656E-2</v>
      </c>
      <c r="W299" s="82">
        <f t="shared" si="311"/>
        <v>7.3770491803278691E-3</v>
      </c>
      <c r="X299" s="82">
        <f t="shared" si="312"/>
        <v>6.5573770491803279E-3</v>
      </c>
      <c r="Y299" s="82">
        <f t="shared" si="313"/>
        <v>0</v>
      </c>
      <c r="Z299" s="82">
        <f t="shared" si="314"/>
        <v>0</v>
      </c>
      <c r="AA299" s="82">
        <f t="shared" si="315"/>
        <v>0</v>
      </c>
      <c r="AB299" s="82">
        <f t="shared" si="316"/>
        <v>0</v>
      </c>
      <c r="AC299" s="83">
        <f t="shared" si="318"/>
        <v>0.99999999999999989</v>
      </c>
    </row>
    <row r="300" spans="2:29" ht="31.2" x14ac:dyDescent="0.3">
      <c r="B300" s="84" t="s">
        <v>401</v>
      </c>
      <c r="C300" s="80">
        <v>269</v>
      </c>
      <c r="D300" s="80">
        <v>134</v>
      </c>
      <c r="E300" s="80">
        <v>65</v>
      </c>
      <c r="F300" s="80">
        <v>27</v>
      </c>
      <c r="G300" s="80">
        <v>22</v>
      </c>
      <c r="H300" s="80">
        <v>6</v>
      </c>
      <c r="I300" s="80">
        <v>2</v>
      </c>
      <c r="J300" s="80">
        <v>4</v>
      </c>
      <c r="K300" s="80">
        <v>0</v>
      </c>
      <c r="L300" s="80">
        <v>0</v>
      </c>
      <c r="M300" s="80">
        <v>0</v>
      </c>
      <c r="N300" s="80">
        <v>0</v>
      </c>
      <c r="O300" s="81">
        <f t="shared" si="319"/>
        <v>529</v>
      </c>
      <c r="P300" s="79" t="str">
        <f t="shared" si="317"/>
        <v>356TAA &amp; 359TAD</v>
      </c>
      <c r="Q300" s="82">
        <f t="shared" si="305"/>
        <v>0.50850661625708882</v>
      </c>
      <c r="R300" s="82">
        <f t="shared" si="306"/>
        <v>0.25330812854442342</v>
      </c>
      <c r="S300" s="82">
        <f t="shared" si="307"/>
        <v>0.12287334593572778</v>
      </c>
      <c r="T300" s="82">
        <f t="shared" si="308"/>
        <v>5.1039697542533083E-2</v>
      </c>
      <c r="U300" s="82">
        <f t="shared" si="309"/>
        <v>4.1587901701323253E-2</v>
      </c>
      <c r="V300" s="82">
        <f t="shared" si="310"/>
        <v>1.1342155009451797E-2</v>
      </c>
      <c r="W300" s="82">
        <f t="shared" si="311"/>
        <v>3.780718336483932E-3</v>
      </c>
      <c r="X300" s="82">
        <f t="shared" si="312"/>
        <v>7.5614366729678641E-3</v>
      </c>
      <c r="Y300" s="82">
        <f t="shared" si="313"/>
        <v>0</v>
      </c>
      <c r="Z300" s="82">
        <f t="shared" si="314"/>
        <v>0</v>
      </c>
      <c r="AA300" s="82">
        <f t="shared" si="315"/>
        <v>0</v>
      </c>
      <c r="AB300" s="82">
        <f t="shared" si="316"/>
        <v>0</v>
      </c>
      <c r="AC300" s="83">
        <f t="shared" si="318"/>
        <v>0.99999999999999989</v>
      </c>
    </row>
    <row r="301" spans="2:29" ht="15.6" x14ac:dyDescent="0.3">
      <c r="B301" s="84" t="s">
        <v>402</v>
      </c>
      <c r="C301" s="80">
        <v>331</v>
      </c>
      <c r="D301" s="80">
        <v>150</v>
      </c>
      <c r="E301" s="80">
        <v>76</v>
      </c>
      <c r="F301" s="80">
        <v>47</v>
      </c>
      <c r="G301" s="80">
        <v>14</v>
      </c>
      <c r="H301" s="80">
        <v>4</v>
      </c>
      <c r="I301" s="80">
        <v>4</v>
      </c>
      <c r="J301" s="80">
        <v>0</v>
      </c>
      <c r="K301" s="80">
        <v>0</v>
      </c>
      <c r="L301" s="80">
        <v>0</v>
      </c>
      <c r="M301" s="80">
        <v>0</v>
      </c>
      <c r="N301" s="80">
        <v>0</v>
      </c>
      <c r="O301" s="81">
        <f t="shared" si="319"/>
        <v>626</v>
      </c>
      <c r="P301" s="79" t="str">
        <f t="shared" si="317"/>
        <v>357TAB</v>
      </c>
      <c r="Q301" s="82">
        <f t="shared" si="305"/>
        <v>0.52875399361022368</v>
      </c>
      <c r="R301" s="82">
        <f t="shared" si="306"/>
        <v>0.23961661341853036</v>
      </c>
      <c r="S301" s="82">
        <f t="shared" si="307"/>
        <v>0.12140575079872204</v>
      </c>
      <c r="T301" s="82">
        <f t="shared" si="308"/>
        <v>7.5079872204472847E-2</v>
      </c>
      <c r="U301" s="82">
        <f t="shared" si="309"/>
        <v>2.2364217252396165E-2</v>
      </c>
      <c r="V301" s="82">
        <f t="shared" si="310"/>
        <v>6.3897763578274758E-3</v>
      </c>
      <c r="W301" s="82">
        <f t="shared" si="311"/>
        <v>6.3897763578274758E-3</v>
      </c>
      <c r="X301" s="82">
        <f t="shared" si="312"/>
        <v>0</v>
      </c>
      <c r="Y301" s="82">
        <f t="shared" si="313"/>
        <v>0</v>
      </c>
      <c r="Z301" s="82">
        <f t="shared" si="314"/>
        <v>0</v>
      </c>
      <c r="AA301" s="82">
        <f t="shared" si="315"/>
        <v>0</v>
      </c>
      <c r="AB301" s="82">
        <f t="shared" si="316"/>
        <v>0</v>
      </c>
      <c r="AC301" s="83">
        <f t="shared" si="318"/>
        <v>1</v>
      </c>
    </row>
    <row r="302" spans="2:29" ht="15.6" x14ac:dyDescent="0.3">
      <c r="B302" s="84" t="s">
        <v>403</v>
      </c>
      <c r="C302" s="80">
        <v>211</v>
      </c>
      <c r="D302" s="80">
        <v>137</v>
      </c>
      <c r="E302" s="80">
        <v>54</v>
      </c>
      <c r="F302" s="80">
        <v>16</v>
      </c>
      <c r="G302" s="80">
        <v>12</v>
      </c>
      <c r="H302" s="80">
        <v>2</v>
      </c>
      <c r="I302" s="80">
        <v>2</v>
      </c>
      <c r="J302" s="80">
        <v>2</v>
      </c>
      <c r="K302" s="80">
        <v>0</v>
      </c>
      <c r="L302" s="80">
        <v>0</v>
      </c>
      <c r="M302" s="80">
        <v>0</v>
      </c>
      <c r="N302" s="80">
        <v>0</v>
      </c>
      <c r="O302" s="81">
        <f t="shared" si="319"/>
        <v>436</v>
      </c>
      <c r="P302" s="79" t="str">
        <f t="shared" si="317"/>
        <v>358TAC</v>
      </c>
      <c r="Q302" s="82">
        <f t="shared" si="305"/>
        <v>0.48394495412844035</v>
      </c>
      <c r="R302" s="82">
        <f t="shared" si="306"/>
        <v>0.31422018348623854</v>
      </c>
      <c r="S302" s="82">
        <f t="shared" si="307"/>
        <v>0.12385321100917432</v>
      </c>
      <c r="T302" s="82">
        <f t="shared" si="308"/>
        <v>3.669724770642202E-2</v>
      </c>
      <c r="U302" s="82">
        <f t="shared" si="309"/>
        <v>2.7522935779816515E-2</v>
      </c>
      <c r="V302" s="82">
        <f t="shared" si="310"/>
        <v>4.5871559633027525E-3</v>
      </c>
      <c r="W302" s="82">
        <f t="shared" si="311"/>
        <v>4.5871559633027525E-3</v>
      </c>
      <c r="X302" s="82">
        <f t="shared" si="312"/>
        <v>4.5871559633027525E-3</v>
      </c>
      <c r="Y302" s="82">
        <f t="shared" si="313"/>
        <v>0</v>
      </c>
      <c r="Z302" s="82">
        <f t="shared" si="314"/>
        <v>0</v>
      </c>
      <c r="AA302" s="82">
        <f t="shared" si="315"/>
        <v>0</v>
      </c>
      <c r="AB302" s="82">
        <f t="shared" si="316"/>
        <v>0</v>
      </c>
      <c r="AC302" s="83">
        <f t="shared" si="318"/>
        <v>0.99999999999999989</v>
      </c>
    </row>
    <row r="303" spans="2:29" ht="15.6" x14ac:dyDescent="0.3">
      <c r="B303" s="84" t="s">
        <v>404</v>
      </c>
      <c r="C303" s="80">
        <v>436</v>
      </c>
      <c r="D303" s="80">
        <v>311</v>
      </c>
      <c r="E303" s="80">
        <v>76</v>
      </c>
      <c r="F303" s="80">
        <v>36</v>
      </c>
      <c r="G303" s="80">
        <v>46</v>
      </c>
      <c r="H303" s="80">
        <v>10</v>
      </c>
      <c r="I303" s="80">
        <v>7</v>
      </c>
      <c r="J303" s="80">
        <v>9</v>
      </c>
      <c r="K303" s="80">
        <v>0</v>
      </c>
      <c r="L303" s="80">
        <v>0</v>
      </c>
      <c r="M303" s="80">
        <v>0</v>
      </c>
      <c r="N303" s="80">
        <v>0</v>
      </c>
      <c r="O303" s="81">
        <f t="shared" si="319"/>
        <v>931</v>
      </c>
      <c r="P303" s="79" t="str">
        <f t="shared" si="317"/>
        <v>360TAE</v>
      </c>
      <c r="Q303" s="82">
        <f t="shared" si="305"/>
        <v>0.46831364124597208</v>
      </c>
      <c r="R303" s="82">
        <f t="shared" si="306"/>
        <v>0.33404940923737914</v>
      </c>
      <c r="S303" s="82">
        <f t="shared" si="307"/>
        <v>8.1632653061224483E-2</v>
      </c>
      <c r="T303" s="82">
        <f t="shared" si="308"/>
        <v>3.8668098818474758E-2</v>
      </c>
      <c r="U303" s="82">
        <f t="shared" si="309"/>
        <v>4.9409237379162189E-2</v>
      </c>
      <c r="V303" s="82">
        <f t="shared" si="310"/>
        <v>1.0741138560687433E-2</v>
      </c>
      <c r="W303" s="82">
        <f t="shared" si="311"/>
        <v>7.5187969924812026E-3</v>
      </c>
      <c r="X303" s="82">
        <f t="shared" si="312"/>
        <v>9.6670247046186895E-3</v>
      </c>
      <c r="Y303" s="82">
        <f t="shared" si="313"/>
        <v>0</v>
      </c>
      <c r="Z303" s="82">
        <f t="shared" si="314"/>
        <v>0</v>
      </c>
      <c r="AA303" s="82">
        <f t="shared" si="315"/>
        <v>0</v>
      </c>
      <c r="AB303" s="82">
        <f t="shared" si="316"/>
        <v>0</v>
      </c>
      <c r="AC303" s="83">
        <f t="shared" si="318"/>
        <v>1</v>
      </c>
    </row>
    <row r="304" spans="2:29" ht="15.6" x14ac:dyDescent="0.3">
      <c r="B304" s="84" t="s">
        <v>405</v>
      </c>
      <c r="C304" s="80">
        <v>949</v>
      </c>
      <c r="D304" s="80">
        <v>426</v>
      </c>
      <c r="E304" s="80">
        <v>204</v>
      </c>
      <c r="F304" s="80">
        <v>64</v>
      </c>
      <c r="G304" s="80">
        <v>54</v>
      </c>
      <c r="H304" s="80">
        <v>16</v>
      </c>
      <c r="I304" s="80">
        <v>7</v>
      </c>
      <c r="J304" s="80">
        <v>9</v>
      </c>
      <c r="K304" s="80">
        <v>0</v>
      </c>
      <c r="L304" s="80">
        <v>0</v>
      </c>
      <c r="M304" s="80">
        <v>0</v>
      </c>
      <c r="N304" s="80">
        <v>0</v>
      </c>
      <c r="O304" s="81">
        <f t="shared" si="319"/>
        <v>1729</v>
      </c>
      <c r="P304" s="79" t="str">
        <f t="shared" si="317"/>
        <v>361TAF</v>
      </c>
      <c r="Q304" s="82">
        <f t="shared" si="305"/>
        <v>0.54887218045112784</v>
      </c>
      <c r="R304" s="82">
        <f t="shared" si="306"/>
        <v>0.24638519375361481</v>
      </c>
      <c r="S304" s="82">
        <f t="shared" si="307"/>
        <v>0.11798727588201273</v>
      </c>
      <c r="T304" s="82">
        <f t="shared" si="308"/>
        <v>3.7015615962984381E-2</v>
      </c>
      <c r="U304" s="82">
        <f t="shared" si="309"/>
        <v>3.1231925968768073E-2</v>
      </c>
      <c r="V304" s="82">
        <f t="shared" si="310"/>
        <v>9.2539039907460954E-3</v>
      </c>
      <c r="W304" s="82">
        <f t="shared" si="311"/>
        <v>4.048582995951417E-3</v>
      </c>
      <c r="X304" s="82">
        <f t="shared" si="312"/>
        <v>5.2053209947946792E-3</v>
      </c>
      <c r="Y304" s="82">
        <f t="shared" si="313"/>
        <v>0</v>
      </c>
      <c r="Z304" s="82">
        <f t="shared" si="314"/>
        <v>0</v>
      </c>
      <c r="AA304" s="82">
        <f t="shared" si="315"/>
        <v>0</v>
      </c>
      <c r="AB304" s="82">
        <f t="shared" si="316"/>
        <v>0</v>
      </c>
      <c r="AC304" s="83">
        <f t="shared" si="318"/>
        <v>1.0000000000000002</v>
      </c>
    </row>
    <row r="305" spans="2:29" ht="15.6" x14ac:dyDescent="0.3">
      <c r="B305" s="84" t="s">
        <v>406</v>
      </c>
      <c r="C305" s="80">
        <v>713</v>
      </c>
      <c r="D305" s="80">
        <v>310</v>
      </c>
      <c r="E305" s="80">
        <v>128</v>
      </c>
      <c r="F305" s="80">
        <v>77</v>
      </c>
      <c r="G305" s="80">
        <v>39</v>
      </c>
      <c r="H305" s="80">
        <v>23</v>
      </c>
      <c r="I305" s="80">
        <v>9</v>
      </c>
      <c r="J305" s="80">
        <v>0</v>
      </c>
      <c r="K305" s="80">
        <v>0</v>
      </c>
      <c r="L305" s="80">
        <v>0</v>
      </c>
      <c r="M305" s="80">
        <v>0</v>
      </c>
      <c r="N305" s="80">
        <v>0</v>
      </c>
      <c r="O305" s="81">
        <f t="shared" si="319"/>
        <v>1299</v>
      </c>
      <c r="P305" s="79" t="str">
        <f t="shared" si="317"/>
        <v>362TAG</v>
      </c>
      <c r="Q305" s="82">
        <f t="shared" si="305"/>
        <v>0.54888375673595069</v>
      </c>
      <c r="R305" s="82">
        <f t="shared" si="306"/>
        <v>0.23864511162432642</v>
      </c>
      <c r="S305" s="82">
        <f t="shared" si="307"/>
        <v>9.853733641262509E-2</v>
      </c>
      <c r="T305" s="82">
        <f t="shared" si="308"/>
        <v>5.9276366435719784E-2</v>
      </c>
      <c r="U305" s="82">
        <f t="shared" si="309"/>
        <v>3.0023094688221709E-2</v>
      </c>
      <c r="V305" s="82">
        <f t="shared" si="310"/>
        <v>1.7705927636643571E-2</v>
      </c>
      <c r="W305" s="82">
        <f t="shared" si="311"/>
        <v>6.9284064665127024E-3</v>
      </c>
      <c r="X305" s="82">
        <f t="shared" si="312"/>
        <v>0</v>
      </c>
      <c r="Y305" s="82">
        <f t="shared" si="313"/>
        <v>0</v>
      </c>
      <c r="Z305" s="82">
        <f t="shared" si="314"/>
        <v>0</v>
      </c>
      <c r="AA305" s="82">
        <f t="shared" si="315"/>
        <v>0</v>
      </c>
      <c r="AB305" s="82">
        <f t="shared" si="316"/>
        <v>0</v>
      </c>
      <c r="AC305" s="83">
        <f t="shared" si="318"/>
        <v>1</v>
      </c>
    </row>
    <row r="306" spans="2:29" ht="31.8" thickBot="1" x14ac:dyDescent="0.35">
      <c r="B306" s="84" t="s">
        <v>407</v>
      </c>
      <c r="C306" s="80">
        <v>288</v>
      </c>
      <c r="D306" s="80">
        <v>103</v>
      </c>
      <c r="E306" s="80">
        <v>96</v>
      </c>
      <c r="F306" s="80">
        <v>30</v>
      </c>
      <c r="G306" s="80">
        <v>19</v>
      </c>
      <c r="H306" s="80">
        <v>6</v>
      </c>
      <c r="I306" s="80">
        <v>2</v>
      </c>
      <c r="J306" s="80">
        <v>4</v>
      </c>
      <c r="K306" s="80">
        <v>0</v>
      </c>
      <c r="L306" s="80">
        <v>0</v>
      </c>
      <c r="M306" s="80">
        <v>0</v>
      </c>
      <c r="N306" s="80">
        <v>0</v>
      </c>
      <c r="O306" s="81">
        <f t="shared" si="319"/>
        <v>548</v>
      </c>
      <c r="P306" s="79" t="str">
        <f t="shared" si="317"/>
        <v>363TAH &amp; 364TAI</v>
      </c>
      <c r="Q306" s="82">
        <f t="shared" si="305"/>
        <v>0.52554744525547448</v>
      </c>
      <c r="R306" s="82">
        <f t="shared" si="306"/>
        <v>0.18795620437956204</v>
      </c>
      <c r="S306" s="82">
        <f t="shared" si="307"/>
        <v>0.17518248175182483</v>
      </c>
      <c r="T306" s="82">
        <f t="shared" si="308"/>
        <v>5.4744525547445258E-2</v>
      </c>
      <c r="U306" s="82">
        <f t="shared" si="309"/>
        <v>3.4671532846715328E-2</v>
      </c>
      <c r="V306" s="82">
        <f t="shared" si="310"/>
        <v>1.0948905109489052E-2</v>
      </c>
      <c r="W306" s="82">
        <f t="shared" si="311"/>
        <v>3.6496350364963502E-3</v>
      </c>
      <c r="X306" s="82">
        <f t="shared" si="312"/>
        <v>7.2992700729927005E-3</v>
      </c>
      <c r="Y306" s="82">
        <f t="shared" si="313"/>
        <v>0</v>
      </c>
      <c r="Z306" s="82">
        <f t="shared" si="314"/>
        <v>0</v>
      </c>
      <c r="AA306" s="82">
        <f t="shared" si="315"/>
        <v>0</v>
      </c>
      <c r="AB306" s="82">
        <f t="shared" si="316"/>
        <v>0</v>
      </c>
      <c r="AC306" s="83">
        <f t="shared" si="318"/>
        <v>1.0000000000000002</v>
      </c>
    </row>
    <row r="307" spans="2:29" ht="16.2" thickBot="1" x14ac:dyDescent="0.35">
      <c r="B307" s="101" t="s">
        <v>80</v>
      </c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3"/>
    </row>
    <row r="308" spans="2:29" ht="14.4" thickBot="1" x14ac:dyDescent="0.3"/>
    <row r="309" spans="2:29" ht="18" thickBot="1" x14ac:dyDescent="0.35">
      <c r="B309" s="104" t="s">
        <v>416</v>
      </c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6"/>
    </row>
    <row r="310" spans="2:29" ht="18" thickBot="1" x14ac:dyDescent="0.35">
      <c r="B310" s="107" t="s">
        <v>74</v>
      </c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89"/>
      <c r="P310" s="107" t="s">
        <v>75</v>
      </c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89"/>
    </row>
    <row r="311" spans="2:29" ht="16.2" thickBot="1" x14ac:dyDescent="0.35">
      <c r="B311" s="68" t="s">
        <v>76</v>
      </c>
      <c r="C311" s="69" t="s">
        <v>17</v>
      </c>
      <c r="D311" s="69" t="s">
        <v>18</v>
      </c>
      <c r="E311" s="69" t="s">
        <v>20</v>
      </c>
      <c r="F311" s="69" t="s">
        <v>19</v>
      </c>
      <c r="G311" s="69" t="s">
        <v>21</v>
      </c>
      <c r="H311" s="69" t="s">
        <v>39</v>
      </c>
      <c r="I311" s="69">
        <v>0</v>
      </c>
      <c r="J311" s="69">
        <v>0</v>
      </c>
      <c r="K311" s="69">
        <v>0</v>
      </c>
      <c r="L311" s="69">
        <v>0</v>
      </c>
      <c r="M311" s="69">
        <v>0</v>
      </c>
      <c r="N311" s="69">
        <v>0</v>
      </c>
      <c r="O311" s="70" t="s">
        <v>57</v>
      </c>
      <c r="P311" s="71" t="s">
        <v>76</v>
      </c>
      <c r="Q311" s="69" t="str">
        <f>C311</f>
        <v>SNP</v>
      </c>
      <c r="R311" s="69" t="str">
        <f t="shared" ref="R311:AB311" si="320">D311</f>
        <v>Labour</v>
      </c>
      <c r="S311" s="69" t="str">
        <f t="shared" si="320"/>
        <v>Lib Dem</v>
      </c>
      <c r="T311" s="69" t="str">
        <f t="shared" si="320"/>
        <v>Conservative</v>
      </c>
      <c r="U311" s="69" t="str">
        <f t="shared" si="320"/>
        <v>Green</v>
      </c>
      <c r="V311" s="69" t="str">
        <f t="shared" si="320"/>
        <v>Family</v>
      </c>
      <c r="W311" s="69">
        <f t="shared" si="320"/>
        <v>0</v>
      </c>
      <c r="X311" s="69">
        <f t="shared" si="320"/>
        <v>0</v>
      </c>
      <c r="Y311" s="69">
        <f t="shared" si="320"/>
        <v>0</v>
      </c>
      <c r="Z311" s="69">
        <f t="shared" si="320"/>
        <v>0</v>
      </c>
      <c r="AA311" s="69">
        <f t="shared" si="320"/>
        <v>0</v>
      </c>
      <c r="AB311" s="69">
        <f t="shared" si="320"/>
        <v>0</v>
      </c>
      <c r="AC311" s="72" t="s">
        <v>57</v>
      </c>
    </row>
    <row r="312" spans="2:29" ht="15.6" x14ac:dyDescent="0.3">
      <c r="B312" s="73" t="s">
        <v>77</v>
      </c>
      <c r="C312" s="74">
        <v>2784</v>
      </c>
      <c r="D312" s="74">
        <v>1619</v>
      </c>
      <c r="E312" s="74">
        <v>1268</v>
      </c>
      <c r="F312" s="74">
        <v>683</v>
      </c>
      <c r="G312" s="74">
        <v>156</v>
      </c>
      <c r="H312" s="74">
        <v>49</v>
      </c>
      <c r="I312" s="74">
        <v>0</v>
      </c>
      <c r="J312" s="74">
        <v>0</v>
      </c>
      <c r="K312" s="74">
        <v>0</v>
      </c>
      <c r="L312" s="74">
        <v>0</v>
      </c>
      <c r="M312" s="74">
        <v>0</v>
      </c>
      <c r="N312" s="74">
        <v>0</v>
      </c>
      <c r="O312" s="75">
        <f>SUM(C312:N312)</f>
        <v>6559</v>
      </c>
      <c r="P312" s="76" t="str">
        <f>B312</f>
        <v>Whole Ward</v>
      </c>
      <c r="Q312" s="77">
        <f t="shared" ref="Q312:Q322" si="321">IF(C312&gt;0,C312/O312,0)</f>
        <v>0.42445494740051837</v>
      </c>
      <c r="R312" s="77">
        <f t="shared" ref="R312:R322" si="322">IF(D312&gt;0,D312/O312,0)</f>
        <v>0.2468364079890227</v>
      </c>
      <c r="S312" s="77">
        <f t="shared" ref="S312:S322" si="323">IF(E312&gt;0,E312/O312,0)</f>
        <v>0.19332215276719011</v>
      </c>
      <c r="T312" s="77">
        <f t="shared" ref="T312:T322" si="324">IF(F312&gt;0,F312/O312,0)</f>
        <v>0.10413172739746912</v>
      </c>
      <c r="U312" s="77">
        <f t="shared" ref="U312:U322" si="325">IF(G312&gt;0,G312/O312,0)</f>
        <v>2.3784113431925599E-2</v>
      </c>
      <c r="V312" s="77">
        <f t="shared" ref="V312:V322" si="326">IF(H312&gt;0,H312/O312,0)</f>
        <v>7.470651013874066E-3</v>
      </c>
      <c r="W312" s="77">
        <f t="shared" ref="W312:W322" si="327">IF(I312&gt;0,I312/O312,0)</f>
        <v>0</v>
      </c>
      <c r="X312" s="77">
        <f t="shared" ref="X312:X322" si="328">IF(J312&gt;0,J312/O312,0)</f>
        <v>0</v>
      </c>
      <c r="Y312" s="77">
        <f t="shared" ref="Y312:Y322" si="329">IF(K312&gt;0,K312/O312,0)</f>
        <v>0</v>
      </c>
      <c r="Z312" s="77">
        <f t="shared" ref="Z312:Z322" si="330">IF(L312&gt;0,L312/O312,0)</f>
        <v>0</v>
      </c>
      <c r="AA312" s="77">
        <f t="shared" ref="AA312:AA322" si="331">IF(M312&gt;0,M312/O312,0)</f>
        <v>0</v>
      </c>
      <c r="AB312" s="77">
        <f t="shared" ref="AB312:AB322" si="332">IF(N312&gt;0,N312/O312,0)</f>
        <v>0</v>
      </c>
      <c r="AC312" s="78">
        <f>SUM(Q312:AB312)</f>
        <v>1</v>
      </c>
    </row>
    <row r="313" spans="2:29" ht="15.6" x14ac:dyDescent="0.3">
      <c r="B313" s="79" t="s">
        <v>78</v>
      </c>
      <c r="C313" s="80">
        <v>1774</v>
      </c>
      <c r="D313" s="80">
        <v>965</v>
      </c>
      <c r="E313" s="80">
        <v>754</v>
      </c>
      <c r="F313" s="80">
        <v>400</v>
      </c>
      <c r="G313" s="80">
        <v>94</v>
      </c>
      <c r="H313" s="80">
        <v>32</v>
      </c>
      <c r="I313" s="80">
        <v>0</v>
      </c>
      <c r="J313" s="80">
        <v>0</v>
      </c>
      <c r="K313" s="80">
        <v>0</v>
      </c>
      <c r="L313" s="80">
        <v>0</v>
      </c>
      <c r="M313" s="80">
        <v>0</v>
      </c>
      <c r="N313" s="80">
        <v>0</v>
      </c>
      <c r="O313" s="81">
        <f>SUM(C313:N313)</f>
        <v>4019</v>
      </c>
      <c r="P313" s="79" t="str">
        <f t="shared" ref="P313:P322" si="333">B313</f>
        <v>In Person Total</v>
      </c>
      <c r="Q313" s="82">
        <f t="shared" si="321"/>
        <v>0.44140333416272703</v>
      </c>
      <c r="R313" s="82">
        <f t="shared" si="322"/>
        <v>0.24010947997014181</v>
      </c>
      <c r="S313" s="82">
        <f t="shared" si="323"/>
        <v>0.18760885792485693</v>
      </c>
      <c r="T313" s="82">
        <f t="shared" si="324"/>
        <v>9.9527245583478474E-2</v>
      </c>
      <c r="U313" s="82">
        <f t="shared" si="325"/>
        <v>2.3388902712117441E-2</v>
      </c>
      <c r="V313" s="82">
        <f t="shared" si="326"/>
        <v>7.9621796466782784E-3</v>
      </c>
      <c r="W313" s="82">
        <f t="shared" si="327"/>
        <v>0</v>
      </c>
      <c r="X313" s="82">
        <f t="shared" si="328"/>
        <v>0</v>
      </c>
      <c r="Y313" s="82">
        <f t="shared" si="329"/>
        <v>0</v>
      </c>
      <c r="Z313" s="82">
        <f t="shared" si="330"/>
        <v>0</v>
      </c>
      <c r="AA313" s="82">
        <f t="shared" si="331"/>
        <v>0</v>
      </c>
      <c r="AB313" s="82">
        <f t="shared" si="332"/>
        <v>0</v>
      </c>
      <c r="AC313" s="83">
        <f t="shared" ref="AC313:AC322" si="334">SUM(Q313:AB313)</f>
        <v>0.99999999999999989</v>
      </c>
    </row>
    <row r="314" spans="2:29" ht="15.6" x14ac:dyDescent="0.3">
      <c r="B314" s="76" t="s">
        <v>79</v>
      </c>
      <c r="C314" s="80">
        <v>1010</v>
      </c>
      <c r="D314" s="80">
        <v>654</v>
      </c>
      <c r="E314" s="80">
        <v>514</v>
      </c>
      <c r="F314" s="80">
        <v>283</v>
      </c>
      <c r="G314" s="80">
        <v>62</v>
      </c>
      <c r="H314" s="80">
        <v>17</v>
      </c>
      <c r="I314" s="80">
        <v>0</v>
      </c>
      <c r="J314" s="80">
        <v>0</v>
      </c>
      <c r="K314" s="80">
        <v>0</v>
      </c>
      <c r="L314" s="80">
        <v>0</v>
      </c>
      <c r="M314" s="80">
        <v>0</v>
      </c>
      <c r="N314" s="80">
        <v>0</v>
      </c>
      <c r="O314" s="81">
        <f t="shared" ref="O314:O322" si="335">SUM(C314:N314)</f>
        <v>2540</v>
      </c>
      <c r="P314" s="79" t="str">
        <f t="shared" si="333"/>
        <v>Postal Total</v>
      </c>
      <c r="Q314" s="82">
        <f t="shared" si="321"/>
        <v>0.39763779527559057</v>
      </c>
      <c r="R314" s="82">
        <f t="shared" si="322"/>
        <v>0.2574803149606299</v>
      </c>
      <c r="S314" s="82">
        <f t="shared" si="323"/>
        <v>0.20236220472440944</v>
      </c>
      <c r="T314" s="82">
        <f t="shared" si="324"/>
        <v>0.11141732283464567</v>
      </c>
      <c r="U314" s="82">
        <f t="shared" si="325"/>
        <v>2.4409448818897637E-2</v>
      </c>
      <c r="V314" s="82">
        <f t="shared" si="326"/>
        <v>6.6929133858267716E-3</v>
      </c>
      <c r="W314" s="82">
        <f t="shared" si="327"/>
        <v>0</v>
      </c>
      <c r="X314" s="82">
        <f t="shared" si="328"/>
        <v>0</v>
      </c>
      <c r="Y314" s="82">
        <f t="shared" si="329"/>
        <v>0</v>
      </c>
      <c r="Z314" s="82">
        <f t="shared" si="330"/>
        <v>0</v>
      </c>
      <c r="AA314" s="82">
        <f t="shared" si="331"/>
        <v>0</v>
      </c>
      <c r="AB314" s="82">
        <f t="shared" si="332"/>
        <v>0</v>
      </c>
      <c r="AC314" s="83">
        <f t="shared" si="334"/>
        <v>1</v>
      </c>
    </row>
    <row r="315" spans="2:29" ht="31.2" x14ac:dyDescent="0.3">
      <c r="B315" s="84" t="s">
        <v>417</v>
      </c>
      <c r="C315" s="80">
        <v>369</v>
      </c>
      <c r="D315" s="80">
        <v>314</v>
      </c>
      <c r="E315" s="80">
        <v>61</v>
      </c>
      <c r="F315" s="80">
        <v>58</v>
      </c>
      <c r="G315" s="80">
        <v>23</v>
      </c>
      <c r="H315" s="80">
        <v>5</v>
      </c>
      <c r="I315" s="80">
        <v>0</v>
      </c>
      <c r="J315" s="80">
        <v>0</v>
      </c>
      <c r="K315" s="80">
        <v>0</v>
      </c>
      <c r="L315" s="80">
        <v>0</v>
      </c>
      <c r="M315" s="80">
        <v>0</v>
      </c>
      <c r="N315" s="80">
        <v>0</v>
      </c>
      <c r="O315" s="81">
        <f t="shared" si="335"/>
        <v>830</v>
      </c>
      <c r="P315" s="79" t="str">
        <f t="shared" si="333"/>
        <v>368UAA &amp; 270UAC</v>
      </c>
      <c r="Q315" s="82">
        <f t="shared" si="321"/>
        <v>0.44457831325301206</v>
      </c>
      <c r="R315" s="82">
        <f t="shared" si="322"/>
        <v>0.37831325301204821</v>
      </c>
      <c r="S315" s="82">
        <f t="shared" si="323"/>
        <v>7.3493975903614464E-2</v>
      </c>
      <c r="T315" s="82">
        <f t="shared" si="324"/>
        <v>6.9879518072289162E-2</v>
      </c>
      <c r="U315" s="82">
        <f t="shared" si="325"/>
        <v>2.7710843373493974E-2</v>
      </c>
      <c r="V315" s="82">
        <f t="shared" si="326"/>
        <v>6.024096385542169E-3</v>
      </c>
      <c r="W315" s="82">
        <f t="shared" si="327"/>
        <v>0</v>
      </c>
      <c r="X315" s="82">
        <f t="shared" si="328"/>
        <v>0</v>
      </c>
      <c r="Y315" s="82">
        <f t="shared" si="329"/>
        <v>0</v>
      </c>
      <c r="Z315" s="82">
        <f t="shared" si="330"/>
        <v>0</v>
      </c>
      <c r="AA315" s="82">
        <f t="shared" si="331"/>
        <v>0</v>
      </c>
      <c r="AB315" s="82">
        <f t="shared" si="332"/>
        <v>0</v>
      </c>
      <c r="AC315" s="83">
        <f t="shared" si="334"/>
        <v>1</v>
      </c>
    </row>
    <row r="316" spans="2:29" ht="15.6" x14ac:dyDescent="0.3">
      <c r="B316" s="84" t="s">
        <v>418</v>
      </c>
      <c r="C316" s="80">
        <v>392</v>
      </c>
      <c r="D316" s="80">
        <v>245</v>
      </c>
      <c r="E316" s="80">
        <v>79</v>
      </c>
      <c r="F316" s="80">
        <v>56</v>
      </c>
      <c r="G316" s="80">
        <v>12</v>
      </c>
      <c r="H316" s="80">
        <v>5</v>
      </c>
      <c r="I316" s="80">
        <v>0</v>
      </c>
      <c r="J316" s="80">
        <v>0</v>
      </c>
      <c r="K316" s="80">
        <v>0</v>
      </c>
      <c r="L316" s="80">
        <v>0</v>
      </c>
      <c r="M316" s="80">
        <v>0</v>
      </c>
      <c r="N316" s="80">
        <v>0</v>
      </c>
      <c r="O316" s="81">
        <f t="shared" si="335"/>
        <v>789</v>
      </c>
      <c r="P316" s="79" t="str">
        <f t="shared" si="333"/>
        <v>369UAB</v>
      </c>
      <c r="Q316" s="82">
        <f t="shared" si="321"/>
        <v>0.49683143219264891</v>
      </c>
      <c r="R316" s="82">
        <f t="shared" si="322"/>
        <v>0.31051964512040559</v>
      </c>
      <c r="S316" s="82">
        <f t="shared" si="323"/>
        <v>0.10012674271229405</v>
      </c>
      <c r="T316" s="82">
        <f t="shared" si="324"/>
        <v>7.0975918884664133E-2</v>
      </c>
      <c r="U316" s="82">
        <f t="shared" si="325"/>
        <v>1.5209125475285171E-2</v>
      </c>
      <c r="V316" s="82">
        <f t="shared" si="326"/>
        <v>6.3371356147021544E-3</v>
      </c>
      <c r="W316" s="82">
        <f t="shared" si="327"/>
        <v>0</v>
      </c>
      <c r="X316" s="82">
        <f t="shared" si="328"/>
        <v>0</v>
      </c>
      <c r="Y316" s="82">
        <f t="shared" si="329"/>
        <v>0</v>
      </c>
      <c r="Z316" s="82">
        <f t="shared" si="330"/>
        <v>0</v>
      </c>
      <c r="AA316" s="82">
        <f t="shared" si="331"/>
        <v>0</v>
      </c>
      <c r="AB316" s="82">
        <f t="shared" si="332"/>
        <v>0</v>
      </c>
      <c r="AC316" s="83">
        <f t="shared" si="334"/>
        <v>1</v>
      </c>
    </row>
    <row r="317" spans="2:29" ht="31.2" x14ac:dyDescent="0.3">
      <c r="B317" s="84" t="s">
        <v>419</v>
      </c>
      <c r="C317" s="80">
        <v>421</v>
      </c>
      <c r="D317" s="80">
        <v>161</v>
      </c>
      <c r="E317" s="80">
        <v>84</v>
      </c>
      <c r="F317" s="80">
        <v>55</v>
      </c>
      <c r="G317" s="80">
        <v>12</v>
      </c>
      <c r="H317" s="80">
        <v>3</v>
      </c>
      <c r="I317" s="80">
        <v>0</v>
      </c>
      <c r="J317" s="80">
        <v>0</v>
      </c>
      <c r="K317" s="80">
        <v>0</v>
      </c>
      <c r="L317" s="80">
        <v>0</v>
      </c>
      <c r="M317" s="80">
        <v>0</v>
      </c>
      <c r="N317" s="80">
        <v>0</v>
      </c>
      <c r="O317" s="81">
        <f t="shared" si="335"/>
        <v>736</v>
      </c>
      <c r="P317" s="79" t="str">
        <f t="shared" si="333"/>
        <v>371UAD &amp; 373UAF</v>
      </c>
      <c r="Q317" s="82">
        <f t="shared" si="321"/>
        <v>0.57201086956521741</v>
      </c>
      <c r="R317" s="82">
        <f t="shared" si="322"/>
        <v>0.21875</v>
      </c>
      <c r="S317" s="82">
        <f t="shared" si="323"/>
        <v>0.11413043478260869</v>
      </c>
      <c r="T317" s="82">
        <f t="shared" si="324"/>
        <v>7.4728260869565216E-2</v>
      </c>
      <c r="U317" s="82">
        <f t="shared" si="325"/>
        <v>1.6304347826086956E-2</v>
      </c>
      <c r="V317" s="82">
        <f t="shared" si="326"/>
        <v>4.076086956521739E-3</v>
      </c>
      <c r="W317" s="82">
        <f t="shared" si="327"/>
        <v>0</v>
      </c>
      <c r="X317" s="82">
        <f t="shared" si="328"/>
        <v>0</v>
      </c>
      <c r="Y317" s="82">
        <f t="shared" si="329"/>
        <v>0</v>
      </c>
      <c r="Z317" s="82">
        <f t="shared" si="330"/>
        <v>0</v>
      </c>
      <c r="AA317" s="82">
        <f t="shared" si="331"/>
        <v>0</v>
      </c>
      <c r="AB317" s="82">
        <f t="shared" si="332"/>
        <v>0</v>
      </c>
      <c r="AC317" s="83">
        <f t="shared" si="334"/>
        <v>0.99999999999999989</v>
      </c>
    </row>
    <row r="318" spans="2:29" ht="15.6" x14ac:dyDescent="0.3">
      <c r="B318" s="84" t="s">
        <v>420</v>
      </c>
      <c r="C318" s="80">
        <v>358</v>
      </c>
      <c r="D318" s="80">
        <v>191</v>
      </c>
      <c r="E318" s="80">
        <v>79</v>
      </c>
      <c r="F318" s="80">
        <v>96</v>
      </c>
      <c r="G318" s="80">
        <v>17</v>
      </c>
      <c r="H318" s="80">
        <v>5</v>
      </c>
      <c r="I318" s="80">
        <v>0</v>
      </c>
      <c r="J318" s="80">
        <v>0</v>
      </c>
      <c r="K318" s="80">
        <v>0</v>
      </c>
      <c r="L318" s="80">
        <v>0</v>
      </c>
      <c r="M318" s="80">
        <v>0</v>
      </c>
      <c r="N318" s="80">
        <v>0</v>
      </c>
      <c r="O318" s="81">
        <f t="shared" si="335"/>
        <v>746</v>
      </c>
      <c r="P318" s="79" t="str">
        <f t="shared" si="333"/>
        <v>372UAE</v>
      </c>
      <c r="Q318" s="82">
        <f t="shared" si="321"/>
        <v>0.47989276139410186</v>
      </c>
      <c r="R318" s="82">
        <f t="shared" si="322"/>
        <v>0.25603217158176944</v>
      </c>
      <c r="S318" s="82">
        <f t="shared" si="323"/>
        <v>0.10589812332439678</v>
      </c>
      <c r="T318" s="82">
        <f t="shared" si="324"/>
        <v>0.12868632707774799</v>
      </c>
      <c r="U318" s="82">
        <f t="shared" si="325"/>
        <v>2.2788203753351208E-2</v>
      </c>
      <c r="V318" s="82">
        <f t="shared" si="326"/>
        <v>6.7024128686327079E-3</v>
      </c>
      <c r="W318" s="82">
        <f t="shared" si="327"/>
        <v>0</v>
      </c>
      <c r="X318" s="82">
        <f t="shared" si="328"/>
        <v>0</v>
      </c>
      <c r="Y318" s="82">
        <f t="shared" si="329"/>
        <v>0</v>
      </c>
      <c r="Z318" s="82">
        <f t="shared" si="330"/>
        <v>0</v>
      </c>
      <c r="AA318" s="82">
        <f t="shared" si="331"/>
        <v>0</v>
      </c>
      <c r="AB318" s="82">
        <f t="shared" si="332"/>
        <v>0</v>
      </c>
      <c r="AC318" s="83">
        <f t="shared" si="334"/>
        <v>0.99999999999999989</v>
      </c>
    </row>
    <row r="319" spans="2:29" ht="15.6" x14ac:dyDescent="0.3">
      <c r="B319" s="84" t="s">
        <v>421</v>
      </c>
      <c r="C319" s="80">
        <v>301</v>
      </c>
      <c r="D319" s="80">
        <v>196</v>
      </c>
      <c r="E319" s="80">
        <v>101</v>
      </c>
      <c r="F319" s="80">
        <v>102</v>
      </c>
      <c r="G319" s="80">
        <v>20</v>
      </c>
      <c r="H319" s="80">
        <v>5</v>
      </c>
      <c r="I319" s="80">
        <v>0</v>
      </c>
      <c r="J319" s="80">
        <v>0</v>
      </c>
      <c r="K319" s="80">
        <v>0</v>
      </c>
      <c r="L319" s="80">
        <v>0</v>
      </c>
      <c r="M319" s="80">
        <v>0</v>
      </c>
      <c r="N319" s="80">
        <v>0</v>
      </c>
      <c r="O319" s="81">
        <f t="shared" si="335"/>
        <v>725</v>
      </c>
      <c r="P319" s="79" t="str">
        <f t="shared" si="333"/>
        <v>374UAG</v>
      </c>
      <c r="Q319" s="82">
        <f t="shared" si="321"/>
        <v>0.41517241379310343</v>
      </c>
      <c r="R319" s="82">
        <f t="shared" si="322"/>
        <v>0.27034482758620687</v>
      </c>
      <c r="S319" s="82">
        <f t="shared" si="323"/>
        <v>0.1393103448275862</v>
      </c>
      <c r="T319" s="82">
        <f t="shared" si="324"/>
        <v>0.1406896551724138</v>
      </c>
      <c r="U319" s="82">
        <f t="shared" si="325"/>
        <v>2.7586206896551724E-2</v>
      </c>
      <c r="V319" s="82">
        <f t="shared" si="326"/>
        <v>6.8965517241379309E-3</v>
      </c>
      <c r="W319" s="82">
        <f t="shared" si="327"/>
        <v>0</v>
      </c>
      <c r="X319" s="82">
        <f t="shared" si="328"/>
        <v>0</v>
      </c>
      <c r="Y319" s="82">
        <f t="shared" si="329"/>
        <v>0</v>
      </c>
      <c r="Z319" s="82">
        <f t="shared" si="330"/>
        <v>0</v>
      </c>
      <c r="AA319" s="82">
        <f t="shared" si="331"/>
        <v>0</v>
      </c>
      <c r="AB319" s="82">
        <f t="shared" si="332"/>
        <v>0</v>
      </c>
      <c r="AC319" s="83">
        <f t="shared" si="334"/>
        <v>1</v>
      </c>
    </row>
    <row r="320" spans="2:29" ht="15.6" x14ac:dyDescent="0.3">
      <c r="B320" s="84" t="s">
        <v>422</v>
      </c>
      <c r="C320" s="80">
        <v>565</v>
      </c>
      <c r="D320" s="80">
        <v>359</v>
      </c>
      <c r="E320" s="80">
        <v>395</v>
      </c>
      <c r="F320" s="80">
        <v>149</v>
      </c>
      <c r="G320" s="80">
        <v>27</v>
      </c>
      <c r="H320" s="80">
        <v>18</v>
      </c>
      <c r="I320" s="80">
        <v>0</v>
      </c>
      <c r="J320" s="80">
        <v>0</v>
      </c>
      <c r="K320" s="80">
        <v>0</v>
      </c>
      <c r="L320" s="80">
        <v>0</v>
      </c>
      <c r="M320" s="80">
        <v>0</v>
      </c>
      <c r="N320" s="80">
        <v>0</v>
      </c>
      <c r="O320" s="81">
        <f t="shared" si="335"/>
        <v>1513</v>
      </c>
      <c r="P320" s="79" t="str">
        <f t="shared" si="333"/>
        <v>375UAH</v>
      </c>
      <c r="Q320" s="82">
        <f t="shared" si="321"/>
        <v>0.37343027098479842</v>
      </c>
      <c r="R320" s="82">
        <f t="shared" si="322"/>
        <v>0.23727693324520818</v>
      </c>
      <c r="S320" s="82">
        <f t="shared" si="323"/>
        <v>0.26107072042300067</v>
      </c>
      <c r="T320" s="82">
        <f t="shared" si="324"/>
        <v>9.8479841374752145E-2</v>
      </c>
      <c r="U320" s="82">
        <f t="shared" si="325"/>
        <v>1.7845340383344351E-2</v>
      </c>
      <c r="V320" s="82">
        <f t="shared" si="326"/>
        <v>1.1896893588896233E-2</v>
      </c>
      <c r="W320" s="82">
        <f t="shared" si="327"/>
        <v>0</v>
      </c>
      <c r="X320" s="82">
        <f t="shared" si="328"/>
        <v>0</v>
      </c>
      <c r="Y320" s="82">
        <f t="shared" si="329"/>
        <v>0</v>
      </c>
      <c r="Z320" s="82">
        <f t="shared" si="330"/>
        <v>0</v>
      </c>
      <c r="AA320" s="82">
        <f t="shared" si="331"/>
        <v>0</v>
      </c>
      <c r="AB320" s="82">
        <f t="shared" si="332"/>
        <v>0</v>
      </c>
      <c r="AC320" s="83">
        <f t="shared" si="334"/>
        <v>1.0000000000000002</v>
      </c>
    </row>
    <row r="321" spans="2:29" ht="15.6" x14ac:dyDescent="0.3">
      <c r="B321" s="84" t="s">
        <v>423</v>
      </c>
      <c r="C321" s="80">
        <v>304</v>
      </c>
      <c r="D321" s="80">
        <v>122</v>
      </c>
      <c r="E321" s="80">
        <v>377</v>
      </c>
      <c r="F321" s="80">
        <v>135</v>
      </c>
      <c r="G321" s="80">
        <v>38</v>
      </c>
      <c r="H321" s="80">
        <v>6</v>
      </c>
      <c r="I321" s="80">
        <v>0</v>
      </c>
      <c r="J321" s="80">
        <v>0</v>
      </c>
      <c r="K321" s="80">
        <v>0</v>
      </c>
      <c r="L321" s="80">
        <v>0</v>
      </c>
      <c r="M321" s="80">
        <v>0</v>
      </c>
      <c r="N321" s="80">
        <v>0</v>
      </c>
      <c r="O321" s="81">
        <f t="shared" si="335"/>
        <v>982</v>
      </c>
      <c r="P321" s="79" t="str">
        <f t="shared" si="333"/>
        <v>376UAI^</v>
      </c>
      <c r="Q321" s="82">
        <f t="shared" si="321"/>
        <v>0.30957230142566189</v>
      </c>
      <c r="R321" s="82">
        <f t="shared" si="322"/>
        <v>0.12423625254582485</v>
      </c>
      <c r="S321" s="82">
        <f t="shared" si="323"/>
        <v>0.38391038696537677</v>
      </c>
      <c r="T321" s="82">
        <f t="shared" si="324"/>
        <v>0.13747454175152748</v>
      </c>
      <c r="U321" s="82">
        <f t="shared" si="325"/>
        <v>3.8696537678207736E-2</v>
      </c>
      <c r="V321" s="82">
        <f t="shared" si="326"/>
        <v>6.1099796334012219E-3</v>
      </c>
      <c r="W321" s="82">
        <f t="shared" si="327"/>
        <v>0</v>
      </c>
      <c r="X321" s="82">
        <f t="shared" si="328"/>
        <v>0</v>
      </c>
      <c r="Y321" s="82">
        <f t="shared" si="329"/>
        <v>0</v>
      </c>
      <c r="Z321" s="82">
        <f t="shared" si="330"/>
        <v>0</v>
      </c>
      <c r="AA321" s="82">
        <f t="shared" si="331"/>
        <v>0</v>
      </c>
      <c r="AB321" s="82">
        <f t="shared" si="332"/>
        <v>0</v>
      </c>
      <c r="AC321" s="83">
        <f t="shared" si="334"/>
        <v>0.99999999999999989</v>
      </c>
    </row>
    <row r="322" spans="2:29" ht="16.2" thickBot="1" x14ac:dyDescent="0.35">
      <c r="B322" s="84" t="s">
        <v>424</v>
      </c>
      <c r="C322" s="80">
        <v>74</v>
      </c>
      <c r="D322" s="80">
        <v>30</v>
      </c>
      <c r="E322" s="80">
        <v>92</v>
      </c>
      <c r="F322" s="80">
        <v>32</v>
      </c>
      <c r="G322" s="80">
        <v>8</v>
      </c>
      <c r="H322" s="80">
        <v>3</v>
      </c>
      <c r="I322" s="80">
        <v>0</v>
      </c>
      <c r="J322" s="80">
        <v>0</v>
      </c>
      <c r="K322" s="80">
        <v>0</v>
      </c>
      <c r="L322" s="80">
        <v>0</v>
      </c>
      <c r="M322" s="80">
        <v>0</v>
      </c>
      <c r="N322" s="80">
        <v>0</v>
      </c>
      <c r="O322" s="81">
        <f t="shared" si="335"/>
        <v>239</v>
      </c>
      <c r="P322" s="79" t="str">
        <f t="shared" si="333"/>
        <v>377UAJ^</v>
      </c>
      <c r="Q322" s="82">
        <f t="shared" si="321"/>
        <v>0.30962343096234307</v>
      </c>
      <c r="R322" s="82">
        <f t="shared" si="322"/>
        <v>0.12552301255230125</v>
      </c>
      <c r="S322" s="82">
        <f t="shared" si="323"/>
        <v>0.38493723849372385</v>
      </c>
      <c r="T322" s="82">
        <f t="shared" si="324"/>
        <v>0.13389121338912133</v>
      </c>
      <c r="U322" s="82">
        <f t="shared" si="325"/>
        <v>3.3472803347280332E-2</v>
      </c>
      <c r="V322" s="82">
        <f t="shared" si="326"/>
        <v>1.2552301255230125E-2</v>
      </c>
      <c r="W322" s="82">
        <f t="shared" si="327"/>
        <v>0</v>
      </c>
      <c r="X322" s="82">
        <f t="shared" si="328"/>
        <v>0</v>
      </c>
      <c r="Y322" s="82">
        <f t="shared" si="329"/>
        <v>0</v>
      </c>
      <c r="Z322" s="82">
        <f t="shared" si="330"/>
        <v>0</v>
      </c>
      <c r="AA322" s="82">
        <f t="shared" si="331"/>
        <v>0</v>
      </c>
      <c r="AB322" s="82">
        <f t="shared" si="332"/>
        <v>0</v>
      </c>
      <c r="AC322" s="83">
        <f t="shared" si="334"/>
        <v>0.99999999999999989</v>
      </c>
    </row>
    <row r="323" spans="2:29" ht="16.2" thickBot="1" x14ac:dyDescent="0.35">
      <c r="B323" s="101" t="s">
        <v>80</v>
      </c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  <c r="AB323" s="102"/>
      <c r="AC323" s="103"/>
    </row>
    <row r="324" spans="2:29" ht="14.4" thickBot="1" x14ac:dyDescent="0.3"/>
    <row r="325" spans="2:29" ht="18" thickBot="1" x14ac:dyDescent="0.35">
      <c r="B325" s="104" t="s">
        <v>433</v>
      </c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6"/>
    </row>
    <row r="326" spans="2:29" ht="18" thickBot="1" x14ac:dyDescent="0.35">
      <c r="B326" s="107" t="s">
        <v>74</v>
      </c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89"/>
      <c r="P326" s="107" t="s">
        <v>75</v>
      </c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  <c r="AC326" s="89"/>
    </row>
    <row r="327" spans="2:29" ht="16.2" thickBot="1" x14ac:dyDescent="0.35">
      <c r="B327" s="68" t="s">
        <v>76</v>
      </c>
      <c r="C327" s="69" t="s">
        <v>17</v>
      </c>
      <c r="D327" s="69" t="s">
        <v>18</v>
      </c>
      <c r="E327" s="69" t="s">
        <v>19</v>
      </c>
      <c r="F327" s="69" t="s">
        <v>20</v>
      </c>
      <c r="G327" s="69" t="s">
        <v>21</v>
      </c>
      <c r="H327" s="69" t="s">
        <v>49</v>
      </c>
      <c r="I327" s="69">
        <v>0</v>
      </c>
      <c r="J327" s="69">
        <v>0</v>
      </c>
      <c r="K327" s="69">
        <v>0</v>
      </c>
      <c r="L327" s="69">
        <v>0</v>
      </c>
      <c r="M327" s="69">
        <v>0</v>
      </c>
      <c r="N327" s="69">
        <v>0</v>
      </c>
      <c r="O327" s="70" t="s">
        <v>57</v>
      </c>
      <c r="P327" s="71" t="s">
        <v>76</v>
      </c>
      <c r="Q327" s="69" t="str">
        <f>C327</f>
        <v>SNP</v>
      </c>
      <c r="R327" s="69" t="str">
        <f t="shared" ref="R327:AB327" si="336">D327</f>
        <v>Labour</v>
      </c>
      <c r="S327" s="69" t="str">
        <f t="shared" si="336"/>
        <v>Conservative</v>
      </c>
      <c r="T327" s="69" t="str">
        <f t="shared" si="336"/>
        <v>Lib Dem</v>
      </c>
      <c r="U327" s="69" t="str">
        <f t="shared" si="336"/>
        <v>Green</v>
      </c>
      <c r="V327" s="69" t="str">
        <f t="shared" si="336"/>
        <v>Alba</v>
      </c>
      <c r="W327" s="69">
        <f t="shared" si="336"/>
        <v>0</v>
      </c>
      <c r="X327" s="69">
        <f t="shared" si="336"/>
        <v>0</v>
      </c>
      <c r="Y327" s="69">
        <f t="shared" si="336"/>
        <v>0</v>
      </c>
      <c r="Z327" s="69">
        <f t="shared" si="336"/>
        <v>0</v>
      </c>
      <c r="AA327" s="69">
        <f t="shared" si="336"/>
        <v>0</v>
      </c>
      <c r="AB327" s="69">
        <f t="shared" si="336"/>
        <v>0</v>
      </c>
      <c r="AC327" s="72" t="s">
        <v>57</v>
      </c>
    </row>
    <row r="328" spans="2:29" ht="15.6" x14ac:dyDescent="0.3">
      <c r="B328" s="73" t="s">
        <v>77</v>
      </c>
      <c r="C328" s="74">
        <v>2422</v>
      </c>
      <c r="D328" s="74">
        <v>2057</v>
      </c>
      <c r="E328" s="74">
        <v>330</v>
      </c>
      <c r="F328" s="74">
        <v>117</v>
      </c>
      <c r="G328" s="74">
        <v>113</v>
      </c>
      <c r="H328" s="74">
        <v>66</v>
      </c>
      <c r="I328" s="74">
        <v>0</v>
      </c>
      <c r="J328" s="74">
        <v>0</v>
      </c>
      <c r="K328" s="74">
        <v>0</v>
      </c>
      <c r="L328" s="74">
        <v>0</v>
      </c>
      <c r="M328" s="74">
        <v>0</v>
      </c>
      <c r="N328" s="74">
        <v>0</v>
      </c>
      <c r="O328" s="75">
        <f>SUM(C328:N328)</f>
        <v>5105</v>
      </c>
      <c r="P328" s="76" t="str">
        <f>B328</f>
        <v>Whole Ward</v>
      </c>
      <c r="Q328" s="77">
        <f t="shared" ref="Q328:Q340" si="337">IF(C328&gt;0,C328/O328,0)</f>
        <v>0.47443682664054848</v>
      </c>
      <c r="R328" s="77">
        <f t="shared" ref="R328:R340" si="338">IF(D328&gt;0,D328/O328,0)</f>
        <v>0.4029382957884427</v>
      </c>
      <c r="S328" s="77">
        <f t="shared" ref="S328:S340" si="339">IF(E328&gt;0,E328/O328,0)</f>
        <v>6.4642507345739467E-2</v>
      </c>
      <c r="T328" s="77">
        <f t="shared" ref="T328:T340" si="340">IF(F328&gt;0,F328/O328,0)</f>
        <v>2.2918707149853085E-2</v>
      </c>
      <c r="U328" s="77">
        <f t="shared" ref="U328:U340" si="341">IF(G328&gt;0,G328/O328,0)</f>
        <v>2.2135161606268366E-2</v>
      </c>
      <c r="V328" s="77">
        <f t="shared" ref="V328:V340" si="342">IF(H328&gt;0,H328/O328,0)</f>
        <v>1.2928501469147894E-2</v>
      </c>
      <c r="W328" s="77">
        <f t="shared" ref="W328:W340" si="343">IF(I328&gt;0,I328/O328,0)</f>
        <v>0</v>
      </c>
      <c r="X328" s="77">
        <f t="shared" ref="X328:X340" si="344">IF(J328&gt;0,J328/O328,0)</f>
        <v>0</v>
      </c>
      <c r="Y328" s="77">
        <f t="shared" ref="Y328:Y340" si="345">IF(K328&gt;0,K328/O328,0)</f>
        <v>0</v>
      </c>
      <c r="Z328" s="77">
        <f t="shared" ref="Z328:Z340" si="346">IF(L328&gt;0,L328/O328,0)</f>
        <v>0</v>
      </c>
      <c r="AA328" s="77">
        <f t="shared" ref="AA328:AA340" si="347">IF(M328&gt;0,M328/O328,0)</f>
        <v>0</v>
      </c>
      <c r="AB328" s="77">
        <f t="shared" ref="AB328:AB340" si="348">IF(N328&gt;0,N328/O328,0)</f>
        <v>0</v>
      </c>
      <c r="AC328" s="78">
        <f>SUM(Q328:AB328)</f>
        <v>1</v>
      </c>
    </row>
    <row r="329" spans="2:29" ht="15.6" x14ac:dyDescent="0.3">
      <c r="B329" s="79" t="s">
        <v>78</v>
      </c>
      <c r="C329" s="80">
        <v>1708</v>
      </c>
      <c r="D329" s="80">
        <v>1325</v>
      </c>
      <c r="E329" s="80">
        <v>223</v>
      </c>
      <c r="F329" s="80">
        <v>77</v>
      </c>
      <c r="G329" s="80">
        <v>71</v>
      </c>
      <c r="H329" s="80">
        <v>47</v>
      </c>
      <c r="I329" s="80">
        <v>0</v>
      </c>
      <c r="J329" s="80">
        <v>0</v>
      </c>
      <c r="K329" s="80">
        <v>0</v>
      </c>
      <c r="L329" s="80">
        <v>0</v>
      </c>
      <c r="M329" s="80">
        <v>0</v>
      </c>
      <c r="N329" s="80">
        <v>0</v>
      </c>
      <c r="O329" s="81">
        <f>SUM(C329:N329)</f>
        <v>3451</v>
      </c>
      <c r="P329" s="79" t="str">
        <f t="shared" ref="P329:P340" si="349">B329</f>
        <v>In Person Total</v>
      </c>
      <c r="Q329" s="82">
        <f t="shared" si="337"/>
        <v>0.49492900608519269</v>
      </c>
      <c r="R329" s="82">
        <f t="shared" si="338"/>
        <v>0.38394668212112432</v>
      </c>
      <c r="S329" s="82">
        <f t="shared" si="339"/>
        <v>6.4618951028687338E-2</v>
      </c>
      <c r="T329" s="82">
        <f t="shared" si="340"/>
        <v>2.231237322515213E-2</v>
      </c>
      <c r="U329" s="82">
        <f t="shared" si="341"/>
        <v>2.0573746740075342E-2</v>
      </c>
      <c r="V329" s="82">
        <f t="shared" si="342"/>
        <v>1.3619240799768183E-2</v>
      </c>
      <c r="W329" s="82">
        <f t="shared" si="343"/>
        <v>0</v>
      </c>
      <c r="X329" s="82">
        <f t="shared" si="344"/>
        <v>0</v>
      </c>
      <c r="Y329" s="82">
        <f t="shared" si="345"/>
        <v>0</v>
      </c>
      <c r="Z329" s="82">
        <f t="shared" si="346"/>
        <v>0</v>
      </c>
      <c r="AA329" s="82">
        <f t="shared" si="347"/>
        <v>0</v>
      </c>
      <c r="AB329" s="82">
        <f t="shared" si="348"/>
        <v>0</v>
      </c>
      <c r="AC329" s="83">
        <f t="shared" ref="AC329:AC340" si="350">SUM(Q329:AB329)</f>
        <v>1</v>
      </c>
    </row>
    <row r="330" spans="2:29" ht="15.6" x14ac:dyDescent="0.3">
      <c r="B330" s="76" t="s">
        <v>79</v>
      </c>
      <c r="C330" s="80">
        <v>714</v>
      </c>
      <c r="D330" s="80">
        <v>732</v>
      </c>
      <c r="E330" s="80">
        <v>107</v>
      </c>
      <c r="F330" s="80">
        <v>40</v>
      </c>
      <c r="G330" s="80">
        <v>42</v>
      </c>
      <c r="H330" s="80">
        <v>19</v>
      </c>
      <c r="I330" s="80">
        <v>0</v>
      </c>
      <c r="J330" s="80">
        <v>0</v>
      </c>
      <c r="K330" s="80">
        <v>0</v>
      </c>
      <c r="L330" s="80">
        <v>0</v>
      </c>
      <c r="M330" s="80">
        <v>0</v>
      </c>
      <c r="N330" s="80">
        <v>0</v>
      </c>
      <c r="O330" s="81">
        <f t="shared" ref="O330:O340" si="351">SUM(C330:N330)</f>
        <v>1654</v>
      </c>
      <c r="P330" s="79" t="str">
        <f t="shared" si="349"/>
        <v>Postal Total</v>
      </c>
      <c r="Q330" s="82">
        <f t="shared" si="337"/>
        <v>0.43168077388149939</v>
      </c>
      <c r="R330" s="82">
        <f t="shared" si="338"/>
        <v>0.44256348246674726</v>
      </c>
      <c r="S330" s="82">
        <f t="shared" si="339"/>
        <v>6.4691656590084648E-2</v>
      </c>
      <c r="T330" s="82">
        <f t="shared" si="340"/>
        <v>2.4183796856106408E-2</v>
      </c>
      <c r="U330" s="82">
        <f t="shared" si="341"/>
        <v>2.539298669891173E-2</v>
      </c>
      <c r="V330" s="82">
        <f t="shared" si="342"/>
        <v>1.1487303506650543E-2</v>
      </c>
      <c r="W330" s="82">
        <f t="shared" si="343"/>
        <v>0</v>
      </c>
      <c r="X330" s="82">
        <f t="shared" si="344"/>
        <v>0</v>
      </c>
      <c r="Y330" s="82">
        <f t="shared" si="345"/>
        <v>0</v>
      </c>
      <c r="Z330" s="82">
        <f t="shared" si="346"/>
        <v>0</v>
      </c>
      <c r="AA330" s="82">
        <f t="shared" si="347"/>
        <v>0</v>
      </c>
      <c r="AB330" s="82">
        <f t="shared" si="348"/>
        <v>0</v>
      </c>
      <c r="AC330" s="83">
        <f t="shared" si="350"/>
        <v>1</v>
      </c>
    </row>
    <row r="331" spans="2:29" ht="15.6" x14ac:dyDescent="0.3">
      <c r="B331" s="84" t="s">
        <v>434</v>
      </c>
      <c r="C331" s="80">
        <v>182</v>
      </c>
      <c r="D331" s="80">
        <v>208</v>
      </c>
      <c r="E331" s="80">
        <v>24</v>
      </c>
      <c r="F331" s="80">
        <v>14</v>
      </c>
      <c r="G331" s="80">
        <v>2</v>
      </c>
      <c r="H331" s="80">
        <v>4</v>
      </c>
      <c r="I331" s="80">
        <v>0</v>
      </c>
      <c r="J331" s="80">
        <v>0</v>
      </c>
      <c r="K331" s="80">
        <v>0</v>
      </c>
      <c r="L331" s="80">
        <v>0</v>
      </c>
      <c r="M331" s="80">
        <v>0</v>
      </c>
      <c r="N331" s="80">
        <v>0</v>
      </c>
      <c r="O331" s="81">
        <f t="shared" si="351"/>
        <v>434</v>
      </c>
      <c r="P331" s="79" t="str">
        <f t="shared" si="349"/>
        <v>383VAA</v>
      </c>
      <c r="Q331" s="82">
        <f t="shared" si="337"/>
        <v>0.41935483870967744</v>
      </c>
      <c r="R331" s="82">
        <f t="shared" si="338"/>
        <v>0.47926267281105989</v>
      </c>
      <c r="S331" s="82">
        <f t="shared" si="339"/>
        <v>5.5299539170506916E-2</v>
      </c>
      <c r="T331" s="82">
        <f t="shared" si="340"/>
        <v>3.2258064516129031E-2</v>
      </c>
      <c r="U331" s="82">
        <f t="shared" si="341"/>
        <v>4.608294930875576E-3</v>
      </c>
      <c r="V331" s="82">
        <f t="shared" si="342"/>
        <v>9.2165898617511521E-3</v>
      </c>
      <c r="W331" s="82">
        <f t="shared" si="343"/>
        <v>0</v>
      </c>
      <c r="X331" s="82">
        <f t="shared" si="344"/>
        <v>0</v>
      </c>
      <c r="Y331" s="82">
        <f t="shared" si="345"/>
        <v>0</v>
      </c>
      <c r="Z331" s="82">
        <f t="shared" si="346"/>
        <v>0</v>
      </c>
      <c r="AA331" s="82">
        <f t="shared" si="347"/>
        <v>0</v>
      </c>
      <c r="AB331" s="82">
        <f t="shared" si="348"/>
        <v>0</v>
      </c>
      <c r="AC331" s="83">
        <f t="shared" si="350"/>
        <v>0.99999999999999989</v>
      </c>
    </row>
    <row r="332" spans="2:29" ht="15.6" x14ac:dyDescent="0.3">
      <c r="B332" s="84" t="s">
        <v>435</v>
      </c>
      <c r="C332" s="80">
        <v>210</v>
      </c>
      <c r="D332" s="80">
        <v>126</v>
      </c>
      <c r="E332" s="80">
        <v>24</v>
      </c>
      <c r="F332" s="80">
        <v>3</v>
      </c>
      <c r="G332" s="80">
        <v>14</v>
      </c>
      <c r="H332" s="80">
        <v>3</v>
      </c>
      <c r="I332" s="80">
        <v>0</v>
      </c>
      <c r="J332" s="80">
        <v>0</v>
      </c>
      <c r="K332" s="80">
        <v>0</v>
      </c>
      <c r="L332" s="80">
        <v>0</v>
      </c>
      <c r="M332" s="80">
        <v>0</v>
      </c>
      <c r="N332" s="80">
        <v>0</v>
      </c>
      <c r="O332" s="81">
        <f t="shared" si="351"/>
        <v>380</v>
      </c>
      <c r="P332" s="79" t="str">
        <f t="shared" si="349"/>
        <v>384VAB</v>
      </c>
      <c r="Q332" s="82">
        <f t="shared" si="337"/>
        <v>0.55263157894736847</v>
      </c>
      <c r="R332" s="82">
        <f t="shared" si="338"/>
        <v>0.33157894736842103</v>
      </c>
      <c r="S332" s="82">
        <f t="shared" si="339"/>
        <v>6.3157894736842107E-2</v>
      </c>
      <c r="T332" s="82">
        <f t="shared" si="340"/>
        <v>7.8947368421052634E-3</v>
      </c>
      <c r="U332" s="82">
        <f t="shared" si="341"/>
        <v>3.6842105263157891E-2</v>
      </c>
      <c r="V332" s="82">
        <f t="shared" si="342"/>
        <v>7.8947368421052634E-3</v>
      </c>
      <c r="W332" s="82">
        <f t="shared" si="343"/>
        <v>0</v>
      </c>
      <c r="X332" s="82">
        <f t="shared" si="344"/>
        <v>0</v>
      </c>
      <c r="Y332" s="82">
        <f t="shared" si="345"/>
        <v>0</v>
      </c>
      <c r="Z332" s="82">
        <f t="shared" si="346"/>
        <v>0</v>
      </c>
      <c r="AA332" s="82">
        <f t="shared" si="347"/>
        <v>0</v>
      </c>
      <c r="AB332" s="82">
        <f t="shared" si="348"/>
        <v>0</v>
      </c>
      <c r="AC332" s="83">
        <f t="shared" si="350"/>
        <v>1</v>
      </c>
    </row>
    <row r="333" spans="2:29" ht="15.6" x14ac:dyDescent="0.3">
      <c r="B333" s="84" t="s">
        <v>436</v>
      </c>
      <c r="C333" s="80">
        <v>208</v>
      </c>
      <c r="D333" s="80">
        <v>157</v>
      </c>
      <c r="E333" s="80">
        <v>16</v>
      </c>
      <c r="F333" s="80">
        <v>5</v>
      </c>
      <c r="G333" s="80">
        <v>2</v>
      </c>
      <c r="H333" s="80">
        <v>4</v>
      </c>
      <c r="I333" s="80">
        <v>0</v>
      </c>
      <c r="J333" s="80">
        <v>0</v>
      </c>
      <c r="K333" s="80">
        <v>0</v>
      </c>
      <c r="L333" s="80">
        <v>0</v>
      </c>
      <c r="M333" s="80">
        <v>0</v>
      </c>
      <c r="N333" s="80">
        <v>0</v>
      </c>
      <c r="O333" s="81">
        <f t="shared" si="351"/>
        <v>392</v>
      </c>
      <c r="P333" s="79" t="str">
        <f t="shared" si="349"/>
        <v>385VAC</v>
      </c>
      <c r="Q333" s="82">
        <f t="shared" si="337"/>
        <v>0.53061224489795922</v>
      </c>
      <c r="R333" s="82">
        <f t="shared" si="338"/>
        <v>0.40051020408163263</v>
      </c>
      <c r="S333" s="82">
        <f t="shared" si="339"/>
        <v>4.0816326530612242E-2</v>
      </c>
      <c r="T333" s="82">
        <f t="shared" si="340"/>
        <v>1.2755102040816327E-2</v>
      </c>
      <c r="U333" s="82">
        <f t="shared" si="341"/>
        <v>5.1020408163265302E-3</v>
      </c>
      <c r="V333" s="82">
        <f t="shared" si="342"/>
        <v>1.020408163265306E-2</v>
      </c>
      <c r="W333" s="82">
        <f t="shared" si="343"/>
        <v>0</v>
      </c>
      <c r="X333" s="82">
        <f t="shared" si="344"/>
        <v>0</v>
      </c>
      <c r="Y333" s="82">
        <f t="shared" si="345"/>
        <v>0</v>
      </c>
      <c r="Z333" s="82">
        <f t="shared" si="346"/>
        <v>0</v>
      </c>
      <c r="AA333" s="82">
        <f t="shared" si="347"/>
        <v>0</v>
      </c>
      <c r="AB333" s="82">
        <f t="shared" si="348"/>
        <v>0</v>
      </c>
      <c r="AC333" s="83">
        <f t="shared" si="350"/>
        <v>1</v>
      </c>
    </row>
    <row r="334" spans="2:29" ht="15.6" x14ac:dyDescent="0.3">
      <c r="B334" s="84" t="s">
        <v>437</v>
      </c>
      <c r="C334" s="80">
        <v>325</v>
      </c>
      <c r="D334" s="80">
        <v>393</v>
      </c>
      <c r="E334" s="80">
        <v>27</v>
      </c>
      <c r="F334" s="80">
        <v>14</v>
      </c>
      <c r="G334" s="80">
        <v>10</v>
      </c>
      <c r="H334" s="80">
        <v>11</v>
      </c>
      <c r="I334" s="80">
        <v>0</v>
      </c>
      <c r="J334" s="80">
        <v>0</v>
      </c>
      <c r="K334" s="80">
        <v>0</v>
      </c>
      <c r="L334" s="80">
        <v>0</v>
      </c>
      <c r="M334" s="80">
        <v>0</v>
      </c>
      <c r="N334" s="80">
        <v>0</v>
      </c>
      <c r="O334" s="81">
        <f t="shared" si="351"/>
        <v>780</v>
      </c>
      <c r="P334" s="79" t="str">
        <f t="shared" si="349"/>
        <v>386VAD</v>
      </c>
      <c r="Q334" s="82">
        <f t="shared" si="337"/>
        <v>0.41666666666666669</v>
      </c>
      <c r="R334" s="82">
        <f t="shared" si="338"/>
        <v>0.50384615384615383</v>
      </c>
      <c r="S334" s="82">
        <f t="shared" si="339"/>
        <v>3.4615384615384617E-2</v>
      </c>
      <c r="T334" s="82">
        <f t="shared" si="340"/>
        <v>1.7948717948717947E-2</v>
      </c>
      <c r="U334" s="82">
        <f t="shared" si="341"/>
        <v>1.282051282051282E-2</v>
      </c>
      <c r="V334" s="82">
        <f t="shared" si="342"/>
        <v>1.4102564102564103E-2</v>
      </c>
      <c r="W334" s="82">
        <f t="shared" si="343"/>
        <v>0</v>
      </c>
      <c r="X334" s="82">
        <f t="shared" si="344"/>
        <v>0</v>
      </c>
      <c r="Y334" s="82">
        <f t="shared" si="345"/>
        <v>0</v>
      </c>
      <c r="Z334" s="82">
        <f t="shared" si="346"/>
        <v>0</v>
      </c>
      <c r="AA334" s="82">
        <f t="shared" si="347"/>
        <v>0</v>
      </c>
      <c r="AB334" s="82">
        <f t="shared" si="348"/>
        <v>0</v>
      </c>
      <c r="AC334" s="83">
        <f t="shared" si="350"/>
        <v>1</v>
      </c>
    </row>
    <row r="335" spans="2:29" ht="15.6" x14ac:dyDescent="0.3">
      <c r="B335" s="84" t="s">
        <v>438</v>
      </c>
      <c r="C335" s="80">
        <v>214</v>
      </c>
      <c r="D335" s="80">
        <v>137</v>
      </c>
      <c r="E335" s="80">
        <v>28</v>
      </c>
      <c r="F335" s="80">
        <v>8</v>
      </c>
      <c r="G335" s="80">
        <v>14</v>
      </c>
      <c r="H335" s="80">
        <v>4</v>
      </c>
      <c r="I335" s="80">
        <v>0</v>
      </c>
      <c r="J335" s="80">
        <v>0</v>
      </c>
      <c r="K335" s="80">
        <v>0</v>
      </c>
      <c r="L335" s="80">
        <v>0</v>
      </c>
      <c r="M335" s="80">
        <v>0</v>
      </c>
      <c r="N335" s="80">
        <v>0</v>
      </c>
      <c r="O335" s="81">
        <f t="shared" si="351"/>
        <v>405</v>
      </c>
      <c r="P335" s="79" t="str">
        <f t="shared" si="349"/>
        <v>V87VAE</v>
      </c>
      <c r="Q335" s="82">
        <f t="shared" si="337"/>
        <v>0.52839506172839501</v>
      </c>
      <c r="R335" s="82">
        <f t="shared" si="338"/>
        <v>0.33827160493827163</v>
      </c>
      <c r="S335" s="82">
        <f t="shared" si="339"/>
        <v>6.9135802469135796E-2</v>
      </c>
      <c r="T335" s="82">
        <f t="shared" si="340"/>
        <v>1.9753086419753086E-2</v>
      </c>
      <c r="U335" s="82">
        <f t="shared" si="341"/>
        <v>3.4567901234567898E-2</v>
      </c>
      <c r="V335" s="82">
        <f t="shared" si="342"/>
        <v>9.876543209876543E-3</v>
      </c>
      <c r="W335" s="82">
        <f t="shared" si="343"/>
        <v>0</v>
      </c>
      <c r="X335" s="82">
        <f t="shared" si="344"/>
        <v>0</v>
      </c>
      <c r="Y335" s="82">
        <f t="shared" si="345"/>
        <v>0</v>
      </c>
      <c r="Z335" s="82">
        <f t="shared" si="346"/>
        <v>0</v>
      </c>
      <c r="AA335" s="82">
        <f t="shared" si="347"/>
        <v>0</v>
      </c>
      <c r="AB335" s="82">
        <f t="shared" si="348"/>
        <v>0</v>
      </c>
      <c r="AC335" s="83">
        <f t="shared" si="350"/>
        <v>0.99999999999999989</v>
      </c>
    </row>
    <row r="336" spans="2:29" ht="15.6" x14ac:dyDescent="0.3">
      <c r="B336" s="84" t="s">
        <v>443</v>
      </c>
      <c r="C336" s="80">
        <v>230</v>
      </c>
      <c r="D336" s="80">
        <v>203</v>
      </c>
      <c r="E336" s="80">
        <v>33</v>
      </c>
      <c r="F336" s="80">
        <v>12</v>
      </c>
      <c r="G336" s="80">
        <v>5</v>
      </c>
      <c r="H336" s="80">
        <v>14</v>
      </c>
      <c r="I336" s="80">
        <v>0</v>
      </c>
      <c r="J336" s="80">
        <v>0</v>
      </c>
      <c r="K336" s="80">
        <v>0</v>
      </c>
      <c r="L336" s="80">
        <v>0</v>
      </c>
      <c r="M336" s="80">
        <v>0</v>
      </c>
      <c r="N336" s="80">
        <v>0</v>
      </c>
      <c r="O336" s="81">
        <f t="shared" si="351"/>
        <v>497</v>
      </c>
      <c r="P336" s="79" t="str">
        <f t="shared" si="349"/>
        <v>388VAF</v>
      </c>
      <c r="Q336" s="82">
        <f t="shared" si="337"/>
        <v>0.46277665995975853</v>
      </c>
      <c r="R336" s="82">
        <f t="shared" si="338"/>
        <v>0.40845070422535212</v>
      </c>
      <c r="S336" s="82">
        <f t="shared" si="339"/>
        <v>6.6398390342052319E-2</v>
      </c>
      <c r="T336" s="82">
        <f t="shared" si="340"/>
        <v>2.4144869215291749E-2</v>
      </c>
      <c r="U336" s="82">
        <f t="shared" si="341"/>
        <v>1.0060362173038229E-2</v>
      </c>
      <c r="V336" s="82">
        <f t="shared" si="342"/>
        <v>2.8169014084507043E-2</v>
      </c>
      <c r="W336" s="82">
        <f t="shared" si="343"/>
        <v>0</v>
      </c>
      <c r="X336" s="82">
        <f t="shared" si="344"/>
        <v>0</v>
      </c>
      <c r="Y336" s="82">
        <f t="shared" si="345"/>
        <v>0</v>
      </c>
      <c r="Z336" s="82">
        <f t="shared" si="346"/>
        <v>0</v>
      </c>
      <c r="AA336" s="82">
        <f t="shared" si="347"/>
        <v>0</v>
      </c>
      <c r="AB336" s="82">
        <f t="shared" si="348"/>
        <v>0</v>
      </c>
      <c r="AC336" s="83">
        <f t="shared" si="350"/>
        <v>1</v>
      </c>
    </row>
    <row r="337" spans="2:29" ht="15.6" x14ac:dyDescent="0.3">
      <c r="B337" s="84" t="s">
        <v>439</v>
      </c>
      <c r="C337" s="80">
        <v>170</v>
      </c>
      <c r="D337" s="80">
        <v>155</v>
      </c>
      <c r="E337" s="80">
        <v>19</v>
      </c>
      <c r="F337" s="80">
        <v>8</v>
      </c>
      <c r="G337" s="80">
        <v>10</v>
      </c>
      <c r="H337" s="80">
        <v>7</v>
      </c>
      <c r="I337" s="80">
        <v>0</v>
      </c>
      <c r="J337" s="80">
        <v>0</v>
      </c>
      <c r="K337" s="80">
        <v>0</v>
      </c>
      <c r="L337" s="80">
        <v>0</v>
      </c>
      <c r="M337" s="80">
        <v>0</v>
      </c>
      <c r="N337" s="80">
        <v>0</v>
      </c>
      <c r="O337" s="81">
        <f t="shared" si="351"/>
        <v>369</v>
      </c>
      <c r="P337" s="79" t="str">
        <f t="shared" si="349"/>
        <v>389VAG</v>
      </c>
      <c r="Q337" s="82">
        <f t="shared" si="337"/>
        <v>0.46070460704607047</v>
      </c>
      <c r="R337" s="82">
        <f t="shared" si="338"/>
        <v>0.42005420054200543</v>
      </c>
      <c r="S337" s="82">
        <f t="shared" si="339"/>
        <v>5.1490514905149054E-2</v>
      </c>
      <c r="T337" s="82">
        <f t="shared" si="340"/>
        <v>2.1680216802168022E-2</v>
      </c>
      <c r="U337" s="82">
        <f t="shared" si="341"/>
        <v>2.7100271002710029E-2</v>
      </c>
      <c r="V337" s="82">
        <f t="shared" si="342"/>
        <v>1.8970189701897018E-2</v>
      </c>
      <c r="W337" s="82">
        <f t="shared" si="343"/>
        <v>0</v>
      </c>
      <c r="X337" s="82">
        <f t="shared" si="344"/>
        <v>0</v>
      </c>
      <c r="Y337" s="82">
        <f t="shared" si="345"/>
        <v>0</v>
      </c>
      <c r="Z337" s="82">
        <f t="shared" si="346"/>
        <v>0</v>
      </c>
      <c r="AA337" s="82">
        <f t="shared" si="347"/>
        <v>0</v>
      </c>
      <c r="AB337" s="82">
        <f t="shared" si="348"/>
        <v>0</v>
      </c>
      <c r="AC337" s="83">
        <f t="shared" si="350"/>
        <v>1</v>
      </c>
    </row>
    <row r="338" spans="2:29" ht="31.2" x14ac:dyDescent="0.3">
      <c r="B338" s="84" t="s">
        <v>440</v>
      </c>
      <c r="C338" s="80">
        <v>329</v>
      </c>
      <c r="D338" s="80">
        <v>225</v>
      </c>
      <c r="E338" s="80">
        <v>49</v>
      </c>
      <c r="F338" s="80">
        <v>21</v>
      </c>
      <c r="G338" s="80">
        <v>29</v>
      </c>
      <c r="H338" s="80">
        <v>8</v>
      </c>
      <c r="I338" s="80">
        <v>0</v>
      </c>
      <c r="J338" s="80">
        <v>0</v>
      </c>
      <c r="K338" s="80">
        <v>0</v>
      </c>
      <c r="L338" s="80">
        <v>0</v>
      </c>
      <c r="M338" s="80">
        <v>0</v>
      </c>
      <c r="N338" s="80">
        <v>0</v>
      </c>
      <c r="O338" s="81">
        <f t="shared" si="351"/>
        <v>661</v>
      </c>
      <c r="P338" s="79" t="str">
        <f t="shared" si="349"/>
        <v>390VAH &amp; V91VAI</v>
      </c>
      <c r="Q338" s="82">
        <f t="shared" si="337"/>
        <v>0.4977307110438729</v>
      </c>
      <c r="R338" s="82">
        <f t="shared" si="338"/>
        <v>0.34039334341906202</v>
      </c>
      <c r="S338" s="82">
        <f t="shared" si="339"/>
        <v>7.4130105900151289E-2</v>
      </c>
      <c r="T338" s="82">
        <f t="shared" si="340"/>
        <v>3.1770045385779121E-2</v>
      </c>
      <c r="U338" s="82">
        <f t="shared" si="341"/>
        <v>4.3872919818456882E-2</v>
      </c>
      <c r="V338" s="82">
        <f t="shared" si="342"/>
        <v>1.2102874432677761E-2</v>
      </c>
      <c r="W338" s="82">
        <f t="shared" si="343"/>
        <v>0</v>
      </c>
      <c r="X338" s="82">
        <f t="shared" si="344"/>
        <v>0</v>
      </c>
      <c r="Y338" s="82">
        <f t="shared" si="345"/>
        <v>0</v>
      </c>
      <c r="Z338" s="82">
        <f t="shared" si="346"/>
        <v>0</v>
      </c>
      <c r="AA338" s="82">
        <f t="shared" si="347"/>
        <v>0</v>
      </c>
      <c r="AB338" s="82">
        <f t="shared" si="348"/>
        <v>0</v>
      </c>
      <c r="AC338" s="83">
        <f t="shared" si="350"/>
        <v>1</v>
      </c>
    </row>
    <row r="339" spans="2:29" ht="31.2" x14ac:dyDescent="0.3">
      <c r="B339" s="84" t="s">
        <v>441</v>
      </c>
      <c r="C339" s="80">
        <v>196</v>
      </c>
      <c r="D339" s="80">
        <v>205</v>
      </c>
      <c r="E339" s="80">
        <v>49</v>
      </c>
      <c r="F339" s="80">
        <v>15</v>
      </c>
      <c r="G339" s="80">
        <v>21</v>
      </c>
      <c r="H339" s="80">
        <v>4</v>
      </c>
      <c r="I339" s="80">
        <v>0</v>
      </c>
      <c r="J339" s="80">
        <v>0</v>
      </c>
      <c r="K339" s="80">
        <v>0</v>
      </c>
      <c r="L339" s="80">
        <v>0</v>
      </c>
      <c r="M339" s="80">
        <v>0</v>
      </c>
      <c r="N339" s="80">
        <v>0</v>
      </c>
      <c r="O339" s="81">
        <f t="shared" si="351"/>
        <v>490</v>
      </c>
      <c r="P339" s="79" t="str">
        <f t="shared" si="349"/>
        <v>392VAJ &amp; 393VAK</v>
      </c>
      <c r="Q339" s="82">
        <f t="shared" si="337"/>
        <v>0.4</v>
      </c>
      <c r="R339" s="82">
        <f t="shared" si="338"/>
        <v>0.41836734693877553</v>
      </c>
      <c r="S339" s="82">
        <f t="shared" si="339"/>
        <v>0.1</v>
      </c>
      <c r="T339" s="82">
        <f t="shared" si="340"/>
        <v>3.0612244897959183E-2</v>
      </c>
      <c r="U339" s="82">
        <f t="shared" si="341"/>
        <v>4.2857142857142858E-2</v>
      </c>
      <c r="V339" s="82">
        <f t="shared" si="342"/>
        <v>8.1632653061224497E-3</v>
      </c>
      <c r="W339" s="82">
        <f t="shared" si="343"/>
        <v>0</v>
      </c>
      <c r="X339" s="82">
        <f t="shared" si="344"/>
        <v>0</v>
      </c>
      <c r="Y339" s="82">
        <f t="shared" si="345"/>
        <v>0</v>
      </c>
      <c r="Z339" s="82">
        <f t="shared" si="346"/>
        <v>0</v>
      </c>
      <c r="AA339" s="82">
        <f t="shared" si="347"/>
        <v>0</v>
      </c>
      <c r="AB339" s="82">
        <f t="shared" si="348"/>
        <v>0</v>
      </c>
      <c r="AC339" s="83">
        <f t="shared" si="350"/>
        <v>1</v>
      </c>
    </row>
    <row r="340" spans="2:29" ht="16.2" thickBot="1" x14ac:dyDescent="0.35">
      <c r="B340" s="84" t="s">
        <v>442</v>
      </c>
      <c r="C340" s="80">
        <v>359</v>
      </c>
      <c r="D340" s="80">
        <v>248</v>
      </c>
      <c r="E340" s="80">
        <v>62</v>
      </c>
      <c r="F340" s="80">
        <v>18</v>
      </c>
      <c r="G340" s="80">
        <v>8</v>
      </c>
      <c r="H340" s="80">
        <v>6</v>
      </c>
      <c r="I340" s="80">
        <v>0</v>
      </c>
      <c r="J340" s="80">
        <v>0</v>
      </c>
      <c r="K340" s="80">
        <v>0</v>
      </c>
      <c r="L340" s="80">
        <v>0</v>
      </c>
      <c r="M340" s="80">
        <v>0</v>
      </c>
      <c r="N340" s="80">
        <v>0</v>
      </c>
      <c r="O340" s="81">
        <f t="shared" si="351"/>
        <v>701</v>
      </c>
      <c r="P340" s="79" t="str">
        <f t="shared" si="349"/>
        <v>394VAL</v>
      </c>
      <c r="Q340" s="82">
        <f t="shared" si="337"/>
        <v>0.51212553495007129</v>
      </c>
      <c r="R340" s="82">
        <f t="shared" si="338"/>
        <v>0.35378031383737518</v>
      </c>
      <c r="S340" s="82">
        <f t="shared" si="339"/>
        <v>8.8445078459343796E-2</v>
      </c>
      <c r="T340" s="82">
        <f t="shared" si="340"/>
        <v>2.5677603423680456E-2</v>
      </c>
      <c r="U340" s="82">
        <f t="shared" si="341"/>
        <v>1.1412268188302425E-2</v>
      </c>
      <c r="V340" s="82">
        <f t="shared" si="342"/>
        <v>8.5592011412268191E-3</v>
      </c>
      <c r="W340" s="82">
        <f t="shared" si="343"/>
        <v>0</v>
      </c>
      <c r="X340" s="82">
        <f t="shared" si="344"/>
        <v>0</v>
      </c>
      <c r="Y340" s="82">
        <f t="shared" si="345"/>
        <v>0</v>
      </c>
      <c r="Z340" s="82">
        <f t="shared" si="346"/>
        <v>0</v>
      </c>
      <c r="AA340" s="82">
        <f t="shared" si="347"/>
        <v>0</v>
      </c>
      <c r="AB340" s="82">
        <f t="shared" si="348"/>
        <v>0</v>
      </c>
      <c r="AC340" s="83">
        <f t="shared" si="350"/>
        <v>0.99999999999999989</v>
      </c>
    </row>
    <row r="341" spans="2:29" ht="16.2" thickBot="1" x14ac:dyDescent="0.35">
      <c r="B341" s="101" t="s">
        <v>80</v>
      </c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  <c r="AB341" s="102"/>
      <c r="AC341" s="103"/>
    </row>
  </sheetData>
  <mergeCells count="88">
    <mergeCell ref="B326:O326"/>
    <mergeCell ref="P326:AC326"/>
    <mergeCell ref="B341:AC341"/>
    <mergeCell ref="B325:AC325"/>
    <mergeCell ref="B307:AC307"/>
    <mergeCell ref="B294:AC294"/>
    <mergeCell ref="B310:O310"/>
    <mergeCell ref="P310:AC310"/>
    <mergeCell ref="B323:AC323"/>
    <mergeCell ref="B309:AC309"/>
    <mergeCell ref="B278:O278"/>
    <mergeCell ref="P278:AC278"/>
    <mergeCell ref="B292:AC292"/>
    <mergeCell ref="B277:AC277"/>
    <mergeCell ref="B295:O295"/>
    <mergeCell ref="P295:AC295"/>
    <mergeCell ref="B262:AC262"/>
    <mergeCell ref="B249:AC249"/>
    <mergeCell ref="B265:O265"/>
    <mergeCell ref="P265:AC265"/>
    <mergeCell ref="B275:AC275"/>
    <mergeCell ref="B264:AC264"/>
    <mergeCell ref="B232:O232"/>
    <mergeCell ref="P232:AC232"/>
    <mergeCell ref="B247:AC247"/>
    <mergeCell ref="B231:AC231"/>
    <mergeCell ref="B250:O250"/>
    <mergeCell ref="P250:AC250"/>
    <mergeCell ref="B215:AC215"/>
    <mergeCell ref="B201:AC201"/>
    <mergeCell ref="B218:O218"/>
    <mergeCell ref="P218:AC218"/>
    <mergeCell ref="B229:AC229"/>
    <mergeCell ref="B217:AC217"/>
    <mergeCell ref="B186:O186"/>
    <mergeCell ref="P186:AC186"/>
    <mergeCell ref="B199:AC199"/>
    <mergeCell ref="B185:AC185"/>
    <mergeCell ref="B202:O202"/>
    <mergeCell ref="P202:AC202"/>
    <mergeCell ref="B128:AC128"/>
    <mergeCell ref="B115:AC115"/>
    <mergeCell ref="B131:O131"/>
    <mergeCell ref="P131:AC131"/>
    <mergeCell ref="B141:AC141"/>
    <mergeCell ref="B130:AC130"/>
    <mergeCell ref="B99:O99"/>
    <mergeCell ref="P99:AC99"/>
    <mergeCell ref="B113:AC113"/>
    <mergeCell ref="B98:AC98"/>
    <mergeCell ref="B116:O116"/>
    <mergeCell ref="P116:AC116"/>
    <mergeCell ref="B34:AC34"/>
    <mergeCell ref="B20:AC20"/>
    <mergeCell ref="B2:AC2"/>
    <mergeCell ref="B3:O3"/>
    <mergeCell ref="P3:AC3"/>
    <mergeCell ref="B18:AC18"/>
    <mergeCell ref="B21:O21"/>
    <mergeCell ref="P21:AC21"/>
    <mergeCell ref="B37:O37"/>
    <mergeCell ref="P37:AC37"/>
    <mergeCell ref="B52:AC52"/>
    <mergeCell ref="B36:AC36"/>
    <mergeCell ref="B55:O55"/>
    <mergeCell ref="P55:AC55"/>
    <mergeCell ref="B54:AC54"/>
    <mergeCell ref="B96:AC96"/>
    <mergeCell ref="B83:AC83"/>
    <mergeCell ref="B67:AC67"/>
    <mergeCell ref="B70:O70"/>
    <mergeCell ref="P70:AC70"/>
    <mergeCell ref="B81:AC81"/>
    <mergeCell ref="B69:AC69"/>
    <mergeCell ref="B84:O84"/>
    <mergeCell ref="P84:AC84"/>
    <mergeCell ref="B144:O144"/>
    <mergeCell ref="P144:AC144"/>
    <mergeCell ref="B154:AC154"/>
    <mergeCell ref="B143:AC143"/>
    <mergeCell ref="B157:O157"/>
    <mergeCell ref="P157:AC157"/>
    <mergeCell ref="B169:AC169"/>
    <mergeCell ref="B156:AC156"/>
    <mergeCell ref="B172:O172"/>
    <mergeCell ref="P172:AC172"/>
    <mergeCell ref="B183:AC183"/>
    <mergeCell ref="B171:AC171"/>
  </mergeCells>
  <conditionalFormatting sqref="Q5:AB5">
    <cfRule type="top10" dxfId="582" priority="858" rank="1"/>
  </conditionalFormatting>
  <conditionalFormatting sqref="Q6:AB6">
    <cfRule type="top10" dxfId="581" priority="857" rank="1"/>
  </conditionalFormatting>
  <conditionalFormatting sqref="Q7:AB7">
    <cfRule type="top10" dxfId="580" priority="856" rank="1"/>
  </conditionalFormatting>
  <conditionalFormatting sqref="Q8:AB8">
    <cfRule type="top10" dxfId="579" priority="855" rank="1"/>
  </conditionalFormatting>
  <conditionalFormatting sqref="Q9:AB9">
    <cfRule type="top10" dxfId="578" priority="854" rank="1"/>
  </conditionalFormatting>
  <conditionalFormatting sqref="Q10:AB10">
    <cfRule type="top10" dxfId="577" priority="853" rank="1"/>
  </conditionalFormatting>
  <conditionalFormatting sqref="Q11:AB11">
    <cfRule type="top10" dxfId="576" priority="852" rank="1"/>
  </conditionalFormatting>
  <conditionalFormatting sqref="Q12:AB12">
    <cfRule type="top10" dxfId="575" priority="851" rank="1"/>
  </conditionalFormatting>
  <conditionalFormatting sqref="Q13:AB13">
    <cfRule type="top10" dxfId="574" priority="850" rank="1"/>
  </conditionalFormatting>
  <conditionalFormatting sqref="Q14:AB14">
    <cfRule type="top10" dxfId="573" priority="849" rank="1"/>
  </conditionalFormatting>
  <conditionalFormatting sqref="Q15:AB15">
    <cfRule type="top10" dxfId="572" priority="848" rank="1"/>
  </conditionalFormatting>
  <conditionalFormatting sqref="Q16:AB16">
    <cfRule type="top10" dxfId="571" priority="847" rank="1"/>
  </conditionalFormatting>
  <conditionalFormatting sqref="Q17:AB17">
    <cfRule type="top10" dxfId="570" priority="846" rank="1"/>
  </conditionalFormatting>
  <conditionalFormatting sqref="C4:N4">
    <cfRule type="containsText" dxfId="569" priority="828" operator="containsText" text="Family">
      <formula>NOT(ISERROR(SEARCH("Family",C4)))</formula>
    </cfRule>
    <cfRule type="containsText" dxfId="568" priority="829" operator="containsText" text="Alba">
      <formula>NOT(ISERROR(SEARCH("Alba",C4)))</formula>
    </cfRule>
    <cfRule type="containsText" dxfId="567" priority="830" operator="containsText" text="Ind">
      <formula>NOT(ISERROR(SEARCH("Ind",C4)))</formula>
    </cfRule>
    <cfRule type="containsText" dxfId="566" priority="831" operator="containsText" text="Lib Dem">
      <formula>NOT(ISERROR(SEARCH("Lib Dem",C4)))</formula>
    </cfRule>
    <cfRule type="containsText" dxfId="565" priority="832" operator="containsText" text="Green">
      <formula>NOT(ISERROR(SEARCH("Green",C4)))</formula>
    </cfRule>
    <cfRule type="containsText" dxfId="564" priority="833" operator="containsText" text="Conservative">
      <formula>NOT(ISERROR(SEARCH("Conservative",C4)))</formula>
    </cfRule>
    <cfRule type="containsText" dxfId="563" priority="834" operator="containsText" text="SNP">
      <formula>NOT(ISERROR(SEARCH("SNP",C4)))</formula>
    </cfRule>
    <cfRule type="containsText" dxfId="562" priority="835" operator="containsText" text="Labour">
      <formula>NOT(ISERROR(SEARCH("Labour",C4)))</formula>
    </cfRule>
  </conditionalFormatting>
  <conditionalFormatting sqref="Q4:W4">
    <cfRule type="containsText" dxfId="561" priority="820" operator="containsText" text="Family">
      <formula>NOT(ISERROR(SEARCH("Family",Q4)))</formula>
    </cfRule>
    <cfRule type="containsText" dxfId="560" priority="821" operator="containsText" text="Alba">
      <formula>NOT(ISERROR(SEARCH("Alba",Q4)))</formula>
    </cfRule>
    <cfRule type="containsText" dxfId="559" priority="822" operator="containsText" text="Ind">
      <formula>NOT(ISERROR(SEARCH("Ind",Q4)))</formula>
    </cfRule>
    <cfRule type="containsText" dxfId="558" priority="823" operator="containsText" text="Lib Dem">
      <formula>NOT(ISERROR(SEARCH("Lib Dem",Q4)))</formula>
    </cfRule>
    <cfRule type="containsText" dxfId="557" priority="824" operator="containsText" text="Green">
      <formula>NOT(ISERROR(SEARCH("Green",Q4)))</formula>
    </cfRule>
    <cfRule type="containsText" dxfId="556" priority="825" operator="containsText" text="Conservative">
      <formula>NOT(ISERROR(SEARCH("Conservative",Q4)))</formula>
    </cfRule>
    <cfRule type="containsText" dxfId="555" priority="826" operator="containsText" text="SNP">
      <formula>NOT(ISERROR(SEARCH("SNP",Q4)))</formula>
    </cfRule>
    <cfRule type="containsText" dxfId="554" priority="827" operator="containsText" text="Labour">
      <formula>NOT(ISERROR(SEARCH("Labour",Q4)))</formula>
    </cfRule>
  </conditionalFormatting>
  <conditionalFormatting sqref="Q23:AB23">
    <cfRule type="top10" dxfId="553" priority="819" rank="1"/>
  </conditionalFormatting>
  <conditionalFormatting sqref="Q24:AB24">
    <cfRule type="top10" dxfId="552" priority="818" rank="1"/>
  </conditionalFormatting>
  <conditionalFormatting sqref="Q25:AB25">
    <cfRule type="top10" dxfId="551" priority="817" rank="1"/>
  </conditionalFormatting>
  <conditionalFormatting sqref="Q26:AB26">
    <cfRule type="top10" dxfId="550" priority="816" rank="1"/>
  </conditionalFormatting>
  <conditionalFormatting sqref="Q27:AB27">
    <cfRule type="top10" dxfId="549" priority="815" rank="1"/>
  </conditionalFormatting>
  <conditionalFormatting sqref="Q28:AB28">
    <cfRule type="top10" dxfId="548" priority="814" rank="1"/>
  </conditionalFormatting>
  <conditionalFormatting sqref="Q29:AB29">
    <cfRule type="top10" dxfId="547" priority="813" rank="1"/>
  </conditionalFormatting>
  <conditionalFormatting sqref="Q30:AB30">
    <cfRule type="top10" dxfId="546" priority="812" rank="1"/>
  </conditionalFormatting>
  <conditionalFormatting sqref="Q31:AB31">
    <cfRule type="top10" dxfId="545" priority="811" rank="1"/>
  </conditionalFormatting>
  <conditionalFormatting sqref="Q32:AB32">
    <cfRule type="top10" dxfId="544" priority="810" rank="1"/>
  </conditionalFormatting>
  <conditionalFormatting sqref="Q33:AB33">
    <cfRule type="top10" dxfId="543" priority="809" rank="1"/>
  </conditionalFormatting>
  <conditionalFormatting sqref="C22:N22">
    <cfRule type="containsText" dxfId="542" priority="789" operator="containsText" text="Family">
      <formula>NOT(ISERROR(SEARCH("Family",C22)))</formula>
    </cfRule>
    <cfRule type="containsText" dxfId="541" priority="790" operator="containsText" text="Alba">
      <formula>NOT(ISERROR(SEARCH("Alba",C22)))</formula>
    </cfRule>
    <cfRule type="containsText" dxfId="540" priority="791" operator="containsText" text="Ind">
      <formula>NOT(ISERROR(SEARCH("Ind",C22)))</formula>
    </cfRule>
    <cfRule type="containsText" dxfId="539" priority="792" operator="containsText" text="Lib Dem">
      <formula>NOT(ISERROR(SEARCH("Lib Dem",C22)))</formula>
    </cfRule>
    <cfRule type="containsText" dxfId="538" priority="793" operator="containsText" text="Green">
      <formula>NOT(ISERROR(SEARCH("Green",C22)))</formula>
    </cfRule>
    <cfRule type="containsText" dxfId="537" priority="794" operator="containsText" text="Conservative">
      <formula>NOT(ISERROR(SEARCH("Conservative",C22)))</formula>
    </cfRule>
    <cfRule type="containsText" dxfId="536" priority="795" operator="containsText" text="SNP">
      <formula>NOT(ISERROR(SEARCH("SNP",C22)))</formula>
    </cfRule>
    <cfRule type="containsText" dxfId="535" priority="796" operator="containsText" text="Labour">
      <formula>NOT(ISERROR(SEARCH("Labour",C22)))</formula>
    </cfRule>
  </conditionalFormatting>
  <conditionalFormatting sqref="Q22:W22">
    <cfRule type="containsText" dxfId="534" priority="781" operator="containsText" text="Family">
      <formula>NOT(ISERROR(SEARCH("Family",Q22)))</formula>
    </cfRule>
    <cfRule type="containsText" dxfId="533" priority="782" operator="containsText" text="Alba">
      <formula>NOT(ISERROR(SEARCH("Alba",Q22)))</formula>
    </cfRule>
    <cfRule type="containsText" dxfId="532" priority="783" operator="containsText" text="Ind">
      <formula>NOT(ISERROR(SEARCH("Ind",Q22)))</formula>
    </cfRule>
    <cfRule type="containsText" dxfId="531" priority="784" operator="containsText" text="Lib Dem">
      <formula>NOT(ISERROR(SEARCH("Lib Dem",Q22)))</formula>
    </cfRule>
    <cfRule type="containsText" dxfId="530" priority="785" operator="containsText" text="Green">
      <formula>NOT(ISERROR(SEARCH("Green",Q22)))</formula>
    </cfRule>
    <cfRule type="containsText" dxfId="529" priority="786" operator="containsText" text="Conservative">
      <formula>NOT(ISERROR(SEARCH("Conservative",Q22)))</formula>
    </cfRule>
    <cfRule type="containsText" dxfId="528" priority="787" operator="containsText" text="SNP">
      <formula>NOT(ISERROR(SEARCH("SNP",Q22)))</formula>
    </cfRule>
    <cfRule type="containsText" dxfId="527" priority="788" operator="containsText" text="Labour">
      <formula>NOT(ISERROR(SEARCH("Labour",Q22)))</formula>
    </cfRule>
  </conditionalFormatting>
  <conditionalFormatting sqref="Q39:AB39">
    <cfRule type="top10" dxfId="526" priority="780" rank="1"/>
  </conditionalFormatting>
  <conditionalFormatting sqref="Q40:AB40">
    <cfRule type="top10" dxfId="525" priority="779" rank="1"/>
  </conditionalFormatting>
  <conditionalFormatting sqref="Q41:AB41">
    <cfRule type="top10" dxfId="524" priority="778" rank="1"/>
  </conditionalFormatting>
  <conditionalFormatting sqref="Q42:AB42">
    <cfRule type="top10" dxfId="523" priority="777" rank="1"/>
  </conditionalFormatting>
  <conditionalFormatting sqref="Q43:AB43">
    <cfRule type="top10" dxfId="522" priority="776" rank="1"/>
  </conditionalFormatting>
  <conditionalFormatting sqref="Q44:AB44">
    <cfRule type="top10" dxfId="521" priority="775" rank="1"/>
  </conditionalFormatting>
  <conditionalFormatting sqref="Q45:AB45">
    <cfRule type="top10" dxfId="520" priority="774" rank="1"/>
  </conditionalFormatting>
  <conditionalFormatting sqref="Q46:AB46">
    <cfRule type="top10" dxfId="519" priority="773" rank="1"/>
  </conditionalFormatting>
  <conditionalFormatting sqref="Q47:AB47">
    <cfRule type="top10" dxfId="518" priority="772" rank="1"/>
  </conditionalFormatting>
  <conditionalFormatting sqref="Q48:AB48">
    <cfRule type="top10" dxfId="517" priority="771" rank="1"/>
  </conditionalFormatting>
  <conditionalFormatting sqref="Q49:AB49">
    <cfRule type="top10" dxfId="516" priority="770" rank="1"/>
  </conditionalFormatting>
  <conditionalFormatting sqref="Q50:AB50">
    <cfRule type="top10" dxfId="515" priority="769" rank="1"/>
  </conditionalFormatting>
  <conditionalFormatting sqref="Q51:AB51">
    <cfRule type="top10" dxfId="514" priority="768" rank="1"/>
  </conditionalFormatting>
  <conditionalFormatting sqref="C38:N38">
    <cfRule type="containsText" dxfId="513" priority="750" operator="containsText" text="Family">
      <formula>NOT(ISERROR(SEARCH("Family",C38)))</formula>
    </cfRule>
    <cfRule type="containsText" dxfId="512" priority="751" operator="containsText" text="Alba">
      <formula>NOT(ISERROR(SEARCH("Alba",C38)))</formula>
    </cfRule>
    <cfRule type="containsText" dxfId="511" priority="752" operator="containsText" text="Ind">
      <formula>NOT(ISERROR(SEARCH("Ind",C38)))</formula>
    </cfRule>
    <cfRule type="containsText" dxfId="510" priority="753" operator="containsText" text="Lib Dem">
      <formula>NOT(ISERROR(SEARCH("Lib Dem",C38)))</formula>
    </cfRule>
    <cfRule type="containsText" dxfId="509" priority="754" operator="containsText" text="Green">
      <formula>NOT(ISERROR(SEARCH("Green",C38)))</formula>
    </cfRule>
    <cfRule type="containsText" dxfId="508" priority="755" operator="containsText" text="Conservative">
      <formula>NOT(ISERROR(SEARCH("Conservative",C38)))</formula>
    </cfRule>
    <cfRule type="containsText" dxfId="507" priority="756" operator="containsText" text="SNP">
      <formula>NOT(ISERROR(SEARCH("SNP",C38)))</formula>
    </cfRule>
    <cfRule type="containsText" dxfId="506" priority="757" operator="containsText" text="Labour">
      <formula>NOT(ISERROR(SEARCH("Labour",C38)))</formula>
    </cfRule>
  </conditionalFormatting>
  <conditionalFormatting sqref="Q38:W38">
    <cfRule type="containsText" dxfId="505" priority="742" operator="containsText" text="Family">
      <formula>NOT(ISERROR(SEARCH("Family",Q38)))</formula>
    </cfRule>
    <cfRule type="containsText" dxfId="504" priority="743" operator="containsText" text="Alba">
      <formula>NOT(ISERROR(SEARCH("Alba",Q38)))</formula>
    </cfRule>
    <cfRule type="containsText" dxfId="503" priority="744" operator="containsText" text="Ind">
      <formula>NOT(ISERROR(SEARCH("Ind",Q38)))</formula>
    </cfRule>
    <cfRule type="containsText" dxfId="502" priority="745" operator="containsText" text="Lib Dem">
      <formula>NOT(ISERROR(SEARCH("Lib Dem",Q38)))</formula>
    </cfRule>
    <cfRule type="containsText" dxfId="501" priority="746" operator="containsText" text="Green">
      <formula>NOT(ISERROR(SEARCH("Green",Q38)))</formula>
    </cfRule>
    <cfRule type="containsText" dxfId="500" priority="747" operator="containsText" text="Conservative">
      <formula>NOT(ISERROR(SEARCH("Conservative",Q38)))</formula>
    </cfRule>
    <cfRule type="containsText" dxfId="499" priority="748" operator="containsText" text="SNP">
      <formula>NOT(ISERROR(SEARCH("SNP",Q38)))</formula>
    </cfRule>
    <cfRule type="containsText" dxfId="498" priority="749" operator="containsText" text="Labour">
      <formula>NOT(ISERROR(SEARCH("Labour",Q38)))</formula>
    </cfRule>
  </conditionalFormatting>
  <conditionalFormatting sqref="Q57:AB57">
    <cfRule type="top10" dxfId="497" priority="741" rank="1"/>
  </conditionalFormatting>
  <conditionalFormatting sqref="Q58:AB58">
    <cfRule type="top10" dxfId="496" priority="740" rank="1"/>
  </conditionalFormatting>
  <conditionalFormatting sqref="Q59:AB59">
    <cfRule type="top10" dxfId="495" priority="739" rank="1"/>
  </conditionalFormatting>
  <conditionalFormatting sqref="Q60:AB60">
    <cfRule type="top10" dxfId="494" priority="738" rank="1"/>
  </conditionalFormatting>
  <conditionalFormatting sqref="Q61:AB61">
    <cfRule type="top10" dxfId="493" priority="737" rank="1"/>
  </conditionalFormatting>
  <conditionalFormatting sqref="Q62:AB62">
    <cfRule type="top10" dxfId="492" priority="736" rank="1"/>
  </conditionalFormatting>
  <conditionalFormatting sqref="Q63:AB63">
    <cfRule type="top10" dxfId="491" priority="735" rank="1"/>
  </conditionalFormatting>
  <conditionalFormatting sqref="Q64:AB64">
    <cfRule type="top10" dxfId="490" priority="734" rank="1"/>
  </conditionalFormatting>
  <conditionalFormatting sqref="Q65:AB65">
    <cfRule type="top10" dxfId="489" priority="733" rank="1"/>
  </conditionalFormatting>
  <conditionalFormatting sqref="Q66:AB66">
    <cfRule type="top10" dxfId="488" priority="732" rank="1"/>
  </conditionalFormatting>
  <conditionalFormatting sqref="C56:N56">
    <cfRule type="containsText" dxfId="487" priority="711" operator="containsText" text="Family">
      <formula>NOT(ISERROR(SEARCH("Family",C56)))</formula>
    </cfRule>
    <cfRule type="containsText" dxfId="486" priority="712" operator="containsText" text="Alba">
      <formula>NOT(ISERROR(SEARCH("Alba",C56)))</formula>
    </cfRule>
    <cfRule type="containsText" dxfId="485" priority="713" operator="containsText" text="Ind">
      <formula>NOT(ISERROR(SEARCH("Ind",C56)))</formula>
    </cfRule>
    <cfRule type="containsText" dxfId="484" priority="714" operator="containsText" text="Lib Dem">
      <formula>NOT(ISERROR(SEARCH("Lib Dem",C56)))</formula>
    </cfRule>
    <cfRule type="containsText" dxfId="483" priority="715" operator="containsText" text="Green">
      <formula>NOT(ISERROR(SEARCH("Green",C56)))</formula>
    </cfRule>
    <cfRule type="containsText" dxfId="482" priority="716" operator="containsText" text="Conservative">
      <formula>NOT(ISERROR(SEARCH("Conservative",C56)))</formula>
    </cfRule>
    <cfRule type="containsText" dxfId="481" priority="717" operator="containsText" text="SNP">
      <formula>NOT(ISERROR(SEARCH("SNP",C56)))</formula>
    </cfRule>
    <cfRule type="containsText" dxfId="480" priority="718" operator="containsText" text="Labour">
      <formula>NOT(ISERROR(SEARCH("Labour",C56)))</formula>
    </cfRule>
  </conditionalFormatting>
  <conditionalFormatting sqref="Q56:W56">
    <cfRule type="containsText" dxfId="479" priority="703" operator="containsText" text="Family">
      <formula>NOT(ISERROR(SEARCH("Family",Q56)))</formula>
    </cfRule>
    <cfRule type="containsText" dxfId="478" priority="704" operator="containsText" text="Alba">
      <formula>NOT(ISERROR(SEARCH("Alba",Q56)))</formula>
    </cfRule>
    <cfRule type="containsText" dxfId="477" priority="705" operator="containsText" text="Ind">
      <formula>NOT(ISERROR(SEARCH("Ind",Q56)))</formula>
    </cfRule>
    <cfRule type="containsText" dxfId="476" priority="706" operator="containsText" text="Lib Dem">
      <formula>NOT(ISERROR(SEARCH("Lib Dem",Q56)))</formula>
    </cfRule>
    <cfRule type="containsText" dxfId="475" priority="707" operator="containsText" text="Green">
      <formula>NOT(ISERROR(SEARCH("Green",Q56)))</formula>
    </cfRule>
    <cfRule type="containsText" dxfId="474" priority="708" operator="containsText" text="Conservative">
      <formula>NOT(ISERROR(SEARCH("Conservative",Q56)))</formula>
    </cfRule>
    <cfRule type="containsText" dxfId="473" priority="709" operator="containsText" text="SNP">
      <formula>NOT(ISERROR(SEARCH("SNP",Q56)))</formula>
    </cfRule>
    <cfRule type="containsText" dxfId="472" priority="710" operator="containsText" text="Labour">
      <formula>NOT(ISERROR(SEARCH("Labour",Q56)))</formula>
    </cfRule>
  </conditionalFormatting>
  <conditionalFormatting sqref="Q72:AB72">
    <cfRule type="top10" dxfId="471" priority="702" rank="1"/>
  </conditionalFormatting>
  <conditionalFormatting sqref="Q73:AB73">
    <cfRule type="top10" dxfId="470" priority="701" rank="1"/>
  </conditionalFormatting>
  <conditionalFormatting sqref="Q74:AB74">
    <cfRule type="top10" dxfId="469" priority="700" rank="1"/>
  </conditionalFormatting>
  <conditionalFormatting sqref="Q75:AB75">
    <cfRule type="top10" dxfId="468" priority="699" rank="1"/>
  </conditionalFormatting>
  <conditionalFormatting sqref="Q76:AB76">
    <cfRule type="top10" dxfId="467" priority="698" rank="1"/>
  </conditionalFormatting>
  <conditionalFormatting sqref="Q77:AB77">
    <cfRule type="top10" dxfId="466" priority="697" rank="1"/>
  </conditionalFormatting>
  <conditionalFormatting sqref="Q78:AB78">
    <cfRule type="top10" dxfId="465" priority="696" rank="1"/>
  </conditionalFormatting>
  <conditionalFormatting sqref="Q79:AB79">
    <cfRule type="top10" dxfId="464" priority="695" rank="1"/>
  </conditionalFormatting>
  <conditionalFormatting sqref="Q80:AB80">
    <cfRule type="top10" dxfId="463" priority="694" rank="1"/>
  </conditionalFormatting>
  <conditionalFormatting sqref="C71:N71">
    <cfRule type="containsText" dxfId="462" priority="672" operator="containsText" text="Family">
      <formula>NOT(ISERROR(SEARCH("Family",C71)))</formula>
    </cfRule>
    <cfRule type="containsText" dxfId="461" priority="673" operator="containsText" text="Alba">
      <formula>NOT(ISERROR(SEARCH("Alba",C71)))</formula>
    </cfRule>
    <cfRule type="containsText" dxfId="460" priority="674" operator="containsText" text="Ind">
      <formula>NOT(ISERROR(SEARCH("Ind",C71)))</formula>
    </cfRule>
    <cfRule type="containsText" dxfId="459" priority="675" operator="containsText" text="Lib Dem">
      <formula>NOT(ISERROR(SEARCH("Lib Dem",C71)))</formula>
    </cfRule>
    <cfRule type="containsText" dxfId="458" priority="676" operator="containsText" text="Green">
      <formula>NOT(ISERROR(SEARCH("Green",C71)))</formula>
    </cfRule>
    <cfRule type="containsText" dxfId="457" priority="677" operator="containsText" text="Conservative">
      <formula>NOT(ISERROR(SEARCH("Conservative",C71)))</formula>
    </cfRule>
    <cfRule type="containsText" dxfId="456" priority="678" operator="containsText" text="SNP">
      <formula>NOT(ISERROR(SEARCH("SNP",C71)))</formula>
    </cfRule>
    <cfRule type="containsText" dxfId="455" priority="679" operator="containsText" text="Labour">
      <formula>NOT(ISERROR(SEARCH("Labour",C71)))</formula>
    </cfRule>
  </conditionalFormatting>
  <conditionalFormatting sqref="Q71:W71">
    <cfRule type="containsText" dxfId="454" priority="664" operator="containsText" text="Family">
      <formula>NOT(ISERROR(SEARCH("Family",Q71)))</formula>
    </cfRule>
    <cfRule type="containsText" dxfId="453" priority="665" operator="containsText" text="Alba">
      <formula>NOT(ISERROR(SEARCH("Alba",Q71)))</formula>
    </cfRule>
    <cfRule type="containsText" dxfId="452" priority="666" operator="containsText" text="Ind">
      <formula>NOT(ISERROR(SEARCH("Ind",Q71)))</formula>
    </cfRule>
    <cfRule type="containsText" dxfId="451" priority="667" operator="containsText" text="Lib Dem">
      <formula>NOT(ISERROR(SEARCH("Lib Dem",Q71)))</formula>
    </cfRule>
    <cfRule type="containsText" dxfId="450" priority="668" operator="containsText" text="Green">
      <formula>NOT(ISERROR(SEARCH("Green",Q71)))</formula>
    </cfRule>
    <cfRule type="containsText" dxfId="449" priority="669" operator="containsText" text="Conservative">
      <formula>NOT(ISERROR(SEARCH("Conservative",Q71)))</formula>
    </cfRule>
    <cfRule type="containsText" dxfId="448" priority="670" operator="containsText" text="SNP">
      <formula>NOT(ISERROR(SEARCH("SNP",Q71)))</formula>
    </cfRule>
    <cfRule type="containsText" dxfId="447" priority="671" operator="containsText" text="Labour">
      <formula>NOT(ISERROR(SEARCH("Labour",Q71)))</formula>
    </cfRule>
  </conditionalFormatting>
  <conditionalFormatting sqref="Q86:AB86">
    <cfRule type="top10" dxfId="446" priority="663" rank="1"/>
  </conditionalFormatting>
  <conditionalFormatting sqref="Q87:AB87">
    <cfRule type="top10" dxfId="445" priority="662" rank="1"/>
  </conditionalFormatting>
  <conditionalFormatting sqref="Q88:AB88">
    <cfRule type="top10" dxfId="444" priority="661" rank="1"/>
  </conditionalFormatting>
  <conditionalFormatting sqref="Q89:AB89">
    <cfRule type="top10" dxfId="443" priority="660" rank="1"/>
  </conditionalFormatting>
  <conditionalFormatting sqref="Q90:AB90">
    <cfRule type="top10" dxfId="442" priority="659" rank="1"/>
  </conditionalFormatting>
  <conditionalFormatting sqref="Q91:AB91">
    <cfRule type="top10" dxfId="441" priority="658" rank="1"/>
  </conditionalFormatting>
  <conditionalFormatting sqref="Q92:AB92">
    <cfRule type="top10" dxfId="440" priority="657" rank="1"/>
  </conditionalFormatting>
  <conditionalFormatting sqref="Q93:AB93">
    <cfRule type="top10" dxfId="439" priority="656" rank="1"/>
  </conditionalFormatting>
  <conditionalFormatting sqref="Q94:AB94">
    <cfRule type="top10" dxfId="438" priority="655" rank="1"/>
  </conditionalFormatting>
  <conditionalFormatting sqref="Q95:AB95">
    <cfRule type="top10" dxfId="437" priority="654" rank="1"/>
  </conditionalFormatting>
  <conditionalFormatting sqref="C85:N85">
    <cfRule type="containsText" dxfId="436" priority="633" operator="containsText" text="Family">
      <formula>NOT(ISERROR(SEARCH("Family",C85)))</formula>
    </cfRule>
    <cfRule type="containsText" dxfId="435" priority="634" operator="containsText" text="Alba">
      <formula>NOT(ISERROR(SEARCH("Alba",C85)))</formula>
    </cfRule>
    <cfRule type="containsText" dxfId="434" priority="635" operator="containsText" text="Ind">
      <formula>NOT(ISERROR(SEARCH("Ind",C85)))</formula>
    </cfRule>
    <cfRule type="containsText" dxfId="433" priority="636" operator="containsText" text="Lib Dem">
      <formula>NOT(ISERROR(SEARCH("Lib Dem",C85)))</formula>
    </cfRule>
    <cfRule type="containsText" dxfId="432" priority="637" operator="containsText" text="Green">
      <formula>NOT(ISERROR(SEARCH("Green",C85)))</formula>
    </cfRule>
    <cfRule type="containsText" dxfId="431" priority="638" operator="containsText" text="Conservative">
      <formula>NOT(ISERROR(SEARCH("Conservative",C85)))</formula>
    </cfRule>
    <cfRule type="containsText" dxfId="430" priority="639" operator="containsText" text="SNP">
      <formula>NOT(ISERROR(SEARCH("SNP",C85)))</formula>
    </cfRule>
    <cfRule type="containsText" dxfId="429" priority="640" operator="containsText" text="Labour">
      <formula>NOT(ISERROR(SEARCH("Labour",C85)))</formula>
    </cfRule>
  </conditionalFormatting>
  <conditionalFormatting sqref="Q85:W85">
    <cfRule type="containsText" dxfId="428" priority="625" operator="containsText" text="Family">
      <formula>NOT(ISERROR(SEARCH("Family",Q85)))</formula>
    </cfRule>
    <cfRule type="containsText" dxfId="427" priority="626" operator="containsText" text="Alba">
      <formula>NOT(ISERROR(SEARCH("Alba",Q85)))</formula>
    </cfRule>
    <cfRule type="containsText" dxfId="426" priority="627" operator="containsText" text="Ind">
      <formula>NOT(ISERROR(SEARCH("Ind",Q85)))</formula>
    </cfRule>
    <cfRule type="containsText" dxfId="425" priority="628" operator="containsText" text="Lib Dem">
      <formula>NOT(ISERROR(SEARCH("Lib Dem",Q85)))</formula>
    </cfRule>
    <cfRule type="containsText" dxfId="424" priority="629" operator="containsText" text="Green">
      <formula>NOT(ISERROR(SEARCH("Green",Q85)))</formula>
    </cfRule>
    <cfRule type="containsText" dxfId="423" priority="630" operator="containsText" text="Conservative">
      <formula>NOT(ISERROR(SEARCH("Conservative",Q85)))</formula>
    </cfRule>
    <cfRule type="containsText" dxfId="422" priority="631" operator="containsText" text="SNP">
      <formula>NOT(ISERROR(SEARCH("SNP",Q85)))</formula>
    </cfRule>
    <cfRule type="containsText" dxfId="421" priority="632" operator="containsText" text="Labour">
      <formula>NOT(ISERROR(SEARCH("Labour",Q85)))</formula>
    </cfRule>
  </conditionalFormatting>
  <conditionalFormatting sqref="Q101:AB101">
    <cfRule type="top10" dxfId="420" priority="624" rank="1"/>
  </conditionalFormatting>
  <conditionalFormatting sqref="Q102:AB102">
    <cfRule type="top10" dxfId="419" priority="623" rank="1"/>
  </conditionalFormatting>
  <conditionalFormatting sqref="Q103:AB103">
    <cfRule type="top10" dxfId="418" priority="622" rank="1"/>
  </conditionalFormatting>
  <conditionalFormatting sqref="Q104:AB104">
    <cfRule type="top10" dxfId="417" priority="621" rank="1"/>
  </conditionalFormatting>
  <conditionalFormatting sqref="Q105:AB105">
    <cfRule type="top10" dxfId="416" priority="620" rank="1"/>
  </conditionalFormatting>
  <conditionalFormatting sqref="Q106:AB106">
    <cfRule type="top10" dxfId="415" priority="619" rank="1"/>
  </conditionalFormatting>
  <conditionalFormatting sqref="Q107:AB107">
    <cfRule type="top10" dxfId="414" priority="618" rank="1"/>
  </conditionalFormatting>
  <conditionalFormatting sqref="Q108:AB108">
    <cfRule type="top10" dxfId="413" priority="617" rank="1"/>
  </conditionalFormatting>
  <conditionalFormatting sqref="Q109:AB109">
    <cfRule type="top10" dxfId="412" priority="616" rank="1"/>
  </conditionalFormatting>
  <conditionalFormatting sqref="Q110:AB110">
    <cfRule type="top10" dxfId="411" priority="615" rank="1"/>
  </conditionalFormatting>
  <conditionalFormatting sqref="Q111:AB111">
    <cfRule type="top10" dxfId="410" priority="614" rank="1"/>
  </conditionalFormatting>
  <conditionalFormatting sqref="Q112:AB112">
    <cfRule type="top10" dxfId="409" priority="613" rank="1"/>
  </conditionalFormatting>
  <conditionalFormatting sqref="C100:N100">
    <cfRule type="containsText" dxfId="408" priority="594" operator="containsText" text="Family">
      <formula>NOT(ISERROR(SEARCH("Family",C100)))</formula>
    </cfRule>
    <cfRule type="containsText" dxfId="407" priority="595" operator="containsText" text="Alba">
      <formula>NOT(ISERROR(SEARCH("Alba",C100)))</formula>
    </cfRule>
    <cfRule type="containsText" dxfId="406" priority="596" operator="containsText" text="Ind">
      <formula>NOT(ISERROR(SEARCH("Ind",C100)))</formula>
    </cfRule>
    <cfRule type="containsText" dxfId="405" priority="597" operator="containsText" text="Lib Dem">
      <formula>NOT(ISERROR(SEARCH("Lib Dem",C100)))</formula>
    </cfRule>
    <cfRule type="containsText" dxfId="404" priority="598" operator="containsText" text="Green">
      <formula>NOT(ISERROR(SEARCH("Green",C100)))</formula>
    </cfRule>
    <cfRule type="containsText" dxfId="403" priority="599" operator="containsText" text="Conservative">
      <formula>NOT(ISERROR(SEARCH("Conservative",C100)))</formula>
    </cfRule>
    <cfRule type="containsText" dxfId="402" priority="600" operator="containsText" text="SNP">
      <formula>NOT(ISERROR(SEARCH("SNP",C100)))</formula>
    </cfRule>
    <cfRule type="containsText" dxfId="401" priority="601" operator="containsText" text="Labour">
      <formula>NOT(ISERROR(SEARCH("Labour",C100)))</formula>
    </cfRule>
  </conditionalFormatting>
  <conditionalFormatting sqref="Q100:W100">
    <cfRule type="containsText" dxfId="400" priority="586" operator="containsText" text="Family">
      <formula>NOT(ISERROR(SEARCH("Family",Q100)))</formula>
    </cfRule>
    <cfRule type="containsText" dxfId="399" priority="587" operator="containsText" text="Alba">
      <formula>NOT(ISERROR(SEARCH("Alba",Q100)))</formula>
    </cfRule>
    <cfRule type="containsText" dxfId="398" priority="588" operator="containsText" text="Ind">
      <formula>NOT(ISERROR(SEARCH("Ind",Q100)))</formula>
    </cfRule>
    <cfRule type="containsText" dxfId="397" priority="589" operator="containsText" text="Lib Dem">
      <formula>NOT(ISERROR(SEARCH("Lib Dem",Q100)))</formula>
    </cfRule>
    <cfRule type="containsText" dxfId="396" priority="590" operator="containsText" text="Green">
      <formula>NOT(ISERROR(SEARCH("Green",Q100)))</formula>
    </cfRule>
    <cfRule type="containsText" dxfId="395" priority="591" operator="containsText" text="Conservative">
      <formula>NOT(ISERROR(SEARCH("Conservative",Q100)))</formula>
    </cfRule>
    <cfRule type="containsText" dxfId="394" priority="592" operator="containsText" text="SNP">
      <formula>NOT(ISERROR(SEARCH("SNP",Q100)))</formula>
    </cfRule>
    <cfRule type="containsText" dxfId="393" priority="593" operator="containsText" text="Labour">
      <formula>NOT(ISERROR(SEARCH("Labour",Q100)))</formula>
    </cfRule>
  </conditionalFormatting>
  <conditionalFormatting sqref="Q118:AB118">
    <cfRule type="top10" dxfId="392" priority="585" rank="1"/>
  </conditionalFormatting>
  <conditionalFormatting sqref="Q119:AB119">
    <cfRule type="top10" dxfId="391" priority="584" rank="1"/>
  </conditionalFormatting>
  <conditionalFormatting sqref="Q120:AB120">
    <cfRule type="top10" dxfId="390" priority="583" rank="1"/>
  </conditionalFormatting>
  <conditionalFormatting sqref="Q121:AB121">
    <cfRule type="top10" dxfId="389" priority="582" rank="1"/>
  </conditionalFormatting>
  <conditionalFormatting sqref="Q122:AB122">
    <cfRule type="top10" dxfId="388" priority="581" rank="1"/>
  </conditionalFormatting>
  <conditionalFormatting sqref="Q123:AB123">
    <cfRule type="top10" dxfId="387" priority="580" rank="1"/>
  </conditionalFormatting>
  <conditionalFormatting sqref="Q124:AB124">
    <cfRule type="top10" dxfId="386" priority="579" rank="1"/>
  </conditionalFormatting>
  <conditionalFormatting sqref="Q125:AB125">
    <cfRule type="top10" dxfId="385" priority="578" rank="1"/>
  </conditionalFormatting>
  <conditionalFormatting sqref="Q126:AB126">
    <cfRule type="top10" dxfId="384" priority="577" rank="1"/>
  </conditionalFormatting>
  <conditionalFormatting sqref="Q127:AB127">
    <cfRule type="top10" dxfId="383" priority="576" rank="1"/>
  </conditionalFormatting>
  <conditionalFormatting sqref="C117:N117">
    <cfRule type="containsText" dxfId="382" priority="555" operator="containsText" text="Family">
      <formula>NOT(ISERROR(SEARCH("Family",C117)))</formula>
    </cfRule>
    <cfRule type="containsText" dxfId="381" priority="556" operator="containsText" text="Alba">
      <formula>NOT(ISERROR(SEARCH("Alba",C117)))</formula>
    </cfRule>
    <cfRule type="containsText" dxfId="380" priority="557" operator="containsText" text="Ind">
      <formula>NOT(ISERROR(SEARCH("Ind",C117)))</formula>
    </cfRule>
    <cfRule type="containsText" dxfId="379" priority="558" operator="containsText" text="Lib Dem">
      <formula>NOT(ISERROR(SEARCH("Lib Dem",C117)))</formula>
    </cfRule>
    <cfRule type="containsText" dxfId="378" priority="559" operator="containsText" text="Green">
      <formula>NOT(ISERROR(SEARCH("Green",C117)))</formula>
    </cfRule>
    <cfRule type="containsText" dxfId="377" priority="560" operator="containsText" text="Conservative">
      <formula>NOT(ISERROR(SEARCH("Conservative",C117)))</formula>
    </cfRule>
    <cfRule type="containsText" dxfId="376" priority="561" operator="containsText" text="SNP">
      <formula>NOT(ISERROR(SEARCH("SNP",C117)))</formula>
    </cfRule>
    <cfRule type="containsText" dxfId="375" priority="562" operator="containsText" text="Labour">
      <formula>NOT(ISERROR(SEARCH("Labour",C117)))</formula>
    </cfRule>
  </conditionalFormatting>
  <conditionalFormatting sqref="Q117:W117">
    <cfRule type="containsText" dxfId="374" priority="547" operator="containsText" text="Family">
      <formula>NOT(ISERROR(SEARCH("Family",Q117)))</formula>
    </cfRule>
    <cfRule type="containsText" dxfId="373" priority="548" operator="containsText" text="Alba">
      <formula>NOT(ISERROR(SEARCH("Alba",Q117)))</formula>
    </cfRule>
    <cfRule type="containsText" dxfId="372" priority="549" operator="containsText" text="Ind">
      <formula>NOT(ISERROR(SEARCH("Ind",Q117)))</formula>
    </cfRule>
    <cfRule type="containsText" dxfId="371" priority="550" operator="containsText" text="Lib Dem">
      <formula>NOT(ISERROR(SEARCH("Lib Dem",Q117)))</formula>
    </cfRule>
    <cfRule type="containsText" dxfId="370" priority="551" operator="containsText" text="Green">
      <formula>NOT(ISERROR(SEARCH("Green",Q117)))</formula>
    </cfRule>
    <cfRule type="containsText" dxfId="369" priority="552" operator="containsText" text="Conservative">
      <formula>NOT(ISERROR(SEARCH("Conservative",Q117)))</formula>
    </cfRule>
    <cfRule type="containsText" dxfId="368" priority="553" operator="containsText" text="SNP">
      <formula>NOT(ISERROR(SEARCH("SNP",Q117)))</formula>
    </cfRule>
    <cfRule type="containsText" dxfId="367" priority="554" operator="containsText" text="Labour">
      <formula>NOT(ISERROR(SEARCH("Labour",Q117)))</formula>
    </cfRule>
  </conditionalFormatting>
  <conditionalFormatting sqref="Q133:AB133">
    <cfRule type="top10" dxfId="366" priority="546" rank="1"/>
  </conditionalFormatting>
  <conditionalFormatting sqref="Q134:AB134">
    <cfRule type="top10" dxfId="365" priority="545" rank="1"/>
  </conditionalFormatting>
  <conditionalFormatting sqref="Q135:AB135">
    <cfRule type="top10" dxfId="364" priority="544" rank="1"/>
  </conditionalFormatting>
  <conditionalFormatting sqref="Q136:AB136">
    <cfRule type="top10" dxfId="363" priority="543" rank="1"/>
  </conditionalFormatting>
  <conditionalFormatting sqref="Q137:AB137">
    <cfRule type="top10" dxfId="362" priority="542" rank="1"/>
  </conditionalFormatting>
  <conditionalFormatting sqref="Q138:AB138">
    <cfRule type="top10" dxfId="361" priority="541" rank="1"/>
  </conditionalFormatting>
  <conditionalFormatting sqref="Q139:AB139">
    <cfRule type="top10" dxfId="360" priority="540" rank="1"/>
  </conditionalFormatting>
  <conditionalFormatting sqref="Q140:AB140">
    <cfRule type="top10" dxfId="359" priority="539" rank="1"/>
  </conditionalFormatting>
  <conditionalFormatting sqref="C132:N132">
    <cfRule type="containsText" dxfId="358" priority="516" operator="containsText" text="Family">
      <formula>NOT(ISERROR(SEARCH("Family",C132)))</formula>
    </cfRule>
    <cfRule type="containsText" dxfId="357" priority="517" operator="containsText" text="Alba">
      <formula>NOT(ISERROR(SEARCH("Alba",C132)))</formula>
    </cfRule>
    <cfRule type="containsText" dxfId="356" priority="518" operator="containsText" text="Ind">
      <formula>NOT(ISERROR(SEARCH("Ind",C132)))</formula>
    </cfRule>
    <cfRule type="containsText" dxfId="355" priority="519" operator="containsText" text="Lib Dem">
      <formula>NOT(ISERROR(SEARCH("Lib Dem",C132)))</formula>
    </cfRule>
    <cfRule type="containsText" dxfId="354" priority="520" operator="containsText" text="Green">
      <formula>NOT(ISERROR(SEARCH("Green",C132)))</formula>
    </cfRule>
    <cfRule type="containsText" dxfId="353" priority="521" operator="containsText" text="Conservative">
      <formula>NOT(ISERROR(SEARCH("Conservative",C132)))</formula>
    </cfRule>
    <cfRule type="containsText" dxfId="352" priority="522" operator="containsText" text="SNP">
      <formula>NOT(ISERROR(SEARCH("SNP",C132)))</formula>
    </cfRule>
    <cfRule type="containsText" dxfId="351" priority="523" operator="containsText" text="Labour">
      <formula>NOT(ISERROR(SEARCH("Labour",C132)))</formula>
    </cfRule>
  </conditionalFormatting>
  <conditionalFormatting sqref="Q132:W132">
    <cfRule type="containsText" dxfId="350" priority="508" operator="containsText" text="Family">
      <formula>NOT(ISERROR(SEARCH("Family",Q132)))</formula>
    </cfRule>
    <cfRule type="containsText" dxfId="349" priority="509" operator="containsText" text="Alba">
      <formula>NOT(ISERROR(SEARCH("Alba",Q132)))</formula>
    </cfRule>
    <cfRule type="containsText" dxfId="348" priority="510" operator="containsText" text="Ind">
      <formula>NOT(ISERROR(SEARCH("Ind",Q132)))</formula>
    </cfRule>
    <cfRule type="containsText" dxfId="347" priority="511" operator="containsText" text="Lib Dem">
      <formula>NOT(ISERROR(SEARCH("Lib Dem",Q132)))</formula>
    </cfRule>
    <cfRule type="containsText" dxfId="346" priority="512" operator="containsText" text="Green">
      <formula>NOT(ISERROR(SEARCH("Green",Q132)))</formula>
    </cfRule>
    <cfRule type="containsText" dxfId="345" priority="513" operator="containsText" text="Conservative">
      <formula>NOT(ISERROR(SEARCH("Conservative",Q132)))</formula>
    </cfRule>
    <cfRule type="containsText" dxfId="344" priority="514" operator="containsText" text="SNP">
      <formula>NOT(ISERROR(SEARCH("SNP",Q132)))</formula>
    </cfRule>
    <cfRule type="containsText" dxfId="343" priority="515" operator="containsText" text="Labour">
      <formula>NOT(ISERROR(SEARCH("Labour",Q132)))</formula>
    </cfRule>
  </conditionalFormatting>
  <conditionalFormatting sqref="Q146:AB146">
    <cfRule type="top10" dxfId="342" priority="507" rank="1"/>
  </conditionalFormatting>
  <conditionalFormatting sqref="Q147:AB147">
    <cfRule type="top10" dxfId="341" priority="506" rank="1"/>
  </conditionalFormatting>
  <conditionalFormatting sqref="Q148:AB148">
    <cfRule type="top10" dxfId="340" priority="505" rank="1"/>
  </conditionalFormatting>
  <conditionalFormatting sqref="Q149:AB149">
    <cfRule type="top10" dxfId="339" priority="504" rank="1"/>
  </conditionalFormatting>
  <conditionalFormatting sqref="Q150:AB150">
    <cfRule type="top10" dxfId="338" priority="503" rank="1"/>
  </conditionalFormatting>
  <conditionalFormatting sqref="Q151:AB151">
    <cfRule type="top10" dxfId="337" priority="502" rank="1"/>
  </conditionalFormatting>
  <conditionalFormatting sqref="Q152:AB152">
    <cfRule type="top10" dxfId="336" priority="501" rank="1"/>
  </conditionalFormatting>
  <conditionalFormatting sqref="Q153:AB153">
    <cfRule type="top10" dxfId="335" priority="500" rank="1"/>
  </conditionalFormatting>
  <conditionalFormatting sqref="C145:N145">
    <cfRule type="containsText" dxfId="334" priority="477" operator="containsText" text="Family">
      <formula>NOT(ISERROR(SEARCH("Family",C145)))</formula>
    </cfRule>
    <cfRule type="containsText" dxfId="333" priority="478" operator="containsText" text="Alba">
      <formula>NOT(ISERROR(SEARCH("Alba",C145)))</formula>
    </cfRule>
    <cfRule type="containsText" dxfId="332" priority="479" operator="containsText" text="Ind">
      <formula>NOT(ISERROR(SEARCH("Ind",C145)))</formula>
    </cfRule>
    <cfRule type="containsText" dxfId="331" priority="480" operator="containsText" text="Lib Dem">
      <formula>NOT(ISERROR(SEARCH("Lib Dem",C145)))</formula>
    </cfRule>
    <cfRule type="containsText" dxfId="330" priority="481" operator="containsText" text="Green">
      <formula>NOT(ISERROR(SEARCH("Green",C145)))</formula>
    </cfRule>
    <cfRule type="containsText" dxfId="329" priority="482" operator="containsText" text="Conservative">
      <formula>NOT(ISERROR(SEARCH("Conservative",C145)))</formula>
    </cfRule>
    <cfRule type="containsText" dxfId="328" priority="483" operator="containsText" text="SNP">
      <formula>NOT(ISERROR(SEARCH("SNP",C145)))</formula>
    </cfRule>
    <cfRule type="containsText" dxfId="327" priority="484" operator="containsText" text="Labour">
      <formula>NOT(ISERROR(SEARCH("Labour",C145)))</formula>
    </cfRule>
  </conditionalFormatting>
  <conditionalFormatting sqref="Q145:W145">
    <cfRule type="containsText" dxfId="326" priority="469" operator="containsText" text="Family">
      <formula>NOT(ISERROR(SEARCH("Family",Q145)))</formula>
    </cfRule>
    <cfRule type="containsText" dxfId="325" priority="470" operator="containsText" text="Alba">
      <formula>NOT(ISERROR(SEARCH("Alba",Q145)))</formula>
    </cfRule>
    <cfRule type="containsText" dxfId="324" priority="471" operator="containsText" text="Ind">
      <formula>NOT(ISERROR(SEARCH("Ind",Q145)))</formula>
    </cfRule>
    <cfRule type="containsText" dxfId="323" priority="472" operator="containsText" text="Lib Dem">
      <formula>NOT(ISERROR(SEARCH("Lib Dem",Q145)))</formula>
    </cfRule>
    <cfRule type="containsText" dxfId="322" priority="473" operator="containsText" text="Green">
      <formula>NOT(ISERROR(SEARCH("Green",Q145)))</formula>
    </cfRule>
    <cfRule type="containsText" dxfId="321" priority="474" operator="containsText" text="Conservative">
      <formula>NOT(ISERROR(SEARCH("Conservative",Q145)))</formula>
    </cfRule>
    <cfRule type="containsText" dxfId="320" priority="475" operator="containsText" text="SNP">
      <formula>NOT(ISERROR(SEARCH("SNP",Q145)))</formula>
    </cfRule>
    <cfRule type="containsText" dxfId="319" priority="476" operator="containsText" text="Labour">
      <formula>NOT(ISERROR(SEARCH("Labour",Q145)))</formula>
    </cfRule>
  </conditionalFormatting>
  <conditionalFormatting sqref="Q159:AB159">
    <cfRule type="top10" dxfId="318" priority="468" rank="1"/>
  </conditionalFormatting>
  <conditionalFormatting sqref="Q160:AB160">
    <cfRule type="top10" dxfId="317" priority="467" rank="1"/>
  </conditionalFormatting>
  <conditionalFormatting sqref="Q161:AB161">
    <cfRule type="top10" dxfId="316" priority="466" rank="1"/>
  </conditionalFormatting>
  <conditionalFormatting sqref="Q162:AB162">
    <cfRule type="top10" dxfId="315" priority="465" rank="1"/>
  </conditionalFormatting>
  <conditionalFormatting sqref="Q163:AB163">
    <cfRule type="top10" dxfId="314" priority="464" rank="1"/>
  </conditionalFormatting>
  <conditionalFormatting sqref="Q164:AB164">
    <cfRule type="top10" dxfId="313" priority="463" rank="1"/>
  </conditionalFormatting>
  <conditionalFormatting sqref="Q165:AB165">
    <cfRule type="top10" dxfId="312" priority="462" rank="1"/>
  </conditionalFormatting>
  <conditionalFormatting sqref="Q166:AB166">
    <cfRule type="top10" dxfId="311" priority="461" rank="1"/>
  </conditionalFormatting>
  <conditionalFormatting sqref="Q167:AB167">
    <cfRule type="top10" dxfId="310" priority="460" rank="1"/>
  </conditionalFormatting>
  <conditionalFormatting sqref="Q168:AB168">
    <cfRule type="top10" dxfId="309" priority="459" rank="1"/>
  </conditionalFormatting>
  <conditionalFormatting sqref="C158:N158">
    <cfRule type="containsText" dxfId="308" priority="438" operator="containsText" text="Family">
      <formula>NOT(ISERROR(SEARCH("Family",C158)))</formula>
    </cfRule>
    <cfRule type="containsText" dxfId="307" priority="439" operator="containsText" text="Alba">
      <formula>NOT(ISERROR(SEARCH("Alba",C158)))</formula>
    </cfRule>
    <cfRule type="containsText" dxfId="306" priority="440" operator="containsText" text="Ind">
      <formula>NOT(ISERROR(SEARCH("Ind",C158)))</formula>
    </cfRule>
    <cfRule type="containsText" dxfId="305" priority="441" operator="containsText" text="Lib Dem">
      <formula>NOT(ISERROR(SEARCH("Lib Dem",C158)))</formula>
    </cfRule>
    <cfRule type="containsText" dxfId="304" priority="442" operator="containsText" text="Green">
      <formula>NOT(ISERROR(SEARCH("Green",C158)))</formula>
    </cfRule>
    <cfRule type="containsText" dxfId="303" priority="443" operator="containsText" text="Conservative">
      <formula>NOT(ISERROR(SEARCH("Conservative",C158)))</formula>
    </cfRule>
    <cfRule type="containsText" dxfId="302" priority="444" operator="containsText" text="SNP">
      <formula>NOT(ISERROR(SEARCH("SNP",C158)))</formula>
    </cfRule>
    <cfRule type="containsText" dxfId="301" priority="445" operator="containsText" text="Labour">
      <formula>NOT(ISERROR(SEARCH("Labour",C158)))</formula>
    </cfRule>
  </conditionalFormatting>
  <conditionalFormatting sqref="Q158:W158">
    <cfRule type="containsText" dxfId="300" priority="430" operator="containsText" text="Family">
      <formula>NOT(ISERROR(SEARCH("Family",Q158)))</formula>
    </cfRule>
    <cfRule type="containsText" dxfId="299" priority="431" operator="containsText" text="Alba">
      <formula>NOT(ISERROR(SEARCH("Alba",Q158)))</formula>
    </cfRule>
    <cfRule type="containsText" dxfId="298" priority="432" operator="containsText" text="Ind">
      <formula>NOT(ISERROR(SEARCH("Ind",Q158)))</formula>
    </cfRule>
    <cfRule type="containsText" dxfId="297" priority="433" operator="containsText" text="Lib Dem">
      <formula>NOT(ISERROR(SEARCH("Lib Dem",Q158)))</formula>
    </cfRule>
    <cfRule type="containsText" dxfId="296" priority="434" operator="containsText" text="Green">
      <formula>NOT(ISERROR(SEARCH("Green",Q158)))</formula>
    </cfRule>
    <cfRule type="containsText" dxfId="295" priority="435" operator="containsText" text="Conservative">
      <formula>NOT(ISERROR(SEARCH("Conservative",Q158)))</formula>
    </cfRule>
    <cfRule type="containsText" dxfId="294" priority="436" operator="containsText" text="SNP">
      <formula>NOT(ISERROR(SEARCH("SNP",Q158)))</formula>
    </cfRule>
    <cfRule type="containsText" dxfId="293" priority="437" operator="containsText" text="Labour">
      <formula>NOT(ISERROR(SEARCH("Labour",Q158)))</formula>
    </cfRule>
  </conditionalFormatting>
  <conditionalFormatting sqref="Q174:AB174">
    <cfRule type="top10" dxfId="292" priority="429" rank="1"/>
  </conditionalFormatting>
  <conditionalFormatting sqref="Q175:AB175">
    <cfRule type="top10" dxfId="291" priority="428" rank="1"/>
  </conditionalFormatting>
  <conditionalFormatting sqref="Q176:AB176">
    <cfRule type="top10" dxfId="290" priority="427" rank="1"/>
  </conditionalFormatting>
  <conditionalFormatting sqref="Q177:AB177">
    <cfRule type="top10" dxfId="289" priority="426" rank="1"/>
  </conditionalFormatting>
  <conditionalFormatting sqref="Q178:AB178">
    <cfRule type="top10" dxfId="288" priority="425" rank="1"/>
  </conditionalFormatting>
  <conditionalFormatting sqref="Q179:AB179">
    <cfRule type="top10" dxfId="287" priority="424" rank="1"/>
  </conditionalFormatting>
  <conditionalFormatting sqref="Q180:AB180">
    <cfRule type="top10" dxfId="286" priority="423" rank="1"/>
  </conditionalFormatting>
  <conditionalFormatting sqref="Q181:AB181">
    <cfRule type="top10" dxfId="285" priority="422" rank="1"/>
  </conditionalFormatting>
  <conditionalFormatting sqref="Q182:AB182">
    <cfRule type="top10" dxfId="284" priority="421" rank="1"/>
  </conditionalFormatting>
  <conditionalFormatting sqref="C173:N173">
    <cfRule type="containsText" dxfId="283" priority="399" operator="containsText" text="Family">
      <formula>NOT(ISERROR(SEARCH("Family",C173)))</formula>
    </cfRule>
    <cfRule type="containsText" dxfId="282" priority="400" operator="containsText" text="Alba">
      <formula>NOT(ISERROR(SEARCH("Alba",C173)))</formula>
    </cfRule>
    <cfRule type="containsText" dxfId="281" priority="401" operator="containsText" text="Ind">
      <formula>NOT(ISERROR(SEARCH("Ind",C173)))</formula>
    </cfRule>
    <cfRule type="containsText" dxfId="280" priority="402" operator="containsText" text="Lib Dem">
      <formula>NOT(ISERROR(SEARCH("Lib Dem",C173)))</formula>
    </cfRule>
    <cfRule type="containsText" dxfId="279" priority="403" operator="containsText" text="Green">
      <formula>NOT(ISERROR(SEARCH("Green",C173)))</formula>
    </cfRule>
    <cfRule type="containsText" dxfId="278" priority="404" operator="containsText" text="Conservative">
      <formula>NOT(ISERROR(SEARCH("Conservative",C173)))</formula>
    </cfRule>
    <cfRule type="containsText" dxfId="277" priority="405" operator="containsText" text="SNP">
      <formula>NOT(ISERROR(SEARCH("SNP",C173)))</formula>
    </cfRule>
    <cfRule type="containsText" dxfId="276" priority="406" operator="containsText" text="Labour">
      <formula>NOT(ISERROR(SEARCH("Labour",C173)))</formula>
    </cfRule>
  </conditionalFormatting>
  <conditionalFormatting sqref="Q173:W173">
    <cfRule type="containsText" dxfId="275" priority="391" operator="containsText" text="Family">
      <formula>NOT(ISERROR(SEARCH("Family",Q173)))</formula>
    </cfRule>
    <cfRule type="containsText" dxfId="274" priority="392" operator="containsText" text="Alba">
      <formula>NOT(ISERROR(SEARCH("Alba",Q173)))</formula>
    </cfRule>
    <cfRule type="containsText" dxfId="273" priority="393" operator="containsText" text="Ind">
      <formula>NOT(ISERROR(SEARCH("Ind",Q173)))</formula>
    </cfRule>
    <cfRule type="containsText" dxfId="272" priority="394" operator="containsText" text="Lib Dem">
      <formula>NOT(ISERROR(SEARCH("Lib Dem",Q173)))</formula>
    </cfRule>
    <cfRule type="containsText" dxfId="271" priority="395" operator="containsText" text="Green">
      <formula>NOT(ISERROR(SEARCH("Green",Q173)))</formula>
    </cfRule>
    <cfRule type="containsText" dxfId="270" priority="396" operator="containsText" text="Conservative">
      <formula>NOT(ISERROR(SEARCH("Conservative",Q173)))</formula>
    </cfRule>
    <cfRule type="containsText" dxfId="269" priority="397" operator="containsText" text="SNP">
      <formula>NOT(ISERROR(SEARCH("SNP",Q173)))</formula>
    </cfRule>
    <cfRule type="containsText" dxfId="268" priority="398" operator="containsText" text="Labour">
      <formula>NOT(ISERROR(SEARCH("Labour",Q173)))</formula>
    </cfRule>
  </conditionalFormatting>
  <conditionalFormatting sqref="Q188:AB188">
    <cfRule type="top10" dxfId="267" priority="390" rank="1"/>
  </conditionalFormatting>
  <conditionalFormatting sqref="Q189:AB189">
    <cfRule type="top10" dxfId="266" priority="389" rank="1"/>
  </conditionalFormatting>
  <conditionalFormatting sqref="Q190:AB190">
    <cfRule type="top10" dxfId="265" priority="388" rank="1"/>
  </conditionalFormatting>
  <conditionalFormatting sqref="Q191:AB191">
    <cfRule type="top10" dxfId="264" priority="387" rank="1"/>
  </conditionalFormatting>
  <conditionalFormatting sqref="Q192:AB192">
    <cfRule type="top10" dxfId="263" priority="386" rank="1"/>
  </conditionalFormatting>
  <conditionalFormatting sqref="Q193:AB193">
    <cfRule type="top10" dxfId="262" priority="385" rank="1"/>
  </conditionalFormatting>
  <conditionalFormatting sqref="Q194:AB194">
    <cfRule type="top10" dxfId="261" priority="384" rank="1"/>
  </conditionalFormatting>
  <conditionalFormatting sqref="Q195:AB195">
    <cfRule type="top10" dxfId="260" priority="383" rank="1"/>
  </conditionalFormatting>
  <conditionalFormatting sqref="Q196:AB196">
    <cfRule type="top10" dxfId="259" priority="382" rank="1"/>
  </conditionalFormatting>
  <conditionalFormatting sqref="Q197:AB197">
    <cfRule type="top10" dxfId="258" priority="381" rank="1"/>
  </conditionalFormatting>
  <conditionalFormatting sqref="Q198:AB198">
    <cfRule type="top10" dxfId="257" priority="380" rank="1"/>
  </conditionalFormatting>
  <conditionalFormatting sqref="C187:N187">
    <cfRule type="containsText" dxfId="256" priority="360" operator="containsText" text="Family">
      <formula>NOT(ISERROR(SEARCH("Family",C187)))</formula>
    </cfRule>
    <cfRule type="containsText" dxfId="255" priority="361" operator="containsText" text="Alba">
      <formula>NOT(ISERROR(SEARCH("Alba",C187)))</formula>
    </cfRule>
    <cfRule type="containsText" dxfId="254" priority="362" operator="containsText" text="Ind">
      <formula>NOT(ISERROR(SEARCH("Ind",C187)))</formula>
    </cfRule>
    <cfRule type="containsText" dxfId="253" priority="363" operator="containsText" text="Lib Dem">
      <formula>NOT(ISERROR(SEARCH("Lib Dem",C187)))</formula>
    </cfRule>
    <cfRule type="containsText" dxfId="252" priority="364" operator="containsText" text="Green">
      <formula>NOT(ISERROR(SEARCH("Green",C187)))</formula>
    </cfRule>
    <cfRule type="containsText" dxfId="251" priority="365" operator="containsText" text="Conservative">
      <formula>NOT(ISERROR(SEARCH("Conservative",C187)))</formula>
    </cfRule>
    <cfRule type="containsText" dxfId="250" priority="366" operator="containsText" text="SNP">
      <formula>NOT(ISERROR(SEARCH("SNP",C187)))</formula>
    </cfRule>
    <cfRule type="containsText" dxfId="249" priority="367" operator="containsText" text="Labour">
      <formula>NOT(ISERROR(SEARCH("Labour",C187)))</formula>
    </cfRule>
  </conditionalFormatting>
  <conditionalFormatting sqref="Q187:W187">
    <cfRule type="containsText" dxfId="248" priority="352" operator="containsText" text="Family">
      <formula>NOT(ISERROR(SEARCH("Family",Q187)))</formula>
    </cfRule>
    <cfRule type="containsText" dxfId="247" priority="353" operator="containsText" text="Alba">
      <formula>NOT(ISERROR(SEARCH("Alba",Q187)))</formula>
    </cfRule>
    <cfRule type="containsText" dxfId="246" priority="354" operator="containsText" text="Ind">
      <formula>NOT(ISERROR(SEARCH("Ind",Q187)))</formula>
    </cfRule>
    <cfRule type="containsText" dxfId="245" priority="355" operator="containsText" text="Lib Dem">
      <formula>NOT(ISERROR(SEARCH("Lib Dem",Q187)))</formula>
    </cfRule>
    <cfRule type="containsText" dxfId="244" priority="356" operator="containsText" text="Green">
      <formula>NOT(ISERROR(SEARCH("Green",Q187)))</formula>
    </cfRule>
    <cfRule type="containsText" dxfId="243" priority="357" operator="containsText" text="Conservative">
      <formula>NOT(ISERROR(SEARCH("Conservative",Q187)))</formula>
    </cfRule>
    <cfRule type="containsText" dxfId="242" priority="358" operator="containsText" text="SNP">
      <formula>NOT(ISERROR(SEARCH("SNP",Q187)))</formula>
    </cfRule>
    <cfRule type="containsText" dxfId="241" priority="359" operator="containsText" text="Labour">
      <formula>NOT(ISERROR(SEARCH("Labour",Q187)))</formula>
    </cfRule>
  </conditionalFormatting>
  <conditionalFormatting sqref="Q204:AB204">
    <cfRule type="top10" dxfId="240" priority="351" rank="1"/>
  </conditionalFormatting>
  <conditionalFormatting sqref="Q205:AB205">
    <cfRule type="top10" dxfId="239" priority="350" rank="1"/>
  </conditionalFormatting>
  <conditionalFormatting sqref="Q206:AB206">
    <cfRule type="top10" dxfId="238" priority="349" rank="1"/>
  </conditionalFormatting>
  <conditionalFormatting sqref="Q207:AB207">
    <cfRule type="top10" dxfId="237" priority="348" rank="1"/>
  </conditionalFormatting>
  <conditionalFormatting sqref="Q208:AB208">
    <cfRule type="top10" dxfId="236" priority="347" rank="1"/>
  </conditionalFormatting>
  <conditionalFormatting sqref="Q209:AB209">
    <cfRule type="top10" dxfId="235" priority="346" rank="1"/>
  </conditionalFormatting>
  <conditionalFormatting sqref="Q210:AB210">
    <cfRule type="top10" dxfId="234" priority="345" rank="1"/>
  </conditionalFormatting>
  <conditionalFormatting sqref="Q211:AB211">
    <cfRule type="top10" dxfId="233" priority="344" rank="1"/>
  </conditionalFormatting>
  <conditionalFormatting sqref="Q212:AB212">
    <cfRule type="top10" dxfId="232" priority="343" rank="1"/>
  </conditionalFormatting>
  <conditionalFormatting sqref="Q213:AB213">
    <cfRule type="top10" dxfId="231" priority="342" rank="1"/>
  </conditionalFormatting>
  <conditionalFormatting sqref="Q214:AB214">
    <cfRule type="top10" dxfId="230" priority="341" rank="1"/>
  </conditionalFormatting>
  <conditionalFormatting sqref="C203:N203">
    <cfRule type="containsText" dxfId="229" priority="321" operator="containsText" text="Family">
      <formula>NOT(ISERROR(SEARCH("Family",C203)))</formula>
    </cfRule>
    <cfRule type="containsText" dxfId="228" priority="322" operator="containsText" text="Alba">
      <formula>NOT(ISERROR(SEARCH("Alba",C203)))</formula>
    </cfRule>
    <cfRule type="containsText" dxfId="227" priority="323" operator="containsText" text="Ind">
      <formula>NOT(ISERROR(SEARCH("Ind",C203)))</formula>
    </cfRule>
    <cfRule type="containsText" dxfId="226" priority="324" operator="containsText" text="Lib Dem">
      <formula>NOT(ISERROR(SEARCH("Lib Dem",C203)))</formula>
    </cfRule>
    <cfRule type="containsText" dxfId="225" priority="325" operator="containsText" text="Green">
      <formula>NOT(ISERROR(SEARCH("Green",C203)))</formula>
    </cfRule>
    <cfRule type="containsText" dxfId="224" priority="326" operator="containsText" text="Conservative">
      <formula>NOT(ISERROR(SEARCH("Conservative",C203)))</formula>
    </cfRule>
    <cfRule type="containsText" dxfId="223" priority="327" operator="containsText" text="SNP">
      <formula>NOT(ISERROR(SEARCH("SNP",C203)))</formula>
    </cfRule>
    <cfRule type="containsText" dxfId="222" priority="328" operator="containsText" text="Labour">
      <formula>NOT(ISERROR(SEARCH("Labour",C203)))</formula>
    </cfRule>
  </conditionalFormatting>
  <conditionalFormatting sqref="Q203:W203">
    <cfRule type="containsText" dxfId="221" priority="313" operator="containsText" text="Family">
      <formula>NOT(ISERROR(SEARCH("Family",Q203)))</formula>
    </cfRule>
    <cfRule type="containsText" dxfId="220" priority="314" operator="containsText" text="Alba">
      <formula>NOT(ISERROR(SEARCH("Alba",Q203)))</formula>
    </cfRule>
    <cfRule type="containsText" dxfId="219" priority="315" operator="containsText" text="Ind">
      <formula>NOT(ISERROR(SEARCH("Ind",Q203)))</formula>
    </cfRule>
    <cfRule type="containsText" dxfId="218" priority="316" operator="containsText" text="Lib Dem">
      <formula>NOT(ISERROR(SEARCH("Lib Dem",Q203)))</formula>
    </cfRule>
    <cfRule type="containsText" dxfId="217" priority="317" operator="containsText" text="Green">
      <formula>NOT(ISERROR(SEARCH("Green",Q203)))</formula>
    </cfRule>
    <cfRule type="containsText" dxfId="216" priority="318" operator="containsText" text="Conservative">
      <formula>NOT(ISERROR(SEARCH("Conservative",Q203)))</formula>
    </cfRule>
    <cfRule type="containsText" dxfId="215" priority="319" operator="containsText" text="SNP">
      <formula>NOT(ISERROR(SEARCH("SNP",Q203)))</formula>
    </cfRule>
    <cfRule type="containsText" dxfId="214" priority="320" operator="containsText" text="Labour">
      <formula>NOT(ISERROR(SEARCH("Labour",Q203)))</formula>
    </cfRule>
  </conditionalFormatting>
  <conditionalFormatting sqref="Q220:AB220">
    <cfRule type="top10" dxfId="213" priority="312" rank="1"/>
  </conditionalFormatting>
  <conditionalFormatting sqref="Q221:AB221">
    <cfRule type="top10" dxfId="212" priority="311" rank="1"/>
  </conditionalFormatting>
  <conditionalFormatting sqref="Q222:AB222">
    <cfRule type="top10" dxfId="211" priority="310" rank="1"/>
  </conditionalFormatting>
  <conditionalFormatting sqref="Q223:AB223">
    <cfRule type="top10" dxfId="210" priority="309" rank="1"/>
  </conditionalFormatting>
  <conditionalFormatting sqref="Q224:AB224">
    <cfRule type="top10" dxfId="209" priority="308" rank="1"/>
  </conditionalFormatting>
  <conditionalFormatting sqref="Q225:AB225">
    <cfRule type="top10" dxfId="208" priority="307" rank="1"/>
  </conditionalFormatting>
  <conditionalFormatting sqref="Q226:AB226">
    <cfRule type="top10" dxfId="207" priority="306" rank="1"/>
  </conditionalFormatting>
  <conditionalFormatting sqref="Q227:AB227">
    <cfRule type="top10" dxfId="206" priority="305" rank="1"/>
  </conditionalFormatting>
  <conditionalFormatting sqref="Q228:AB228">
    <cfRule type="top10" dxfId="205" priority="304" rank="1"/>
  </conditionalFormatting>
  <conditionalFormatting sqref="C219:N219">
    <cfRule type="containsText" dxfId="204" priority="282" operator="containsText" text="Family">
      <formula>NOT(ISERROR(SEARCH("Family",C219)))</formula>
    </cfRule>
    <cfRule type="containsText" dxfId="203" priority="283" operator="containsText" text="Alba">
      <formula>NOT(ISERROR(SEARCH("Alba",C219)))</formula>
    </cfRule>
    <cfRule type="containsText" dxfId="202" priority="284" operator="containsText" text="Ind">
      <formula>NOT(ISERROR(SEARCH("Ind",C219)))</formula>
    </cfRule>
    <cfRule type="containsText" dxfId="201" priority="285" operator="containsText" text="Lib Dem">
      <formula>NOT(ISERROR(SEARCH("Lib Dem",C219)))</formula>
    </cfRule>
    <cfRule type="containsText" dxfId="200" priority="286" operator="containsText" text="Green">
      <formula>NOT(ISERROR(SEARCH("Green",C219)))</formula>
    </cfRule>
    <cfRule type="containsText" dxfId="199" priority="287" operator="containsText" text="Conservative">
      <formula>NOT(ISERROR(SEARCH("Conservative",C219)))</formula>
    </cfRule>
    <cfRule type="containsText" dxfId="198" priority="288" operator="containsText" text="SNP">
      <formula>NOT(ISERROR(SEARCH("SNP",C219)))</formula>
    </cfRule>
    <cfRule type="containsText" dxfId="197" priority="289" operator="containsText" text="Labour">
      <formula>NOT(ISERROR(SEARCH("Labour",C219)))</formula>
    </cfRule>
  </conditionalFormatting>
  <conditionalFormatting sqref="Q219:W219">
    <cfRule type="containsText" dxfId="196" priority="274" operator="containsText" text="Family">
      <formula>NOT(ISERROR(SEARCH("Family",Q219)))</formula>
    </cfRule>
    <cfRule type="containsText" dxfId="195" priority="275" operator="containsText" text="Alba">
      <formula>NOT(ISERROR(SEARCH("Alba",Q219)))</formula>
    </cfRule>
    <cfRule type="containsText" dxfId="194" priority="276" operator="containsText" text="Ind">
      <formula>NOT(ISERROR(SEARCH("Ind",Q219)))</formula>
    </cfRule>
    <cfRule type="containsText" dxfId="193" priority="277" operator="containsText" text="Lib Dem">
      <formula>NOT(ISERROR(SEARCH("Lib Dem",Q219)))</formula>
    </cfRule>
    <cfRule type="containsText" dxfId="192" priority="278" operator="containsText" text="Green">
      <formula>NOT(ISERROR(SEARCH("Green",Q219)))</formula>
    </cfRule>
    <cfRule type="containsText" dxfId="191" priority="279" operator="containsText" text="Conservative">
      <formula>NOT(ISERROR(SEARCH("Conservative",Q219)))</formula>
    </cfRule>
    <cfRule type="containsText" dxfId="190" priority="280" operator="containsText" text="SNP">
      <formula>NOT(ISERROR(SEARCH("SNP",Q219)))</formula>
    </cfRule>
    <cfRule type="containsText" dxfId="189" priority="281" operator="containsText" text="Labour">
      <formula>NOT(ISERROR(SEARCH("Labour",Q219)))</formula>
    </cfRule>
  </conditionalFormatting>
  <conditionalFormatting sqref="Q234:AB234">
    <cfRule type="top10" dxfId="188" priority="273" rank="1"/>
  </conditionalFormatting>
  <conditionalFormatting sqref="Q235:AB235">
    <cfRule type="top10" dxfId="187" priority="272" rank="1"/>
  </conditionalFormatting>
  <conditionalFormatting sqref="Q236:AB236">
    <cfRule type="top10" dxfId="186" priority="271" rank="1"/>
  </conditionalFormatting>
  <conditionalFormatting sqref="Q237:AB237">
    <cfRule type="top10" dxfId="185" priority="270" rank="1"/>
  </conditionalFormatting>
  <conditionalFormatting sqref="Q238:AB238">
    <cfRule type="top10" dxfId="184" priority="269" rank="1"/>
  </conditionalFormatting>
  <conditionalFormatting sqref="Q239:AB239">
    <cfRule type="top10" dxfId="183" priority="268" rank="1"/>
  </conditionalFormatting>
  <conditionalFormatting sqref="Q240:AB240">
    <cfRule type="top10" dxfId="182" priority="267" rank="1"/>
  </conditionalFormatting>
  <conditionalFormatting sqref="Q241:AB241">
    <cfRule type="top10" dxfId="181" priority="266" rank="1"/>
  </conditionalFormatting>
  <conditionalFormatting sqref="Q242:AB242">
    <cfRule type="top10" dxfId="180" priority="265" rank="1"/>
  </conditionalFormatting>
  <conditionalFormatting sqref="Q243:AB243">
    <cfRule type="top10" dxfId="179" priority="264" rank="1"/>
  </conditionalFormatting>
  <conditionalFormatting sqref="Q244:AB244">
    <cfRule type="top10" dxfId="178" priority="263" rank="1"/>
  </conditionalFormatting>
  <conditionalFormatting sqref="Q245:AB245">
    <cfRule type="top10" dxfId="177" priority="262" rank="1"/>
  </conditionalFormatting>
  <conditionalFormatting sqref="Q246:AB246">
    <cfRule type="top10" dxfId="176" priority="261" rank="1"/>
  </conditionalFormatting>
  <conditionalFormatting sqref="C233:N233">
    <cfRule type="containsText" dxfId="175" priority="243" operator="containsText" text="Family">
      <formula>NOT(ISERROR(SEARCH("Family",C233)))</formula>
    </cfRule>
    <cfRule type="containsText" dxfId="174" priority="244" operator="containsText" text="Alba">
      <formula>NOT(ISERROR(SEARCH("Alba",C233)))</formula>
    </cfRule>
    <cfRule type="containsText" dxfId="173" priority="245" operator="containsText" text="Ind">
      <formula>NOT(ISERROR(SEARCH("Ind",C233)))</formula>
    </cfRule>
    <cfRule type="containsText" dxfId="172" priority="246" operator="containsText" text="Lib Dem">
      <formula>NOT(ISERROR(SEARCH("Lib Dem",C233)))</formula>
    </cfRule>
    <cfRule type="containsText" dxfId="171" priority="247" operator="containsText" text="Green">
      <formula>NOT(ISERROR(SEARCH("Green",C233)))</formula>
    </cfRule>
    <cfRule type="containsText" dxfId="170" priority="248" operator="containsText" text="Conservative">
      <formula>NOT(ISERROR(SEARCH("Conservative",C233)))</formula>
    </cfRule>
    <cfRule type="containsText" dxfId="169" priority="249" operator="containsText" text="SNP">
      <formula>NOT(ISERROR(SEARCH("SNP",C233)))</formula>
    </cfRule>
    <cfRule type="containsText" dxfId="168" priority="250" operator="containsText" text="Labour">
      <formula>NOT(ISERROR(SEARCH("Labour",C233)))</formula>
    </cfRule>
  </conditionalFormatting>
  <conditionalFormatting sqref="Q233:W233">
    <cfRule type="containsText" dxfId="167" priority="235" operator="containsText" text="Family">
      <formula>NOT(ISERROR(SEARCH("Family",Q233)))</formula>
    </cfRule>
    <cfRule type="containsText" dxfId="166" priority="236" operator="containsText" text="Alba">
      <formula>NOT(ISERROR(SEARCH("Alba",Q233)))</formula>
    </cfRule>
    <cfRule type="containsText" dxfId="165" priority="237" operator="containsText" text="Ind">
      <formula>NOT(ISERROR(SEARCH("Ind",Q233)))</formula>
    </cfRule>
    <cfRule type="containsText" dxfId="164" priority="238" operator="containsText" text="Lib Dem">
      <formula>NOT(ISERROR(SEARCH("Lib Dem",Q233)))</formula>
    </cfRule>
    <cfRule type="containsText" dxfId="163" priority="239" operator="containsText" text="Green">
      <formula>NOT(ISERROR(SEARCH("Green",Q233)))</formula>
    </cfRule>
    <cfRule type="containsText" dxfId="162" priority="240" operator="containsText" text="Conservative">
      <formula>NOT(ISERROR(SEARCH("Conservative",Q233)))</formula>
    </cfRule>
    <cfRule type="containsText" dxfId="161" priority="241" operator="containsText" text="SNP">
      <formula>NOT(ISERROR(SEARCH("SNP",Q233)))</formula>
    </cfRule>
    <cfRule type="containsText" dxfId="160" priority="242" operator="containsText" text="Labour">
      <formula>NOT(ISERROR(SEARCH("Labour",Q233)))</formula>
    </cfRule>
  </conditionalFormatting>
  <conditionalFormatting sqref="Q252:AB252">
    <cfRule type="top10" dxfId="159" priority="234" rank="1"/>
  </conditionalFormatting>
  <conditionalFormatting sqref="Q253:AB253">
    <cfRule type="top10" dxfId="158" priority="233" rank="1"/>
  </conditionalFormatting>
  <conditionalFormatting sqref="Q254:AB254">
    <cfRule type="top10" dxfId="157" priority="232" rank="1"/>
  </conditionalFormatting>
  <conditionalFormatting sqref="Q255:AB255">
    <cfRule type="top10" dxfId="156" priority="231" rank="1"/>
  </conditionalFormatting>
  <conditionalFormatting sqref="Q256:AB256">
    <cfRule type="top10" dxfId="155" priority="230" rank="1"/>
  </conditionalFormatting>
  <conditionalFormatting sqref="Q257:AB257">
    <cfRule type="top10" dxfId="154" priority="229" rank="1"/>
  </conditionalFormatting>
  <conditionalFormatting sqref="Q258:AB258">
    <cfRule type="top10" dxfId="153" priority="228" rank="1"/>
  </conditionalFormatting>
  <conditionalFormatting sqref="Q259:AB259">
    <cfRule type="top10" dxfId="152" priority="227" rank="1"/>
  </conditionalFormatting>
  <conditionalFormatting sqref="Q260:AB260">
    <cfRule type="top10" dxfId="151" priority="226" rank="1"/>
  </conditionalFormatting>
  <conditionalFormatting sqref="Q261:AB261">
    <cfRule type="top10" dxfId="150" priority="225" rank="1"/>
  </conditionalFormatting>
  <conditionalFormatting sqref="C251:N251">
    <cfRule type="containsText" dxfId="149" priority="204" operator="containsText" text="Family">
      <formula>NOT(ISERROR(SEARCH("Family",C251)))</formula>
    </cfRule>
    <cfRule type="containsText" dxfId="148" priority="205" operator="containsText" text="Alba">
      <formula>NOT(ISERROR(SEARCH("Alba",C251)))</formula>
    </cfRule>
    <cfRule type="containsText" dxfId="147" priority="206" operator="containsText" text="Ind">
      <formula>NOT(ISERROR(SEARCH("Ind",C251)))</formula>
    </cfRule>
    <cfRule type="containsText" dxfId="146" priority="207" operator="containsText" text="Lib Dem">
      <formula>NOT(ISERROR(SEARCH("Lib Dem",C251)))</formula>
    </cfRule>
    <cfRule type="containsText" dxfId="145" priority="208" operator="containsText" text="Green">
      <formula>NOT(ISERROR(SEARCH("Green",C251)))</formula>
    </cfRule>
    <cfRule type="containsText" dxfId="144" priority="209" operator="containsText" text="Conservative">
      <formula>NOT(ISERROR(SEARCH("Conservative",C251)))</formula>
    </cfRule>
    <cfRule type="containsText" dxfId="143" priority="210" operator="containsText" text="SNP">
      <formula>NOT(ISERROR(SEARCH("SNP",C251)))</formula>
    </cfRule>
    <cfRule type="containsText" dxfId="142" priority="211" operator="containsText" text="Labour">
      <formula>NOT(ISERROR(SEARCH("Labour",C251)))</formula>
    </cfRule>
  </conditionalFormatting>
  <conditionalFormatting sqref="Q251:W251">
    <cfRule type="containsText" dxfId="141" priority="196" operator="containsText" text="Family">
      <formula>NOT(ISERROR(SEARCH("Family",Q251)))</formula>
    </cfRule>
    <cfRule type="containsText" dxfId="140" priority="197" operator="containsText" text="Alba">
      <formula>NOT(ISERROR(SEARCH("Alba",Q251)))</formula>
    </cfRule>
    <cfRule type="containsText" dxfId="139" priority="198" operator="containsText" text="Ind">
      <formula>NOT(ISERROR(SEARCH("Ind",Q251)))</formula>
    </cfRule>
    <cfRule type="containsText" dxfId="138" priority="199" operator="containsText" text="Lib Dem">
      <formula>NOT(ISERROR(SEARCH("Lib Dem",Q251)))</formula>
    </cfRule>
    <cfRule type="containsText" dxfId="137" priority="200" operator="containsText" text="Green">
      <formula>NOT(ISERROR(SEARCH("Green",Q251)))</formula>
    </cfRule>
    <cfRule type="containsText" dxfId="136" priority="201" operator="containsText" text="Conservative">
      <formula>NOT(ISERROR(SEARCH("Conservative",Q251)))</formula>
    </cfRule>
    <cfRule type="containsText" dxfId="135" priority="202" operator="containsText" text="SNP">
      <formula>NOT(ISERROR(SEARCH("SNP",Q251)))</formula>
    </cfRule>
    <cfRule type="containsText" dxfId="134" priority="203" operator="containsText" text="Labour">
      <formula>NOT(ISERROR(SEARCH("Labour",Q251)))</formula>
    </cfRule>
  </conditionalFormatting>
  <conditionalFormatting sqref="Q267:AB267">
    <cfRule type="top10" dxfId="133" priority="195" rank="1"/>
  </conditionalFormatting>
  <conditionalFormatting sqref="Q268:AB268">
    <cfRule type="top10" dxfId="132" priority="194" rank="1"/>
  </conditionalFormatting>
  <conditionalFormatting sqref="Q269:AB269">
    <cfRule type="top10" dxfId="131" priority="193" rank="1"/>
  </conditionalFormatting>
  <conditionalFormatting sqref="Q270:AB270">
    <cfRule type="top10" dxfId="130" priority="192" rank="1"/>
  </conditionalFormatting>
  <conditionalFormatting sqref="Q271:AB271">
    <cfRule type="top10" dxfId="129" priority="191" rank="1"/>
  </conditionalFormatting>
  <conditionalFormatting sqref="Q272:AB272">
    <cfRule type="top10" dxfId="128" priority="190" rank="1"/>
  </conditionalFormatting>
  <conditionalFormatting sqref="Q273:AB273">
    <cfRule type="top10" dxfId="127" priority="189" rank="1"/>
  </conditionalFormatting>
  <conditionalFormatting sqref="Q274:AB274">
    <cfRule type="top10" dxfId="126" priority="188" rank="1"/>
  </conditionalFormatting>
  <conditionalFormatting sqref="C266:N266">
    <cfRule type="containsText" dxfId="125" priority="165" operator="containsText" text="Family">
      <formula>NOT(ISERROR(SEARCH("Family",C266)))</formula>
    </cfRule>
    <cfRule type="containsText" dxfId="124" priority="166" operator="containsText" text="Alba">
      <formula>NOT(ISERROR(SEARCH("Alba",C266)))</formula>
    </cfRule>
    <cfRule type="containsText" dxfId="123" priority="167" operator="containsText" text="Ind">
      <formula>NOT(ISERROR(SEARCH("Ind",C266)))</formula>
    </cfRule>
    <cfRule type="containsText" dxfId="122" priority="168" operator="containsText" text="Lib Dem">
      <formula>NOT(ISERROR(SEARCH("Lib Dem",C266)))</formula>
    </cfRule>
    <cfRule type="containsText" dxfId="121" priority="169" operator="containsText" text="Green">
      <formula>NOT(ISERROR(SEARCH("Green",C266)))</formula>
    </cfRule>
    <cfRule type="containsText" dxfId="120" priority="170" operator="containsText" text="Conservative">
      <formula>NOT(ISERROR(SEARCH("Conservative",C266)))</formula>
    </cfRule>
    <cfRule type="containsText" dxfId="119" priority="171" operator="containsText" text="SNP">
      <formula>NOT(ISERROR(SEARCH("SNP",C266)))</formula>
    </cfRule>
    <cfRule type="containsText" dxfId="118" priority="172" operator="containsText" text="Labour">
      <formula>NOT(ISERROR(SEARCH("Labour",C266)))</formula>
    </cfRule>
  </conditionalFormatting>
  <conditionalFormatting sqref="Q266:W266">
    <cfRule type="containsText" dxfId="117" priority="157" operator="containsText" text="Family">
      <formula>NOT(ISERROR(SEARCH("Family",Q266)))</formula>
    </cfRule>
    <cfRule type="containsText" dxfId="116" priority="158" operator="containsText" text="Alba">
      <formula>NOT(ISERROR(SEARCH("Alba",Q266)))</formula>
    </cfRule>
    <cfRule type="containsText" dxfId="115" priority="159" operator="containsText" text="Ind">
      <formula>NOT(ISERROR(SEARCH("Ind",Q266)))</formula>
    </cfRule>
    <cfRule type="containsText" dxfId="114" priority="160" operator="containsText" text="Lib Dem">
      <formula>NOT(ISERROR(SEARCH("Lib Dem",Q266)))</formula>
    </cfRule>
    <cfRule type="containsText" dxfId="113" priority="161" operator="containsText" text="Green">
      <formula>NOT(ISERROR(SEARCH("Green",Q266)))</formula>
    </cfRule>
    <cfRule type="containsText" dxfId="112" priority="162" operator="containsText" text="Conservative">
      <formula>NOT(ISERROR(SEARCH("Conservative",Q266)))</formula>
    </cfRule>
    <cfRule type="containsText" dxfId="111" priority="163" operator="containsText" text="SNP">
      <formula>NOT(ISERROR(SEARCH("SNP",Q266)))</formula>
    </cfRule>
    <cfRule type="containsText" dxfId="110" priority="164" operator="containsText" text="Labour">
      <formula>NOT(ISERROR(SEARCH("Labour",Q266)))</formula>
    </cfRule>
  </conditionalFormatting>
  <conditionalFormatting sqref="Q280:AB280">
    <cfRule type="top10" dxfId="109" priority="156" rank="1"/>
  </conditionalFormatting>
  <conditionalFormatting sqref="Q281:AB281">
    <cfRule type="top10" dxfId="108" priority="155" rank="1"/>
  </conditionalFormatting>
  <conditionalFormatting sqref="Q282:AB282">
    <cfRule type="top10" dxfId="107" priority="154" rank="1"/>
  </conditionalFormatting>
  <conditionalFormatting sqref="Q283:AB283">
    <cfRule type="top10" dxfId="106" priority="153" rank="1"/>
  </conditionalFormatting>
  <conditionalFormatting sqref="Q284:AB284">
    <cfRule type="top10" dxfId="105" priority="152" rank="1"/>
  </conditionalFormatting>
  <conditionalFormatting sqref="Q285:AB285">
    <cfRule type="top10" dxfId="104" priority="151" rank="1"/>
  </conditionalFormatting>
  <conditionalFormatting sqref="Q286:AB286">
    <cfRule type="top10" dxfId="103" priority="150" rank="1"/>
  </conditionalFormatting>
  <conditionalFormatting sqref="Q287:AB287">
    <cfRule type="top10" dxfId="102" priority="149" rank="1"/>
  </conditionalFormatting>
  <conditionalFormatting sqref="Q288:AB288">
    <cfRule type="top10" dxfId="101" priority="148" rank="1"/>
  </conditionalFormatting>
  <conditionalFormatting sqref="Q289:AB289">
    <cfRule type="top10" dxfId="100" priority="147" rank="1"/>
  </conditionalFormatting>
  <conditionalFormatting sqref="Q290:AB290">
    <cfRule type="top10" dxfId="99" priority="146" rank="1"/>
  </conditionalFormatting>
  <conditionalFormatting sqref="Q291:AB291">
    <cfRule type="top10" dxfId="98" priority="145" rank="1"/>
  </conditionalFormatting>
  <conditionalFormatting sqref="C279:N279">
    <cfRule type="containsText" dxfId="97" priority="126" operator="containsText" text="Family">
      <formula>NOT(ISERROR(SEARCH("Family",C279)))</formula>
    </cfRule>
    <cfRule type="containsText" dxfId="96" priority="127" operator="containsText" text="Alba">
      <formula>NOT(ISERROR(SEARCH("Alba",C279)))</formula>
    </cfRule>
    <cfRule type="containsText" dxfId="95" priority="128" operator="containsText" text="Ind">
      <formula>NOT(ISERROR(SEARCH("Ind",C279)))</formula>
    </cfRule>
    <cfRule type="containsText" dxfId="94" priority="129" operator="containsText" text="Lib Dem">
      <formula>NOT(ISERROR(SEARCH("Lib Dem",C279)))</formula>
    </cfRule>
    <cfRule type="containsText" dxfId="93" priority="130" operator="containsText" text="Green">
      <formula>NOT(ISERROR(SEARCH("Green",C279)))</formula>
    </cfRule>
    <cfRule type="containsText" dxfId="92" priority="131" operator="containsText" text="Conservative">
      <formula>NOT(ISERROR(SEARCH("Conservative",C279)))</formula>
    </cfRule>
    <cfRule type="containsText" dxfId="91" priority="132" operator="containsText" text="SNP">
      <formula>NOT(ISERROR(SEARCH("SNP",C279)))</formula>
    </cfRule>
    <cfRule type="containsText" dxfId="90" priority="133" operator="containsText" text="Labour">
      <formula>NOT(ISERROR(SEARCH("Labour",C279)))</formula>
    </cfRule>
  </conditionalFormatting>
  <conditionalFormatting sqref="Q279:W279">
    <cfRule type="containsText" dxfId="89" priority="118" operator="containsText" text="Family">
      <formula>NOT(ISERROR(SEARCH("Family",Q279)))</formula>
    </cfRule>
    <cfRule type="containsText" dxfId="88" priority="119" operator="containsText" text="Alba">
      <formula>NOT(ISERROR(SEARCH("Alba",Q279)))</formula>
    </cfRule>
    <cfRule type="containsText" dxfId="87" priority="120" operator="containsText" text="Ind">
      <formula>NOT(ISERROR(SEARCH("Ind",Q279)))</formula>
    </cfRule>
    <cfRule type="containsText" dxfId="86" priority="121" operator="containsText" text="Lib Dem">
      <formula>NOT(ISERROR(SEARCH("Lib Dem",Q279)))</formula>
    </cfRule>
    <cfRule type="containsText" dxfId="85" priority="122" operator="containsText" text="Green">
      <formula>NOT(ISERROR(SEARCH("Green",Q279)))</formula>
    </cfRule>
    <cfRule type="containsText" dxfId="84" priority="123" operator="containsText" text="Conservative">
      <formula>NOT(ISERROR(SEARCH("Conservative",Q279)))</formula>
    </cfRule>
    <cfRule type="containsText" dxfId="83" priority="124" operator="containsText" text="SNP">
      <formula>NOT(ISERROR(SEARCH("SNP",Q279)))</formula>
    </cfRule>
    <cfRule type="containsText" dxfId="82" priority="125" operator="containsText" text="Labour">
      <formula>NOT(ISERROR(SEARCH("Labour",Q279)))</formula>
    </cfRule>
  </conditionalFormatting>
  <conditionalFormatting sqref="Q297:AB297">
    <cfRule type="top10" dxfId="81" priority="117" rank="1"/>
  </conditionalFormatting>
  <conditionalFormatting sqref="Q298:AB298">
    <cfRule type="top10" dxfId="80" priority="116" rank="1"/>
  </conditionalFormatting>
  <conditionalFormatting sqref="Q299:AB299">
    <cfRule type="top10" dxfId="79" priority="115" rank="1"/>
  </conditionalFormatting>
  <conditionalFormatting sqref="Q300:AB300">
    <cfRule type="top10" dxfId="78" priority="114" rank="1"/>
  </conditionalFormatting>
  <conditionalFormatting sqref="Q301:AB301">
    <cfRule type="top10" dxfId="77" priority="113" rank="1"/>
  </conditionalFormatting>
  <conditionalFormatting sqref="Q302:AB302">
    <cfRule type="top10" dxfId="76" priority="112" rank="1"/>
  </conditionalFormatting>
  <conditionalFormatting sqref="Q303:AB303">
    <cfRule type="top10" dxfId="75" priority="111" rank="1"/>
  </conditionalFormatting>
  <conditionalFormatting sqref="Q304:AB304">
    <cfRule type="top10" dxfId="74" priority="110" rank="1"/>
  </conditionalFormatting>
  <conditionalFormatting sqref="Q305:AB305">
    <cfRule type="top10" dxfId="73" priority="109" rank="1"/>
  </conditionalFormatting>
  <conditionalFormatting sqref="Q306:AB306">
    <cfRule type="top10" dxfId="72" priority="108" rank="1"/>
  </conditionalFormatting>
  <conditionalFormatting sqref="C296:N296">
    <cfRule type="containsText" dxfId="71" priority="87" operator="containsText" text="Family">
      <formula>NOT(ISERROR(SEARCH("Family",C296)))</formula>
    </cfRule>
    <cfRule type="containsText" dxfId="70" priority="88" operator="containsText" text="Alba">
      <formula>NOT(ISERROR(SEARCH("Alba",C296)))</formula>
    </cfRule>
    <cfRule type="containsText" dxfId="69" priority="89" operator="containsText" text="Ind">
      <formula>NOT(ISERROR(SEARCH("Ind",C296)))</formula>
    </cfRule>
    <cfRule type="containsText" dxfId="68" priority="90" operator="containsText" text="Lib Dem">
      <formula>NOT(ISERROR(SEARCH("Lib Dem",C296)))</formula>
    </cfRule>
    <cfRule type="containsText" dxfId="67" priority="91" operator="containsText" text="Green">
      <formula>NOT(ISERROR(SEARCH("Green",C296)))</formula>
    </cfRule>
    <cfRule type="containsText" dxfId="66" priority="92" operator="containsText" text="Conservative">
      <formula>NOT(ISERROR(SEARCH("Conservative",C296)))</formula>
    </cfRule>
    <cfRule type="containsText" dxfId="65" priority="93" operator="containsText" text="SNP">
      <formula>NOT(ISERROR(SEARCH("SNP",C296)))</formula>
    </cfRule>
    <cfRule type="containsText" dxfId="64" priority="94" operator="containsText" text="Labour">
      <formula>NOT(ISERROR(SEARCH("Labour",C296)))</formula>
    </cfRule>
  </conditionalFormatting>
  <conditionalFormatting sqref="Q296:W296">
    <cfRule type="containsText" dxfId="63" priority="79" operator="containsText" text="Family">
      <formula>NOT(ISERROR(SEARCH("Family",Q296)))</formula>
    </cfRule>
    <cfRule type="containsText" dxfId="62" priority="80" operator="containsText" text="Alba">
      <formula>NOT(ISERROR(SEARCH("Alba",Q296)))</formula>
    </cfRule>
    <cfRule type="containsText" dxfId="61" priority="81" operator="containsText" text="Ind">
      <formula>NOT(ISERROR(SEARCH("Ind",Q296)))</formula>
    </cfRule>
    <cfRule type="containsText" dxfId="60" priority="82" operator="containsText" text="Lib Dem">
      <formula>NOT(ISERROR(SEARCH("Lib Dem",Q296)))</formula>
    </cfRule>
    <cfRule type="containsText" dxfId="59" priority="83" operator="containsText" text="Green">
      <formula>NOT(ISERROR(SEARCH("Green",Q296)))</formula>
    </cfRule>
    <cfRule type="containsText" dxfId="58" priority="84" operator="containsText" text="Conservative">
      <formula>NOT(ISERROR(SEARCH("Conservative",Q296)))</formula>
    </cfRule>
    <cfRule type="containsText" dxfId="57" priority="85" operator="containsText" text="SNP">
      <formula>NOT(ISERROR(SEARCH("SNP",Q296)))</formula>
    </cfRule>
    <cfRule type="containsText" dxfId="56" priority="86" operator="containsText" text="Labour">
      <formula>NOT(ISERROR(SEARCH("Labour",Q296)))</formula>
    </cfRule>
  </conditionalFormatting>
  <conditionalFormatting sqref="Q312:AB312">
    <cfRule type="top10" dxfId="55" priority="78" rank="1"/>
  </conditionalFormatting>
  <conditionalFormatting sqref="Q313:AB313">
    <cfRule type="top10" dxfId="54" priority="77" rank="1"/>
  </conditionalFormatting>
  <conditionalFormatting sqref="Q314:AB314">
    <cfRule type="top10" dxfId="53" priority="76" rank="1"/>
  </conditionalFormatting>
  <conditionalFormatting sqref="Q315:AB315">
    <cfRule type="top10" dxfId="52" priority="75" rank="1"/>
  </conditionalFormatting>
  <conditionalFormatting sqref="Q316:AB316">
    <cfRule type="top10" dxfId="51" priority="74" rank="1"/>
  </conditionalFormatting>
  <conditionalFormatting sqref="Q317:AB317">
    <cfRule type="top10" dxfId="50" priority="73" rank="1"/>
  </conditionalFormatting>
  <conditionalFormatting sqref="Q318:AB318">
    <cfRule type="top10" dxfId="49" priority="72" rank="1"/>
  </conditionalFormatting>
  <conditionalFormatting sqref="Q319:AB319">
    <cfRule type="top10" dxfId="48" priority="71" rank="1"/>
  </conditionalFormatting>
  <conditionalFormatting sqref="Q320:AB320">
    <cfRule type="top10" dxfId="47" priority="70" rank="1"/>
  </conditionalFormatting>
  <conditionalFormatting sqref="Q321:AB321">
    <cfRule type="top10" dxfId="46" priority="69" rank="1"/>
  </conditionalFormatting>
  <conditionalFormatting sqref="Q322:AB322">
    <cfRule type="top10" dxfId="45" priority="68" rank="1"/>
  </conditionalFormatting>
  <conditionalFormatting sqref="C311:N311">
    <cfRule type="containsText" dxfId="44" priority="48" operator="containsText" text="Family">
      <formula>NOT(ISERROR(SEARCH("Family",C311)))</formula>
    </cfRule>
    <cfRule type="containsText" dxfId="43" priority="49" operator="containsText" text="Alba">
      <formula>NOT(ISERROR(SEARCH("Alba",C311)))</formula>
    </cfRule>
    <cfRule type="containsText" dxfId="42" priority="50" operator="containsText" text="Ind">
      <formula>NOT(ISERROR(SEARCH("Ind",C311)))</formula>
    </cfRule>
    <cfRule type="containsText" dxfId="41" priority="51" operator="containsText" text="Lib Dem">
      <formula>NOT(ISERROR(SEARCH("Lib Dem",C311)))</formula>
    </cfRule>
    <cfRule type="containsText" dxfId="40" priority="52" operator="containsText" text="Green">
      <formula>NOT(ISERROR(SEARCH("Green",C311)))</formula>
    </cfRule>
    <cfRule type="containsText" dxfId="39" priority="53" operator="containsText" text="Conservative">
      <formula>NOT(ISERROR(SEARCH("Conservative",C311)))</formula>
    </cfRule>
    <cfRule type="containsText" dxfId="38" priority="54" operator="containsText" text="SNP">
      <formula>NOT(ISERROR(SEARCH("SNP",C311)))</formula>
    </cfRule>
    <cfRule type="containsText" dxfId="37" priority="55" operator="containsText" text="Labour">
      <formula>NOT(ISERROR(SEARCH("Labour",C311)))</formula>
    </cfRule>
  </conditionalFormatting>
  <conditionalFormatting sqref="Q311:W311">
    <cfRule type="containsText" dxfId="36" priority="40" operator="containsText" text="Family">
      <formula>NOT(ISERROR(SEARCH("Family",Q311)))</formula>
    </cfRule>
    <cfRule type="containsText" dxfId="35" priority="41" operator="containsText" text="Alba">
      <formula>NOT(ISERROR(SEARCH("Alba",Q311)))</formula>
    </cfRule>
    <cfRule type="containsText" dxfId="34" priority="42" operator="containsText" text="Ind">
      <formula>NOT(ISERROR(SEARCH("Ind",Q311)))</formula>
    </cfRule>
    <cfRule type="containsText" dxfId="33" priority="43" operator="containsText" text="Lib Dem">
      <formula>NOT(ISERROR(SEARCH("Lib Dem",Q311)))</formula>
    </cfRule>
    <cfRule type="containsText" dxfId="32" priority="44" operator="containsText" text="Green">
      <formula>NOT(ISERROR(SEARCH("Green",Q311)))</formula>
    </cfRule>
    <cfRule type="containsText" dxfId="31" priority="45" operator="containsText" text="Conservative">
      <formula>NOT(ISERROR(SEARCH("Conservative",Q311)))</formula>
    </cfRule>
    <cfRule type="containsText" dxfId="30" priority="46" operator="containsText" text="SNP">
      <formula>NOT(ISERROR(SEARCH("SNP",Q311)))</formula>
    </cfRule>
    <cfRule type="containsText" dxfId="29" priority="47" operator="containsText" text="Labour">
      <formula>NOT(ISERROR(SEARCH("Labour",Q311)))</formula>
    </cfRule>
  </conditionalFormatting>
  <conditionalFormatting sqref="Q328:AB328">
    <cfRule type="top10" dxfId="28" priority="39" rank="1"/>
  </conditionalFormatting>
  <conditionalFormatting sqref="Q329:AB329">
    <cfRule type="top10" dxfId="27" priority="38" rank="1"/>
  </conditionalFormatting>
  <conditionalFormatting sqref="Q330:AB330">
    <cfRule type="top10" dxfId="26" priority="37" rank="1"/>
  </conditionalFormatting>
  <conditionalFormatting sqref="Q331:AB331">
    <cfRule type="top10" dxfId="25" priority="36" rank="1"/>
  </conditionalFormatting>
  <conditionalFormatting sqref="Q332:AB332">
    <cfRule type="top10" dxfId="24" priority="35" rank="1"/>
  </conditionalFormatting>
  <conditionalFormatting sqref="Q333:AB333">
    <cfRule type="top10" dxfId="23" priority="34" rank="1"/>
  </conditionalFormatting>
  <conditionalFormatting sqref="Q334:AB334">
    <cfRule type="top10" dxfId="22" priority="33" rank="1"/>
  </conditionalFormatting>
  <conditionalFormatting sqref="Q335:AB335">
    <cfRule type="top10" dxfId="21" priority="32" rank="1"/>
  </conditionalFormatting>
  <conditionalFormatting sqref="Q336:AB336">
    <cfRule type="top10" dxfId="20" priority="31" rank="1"/>
  </conditionalFormatting>
  <conditionalFormatting sqref="Q337:AB337">
    <cfRule type="top10" dxfId="19" priority="30" rank="1"/>
  </conditionalFormatting>
  <conditionalFormatting sqref="Q338:AB338">
    <cfRule type="top10" dxfId="18" priority="29" rank="1"/>
  </conditionalFormatting>
  <conditionalFormatting sqref="Q339:AB339">
    <cfRule type="top10" dxfId="17" priority="28" rank="1"/>
  </conditionalFormatting>
  <conditionalFormatting sqref="Q340:AB340">
    <cfRule type="top10" dxfId="16" priority="27" rank="1"/>
  </conditionalFormatting>
  <conditionalFormatting sqref="C327:N327">
    <cfRule type="containsText" dxfId="15" priority="9" operator="containsText" text="Family">
      <formula>NOT(ISERROR(SEARCH("Family",C327)))</formula>
    </cfRule>
    <cfRule type="containsText" dxfId="14" priority="10" operator="containsText" text="Alba">
      <formula>NOT(ISERROR(SEARCH("Alba",C327)))</formula>
    </cfRule>
    <cfRule type="containsText" dxfId="13" priority="11" operator="containsText" text="Ind">
      <formula>NOT(ISERROR(SEARCH("Ind",C327)))</formula>
    </cfRule>
    <cfRule type="containsText" dxfId="12" priority="12" operator="containsText" text="Lib Dem">
      <formula>NOT(ISERROR(SEARCH("Lib Dem",C327)))</formula>
    </cfRule>
    <cfRule type="containsText" dxfId="11" priority="13" operator="containsText" text="Green">
      <formula>NOT(ISERROR(SEARCH("Green",C327)))</formula>
    </cfRule>
    <cfRule type="containsText" dxfId="10" priority="14" operator="containsText" text="Conservative">
      <formula>NOT(ISERROR(SEARCH("Conservative",C327)))</formula>
    </cfRule>
    <cfRule type="containsText" dxfId="9" priority="15" operator="containsText" text="SNP">
      <formula>NOT(ISERROR(SEARCH("SNP",C327)))</formula>
    </cfRule>
    <cfRule type="containsText" dxfId="8" priority="16" operator="containsText" text="Labour">
      <formula>NOT(ISERROR(SEARCH("Labour",C327)))</formula>
    </cfRule>
  </conditionalFormatting>
  <conditionalFormatting sqref="Q327:W327">
    <cfRule type="containsText" dxfId="7" priority="1" operator="containsText" text="Family">
      <formula>NOT(ISERROR(SEARCH("Family",Q327)))</formula>
    </cfRule>
    <cfRule type="containsText" dxfId="6" priority="2" operator="containsText" text="Alba">
      <formula>NOT(ISERROR(SEARCH("Alba",Q327)))</formula>
    </cfRule>
    <cfRule type="containsText" dxfId="5" priority="3" operator="containsText" text="Ind">
      <formula>NOT(ISERROR(SEARCH("Ind",Q327)))</formula>
    </cfRule>
    <cfRule type="containsText" dxfId="4" priority="4" operator="containsText" text="Lib Dem">
      <formula>NOT(ISERROR(SEARCH("Lib Dem",Q327)))</formula>
    </cfRule>
    <cfRule type="containsText" dxfId="3" priority="5" operator="containsText" text="Green">
      <formula>NOT(ISERROR(SEARCH("Green",Q327)))</formula>
    </cfRule>
    <cfRule type="containsText" dxfId="2" priority="6" operator="containsText" text="Conservative">
      <formula>NOT(ISERROR(SEARCH("Conservative",Q327)))</formula>
    </cfRule>
    <cfRule type="containsText" dxfId="1" priority="7" operator="containsText" text="SNP">
      <formula>NOT(ISERROR(SEARCH("SNP",Q327)))</formula>
    </cfRule>
    <cfRule type="containsText" dxfId="0" priority="8" operator="containsText" text="Labour">
      <formula>NOT(ISERROR(SEARCH("Labour",Q327)))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Transfers</vt:lpstr>
      <vt:lpstr>2nd Preferences</vt:lpstr>
      <vt:lpstr>Two-Candidate Preferred</vt:lpstr>
      <vt:lpstr>Polling 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Faulds</dc:creator>
  <cp:lastModifiedBy>Allan Faulds</cp:lastModifiedBy>
  <dcterms:created xsi:type="dcterms:W3CDTF">2022-05-10T20:47:37Z</dcterms:created>
  <dcterms:modified xsi:type="dcterms:W3CDTF">2022-06-26T15:03:29Z</dcterms:modified>
</cp:coreProperties>
</file>