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Perth and Kinross\"/>
    </mc:Choice>
  </mc:AlternateContent>
  <xr:revisionPtr revIDLastSave="0" documentId="13_ncr:1_{07703213-1721-422D-B0C7-7AF255C95FED}" xr6:coauthVersionLast="47" xr6:coauthVersionMax="47" xr10:uidLastSave="{00000000-0000-0000-0000-000000000000}"/>
  <bookViews>
    <workbookView xWindow="-28920" yWindow="-30" windowWidth="29040" windowHeight="15840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64" i="4" l="1"/>
  <c r="AB164" i="4"/>
  <c r="AA164" i="4"/>
  <c r="Y164" i="4"/>
  <c r="X164" i="4"/>
  <c r="P164" i="4"/>
  <c r="AB163" i="4"/>
  <c r="AA163" i="4"/>
  <c r="Z163" i="4"/>
  <c r="Y163" i="4"/>
  <c r="X163" i="4"/>
  <c r="P163" i="4"/>
  <c r="Z162" i="4"/>
  <c r="AB162" i="4"/>
  <c r="AA162" i="4"/>
  <c r="Y162" i="4"/>
  <c r="X162" i="4"/>
  <c r="P162" i="4"/>
  <c r="AB161" i="4"/>
  <c r="AA161" i="4"/>
  <c r="Z161" i="4"/>
  <c r="Y161" i="4"/>
  <c r="X161" i="4"/>
  <c r="P161" i="4"/>
  <c r="Z160" i="4"/>
  <c r="AB160" i="4"/>
  <c r="AA160" i="4"/>
  <c r="Y160" i="4"/>
  <c r="X160" i="4"/>
  <c r="P160" i="4"/>
  <c r="AB159" i="4"/>
  <c r="AA159" i="4"/>
  <c r="Z159" i="4"/>
  <c r="Y159" i="4"/>
  <c r="X159" i="4"/>
  <c r="P159" i="4"/>
  <c r="Z158" i="4"/>
  <c r="AB158" i="4"/>
  <c r="AA158" i="4"/>
  <c r="Y158" i="4"/>
  <c r="X158" i="4"/>
  <c r="P158" i="4"/>
  <c r="P157" i="4"/>
  <c r="AB157" i="4"/>
  <c r="AA157" i="4"/>
  <c r="Z157" i="4"/>
  <c r="Y157" i="4"/>
  <c r="X157" i="4"/>
  <c r="AA156" i="4"/>
  <c r="Y156" i="4"/>
  <c r="P156" i="4"/>
  <c r="AB156" i="4"/>
  <c r="Z156" i="4"/>
  <c r="X156" i="4"/>
  <c r="O156" i="4"/>
  <c r="W156" i="4" s="1"/>
  <c r="AB155" i="4"/>
  <c r="P155" i="4"/>
  <c r="AA155" i="4"/>
  <c r="Z155" i="4"/>
  <c r="Y155" i="4"/>
  <c r="X155" i="4"/>
  <c r="X154" i="4"/>
  <c r="V154" i="4"/>
  <c r="AB154" i="4"/>
  <c r="AA154" i="4"/>
  <c r="Z154" i="4"/>
  <c r="Y154" i="4"/>
  <c r="W154" i="4"/>
  <c r="U154" i="4"/>
  <c r="T154" i="4"/>
  <c r="S154" i="4"/>
  <c r="R154" i="4"/>
  <c r="Q154" i="4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AD133" i="2"/>
  <c r="AC133" i="2"/>
  <c r="AB133" i="2"/>
  <c r="AA133" i="2"/>
  <c r="Z133" i="2"/>
  <c r="Y133" i="2"/>
  <c r="X133" i="2"/>
  <c r="W133" i="2"/>
  <c r="V133" i="2"/>
  <c r="T133" i="2"/>
  <c r="S133" i="2"/>
  <c r="R133" i="2"/>
  <c r="Q133" i="2"/>
  <c r="P133" i="2"/>
  <c r="AD132" i="2"/>
  <c r="AC132" i="2"/>
  <c r="AB132" i="2"/>
  <c r="AA132" i="2"/>
  <c r="Z132" i="2"/>
  <c r="Y132" i="2"/>
  <c r="X132" i="2"/>
  <c r="W132" i="2"/>
  <c r="V132" i="2"/>
  <c r="U132" i="2"/>
  <c r="S132" i="2"/>
  <c r="R132" i="2"/>
  <c r="Q132" i="2"/>
  <c r="P132" i="2"/>
  <c r="AD131" i="2"/>
  <c r="AC131" i="2"/>
  <c r="AB131" i="2"/>
  <c r="AA131" i="2"/>
  <c r="Z131" i="2"/>
  <c r="Y131" i="2"/>
  <c r="X131" i="2"/>
  <c r="W131" i="2"/>
  <c r="V131" i="2"/>
  <c r="U131" i="2"/>
  <c r="T131" i="2"/>
  <c r="R131" i="2"/>
  <c r="Q131" i="2"/>
  <c r="P131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Q130" i="2"/>
  <c r="P130" i="2"/>
  <c r="AC129" i="2"/>
  <c r="AB129" i="2"/>
  <c r="AA129" i="2"/>
  <c r="Z129" i="2"/>
  <c r="Y129" i="2"/>
  <c r="I129" i="2"/>
  <c r="X129" i="2" s="1"/>
  <c r="H129" i="2"/>
  <c r="W129" i="2" s="1"/>
  <c r="G129" i="2"/>
  <c r="V129" i="2" s="1"/>
  <c r="F129" i="2"/>
  <c r="U129" i="2" s="1"/>
  <c r="E129" i="2"/>
  <c r="T129" i="2" s="1"/>
  <c r="D129" i="2"/>
  <c r="S129" i="2" s="1"/>
  <c r="C129" i="2"/>
  <c r="R129" i="2" s="1"/>
  <c r="R156" i="4" l="1"/>
  <c r="T156" i="4"/>
  <c r="Q156" i="4"/>
  <c r="U156" i="4"/>
  <c r="S156" i="4"/>
  <c r="V156" i="4"/>
  <c r="O157" i="4"/>
  <c r="O159" i="4"/>
  <c r="O161" i="4"/>
  <c r="O163" i="4"/>
  <c r="O155" i="4"/>
  <c r="O158" i="4"/>
  <c r="O160" i="4"/>
  <c r="O162" i="4"/>
  <c r="O164" i="4"/>
  <c r="F158" i="1"/>
  <c r="N158" i="1" s="1"/>
  <c r="S157" i="1"/>
  <c r="R157" i="1"/>
  <c r="Q157" i="1"/>
  <c r="P157" i="1"/>
  <c r="O157" i="1"/>
  <c r="N157" i="1"/>
  <c r="M157" i="1"/>
  <c r="L157" i="1"/>
  <c r="S156" i="1"/>
  <c r="S155" i="1"/>
  <c r="S154" i="1"/>
  <c r="S153" i="1"/>
  <c r="S152" i="1"/>
  <c r="S151" i="1"/>
  <c r="S150" i="1"/>
  <c r="S149" i="1"/>
  <c r="S148" i="1"/>
  <c r="W149" i="4"/>
  <c r="O149" i="4"/>
  <c r="V149" i="4" s="1"/>
  <c r="AB149" i="4"/>
  <c r="AA149" i="4"/>
  <c r="Z149" i="4"/>
  <c r="Y149" i="4"/>
  <c r="X149" i="4"/>
  <c r="U149" i="4"/>
  <c r="S149" i="4"/>
  <c r="R149" i="4"/>
  <c r="P149" i="4"/>
  <c r="AA148" i="4"/>
  <c r="Z148" i="4"/>
  <c r="AB148" i="4"/>
  <c r="Y148" i="4"/>
  <c r="X148" i="4"/>
  <c r="W148" i="4"/>
  <c r="P148" i="4"/>
  <c r="W147" i="4"/>
  <c r="O147" i="4"/>
  <c r="Q147" i="4" s="1"/>
  <c r="AB147" i="4"/>
  <c r="AA147" i="4"/>
  <c r="Z147" i="4"/>
  <c r="Y147" i="4"/>
  <c r="X147" i="4"/>
  <c r="P147" i="4"/>
  <c r="AA146" i="4"/>
  <c r="Z146" i="4"/>
  <c r="AB146" i="4"/>
  <c r="Y146" i="4"/>
  <c r="X146" i="4"/>
  <c r="W146" i="4"/>
  <c r="P146" i="4"/>
  <c r="W145" i="4"/>
  <c r="P145" i="4"/>
  <c r="O145" i="4"/>
  <c r="V145" i="4" s="1"/>
  <c r="AB145" i="4"/>
  <c r="AA145" i="4"/>
  <c r="Z145" i="4"/>
  <c r="Y145" i="4"/>
  <c r="X145" i="4"/>
  <c r="U145" i="4"/>
  <c r="T145" i="4"/>
  <c r="S145" i="4"/>
  <c r="R145" i="4"/>
  <c r="Q145" i="4"/>
  <c r="AA144" i="4"/>
  <c r="Z144" i="4"/>
  <c r="Y144" i="4"/>
  <c r="P144" i="4"/>
  <c r="AB144" i="4"/>
  <c r="X144" i="4"/>
  <c r="W144" i="4"/>
  <c r="O144" i="4"/>
  <c r="S144" i="4" s="1"/>
  <c r="AB143" i="4"/>
  <c r="P143" i="4"/>
  <c r="AA143" i="4"/>
  <c r="Z143" i="4"/>
  <c r="Y143" i="4"/>
  <c r="X143" i="4"/>
  <c r="W143" i="4"/>
  <c r="X142" i="4"/>
  <c r="W142" i="4"/>
  <c r="V142" i="4"/>
  <c r="AB142" i="4"/>
  <c r="AA142" i="4"/>
  <c r="Z142" i="4"/>
  <c r="Y142" i="4"/>
  <c r="U142" i="4"/>
  <c r="T142" i="4"/>
  <c r="S142" i="4"/>
  <c r="R142" i="4"/>
  <c r="Q142" i="4"/>
  <c r="C117" i="2"/>
  <c r="R117" i="2" s="1"/>
  <c r="D117" i="2"/>
  <c r="S117" i="2" s="1"/>
  <c r="E117" i="2"/>
  <c r="F117" i="2"/>
  <c r="G117" i="2"/>
  <c r="H117" i="2"/>
  <c r="Y117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AD121" i="2"/>
  <c r="AC121" i="2"/>
  <c r="AB121" i="2"/>
  <c r="AA121" i="2"/>
  <c r="Z121" i="2"/>
  <c r="Y121" i="2"/>
  <c r="X121" i="2"/>
  <c r="W121" i="2"/>
  <c r="V121" i="2"/>
  <c r="T121" i="2"/>
  <c r="S121" i="2"/>
  <c r="R121" i="2"/>
  <c r="Q121" i="2"/>
  <c r="P121" i="2"/>
  <c r="AD120" i="2"/>
  <c r="AC120" i="2"/>
  <c r="AB120" i="2"/>
  <c r="AA120" i="2"/>
  <c r="Z120" i="2"/>
  <c r="Y120" i="2"/>
  <c r="X120" i="2"/>
  <c r="W120" i="2"/>
  <c r="V120" i="2"/>
  <c r="U120" i="2"/>
  <c r="S120" i="2"/>
  <c r="R120" i="2"/>
  <c r="Q120" i="2"/>
  <c r="P120" i="2"/>
  <c r="AD119" i="2"/>
  <c r="AC119" i="2"/>
  <c r="AB119" i="2"/>
  <c r="AA119" i="2"/>
  <c r="Z119" i="2"/>
  <c r="Y119" i="2"/>
  <c r="X119" i="2"/>
  <c r="W119" i="2"/>
  <c r="V119" i="2"/>
  <c r="U119" i="2"/>
  <c r="T119" i="2"/>
  <c r="R119" i="2"/>
  <c r="Q119" i="2"/>
  <c r="P119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Q118" i="2"/>
  <c r="P118" i="2"/>
  <c r="AC117" i="2"/>
  <c r="AB117" i="2"/>
  <c r="AA117" i="2"/>
  <c r="Z117" i="2"/>
  <c r="X117" i="2"/>
  <c r="W117" i="2"/>
  <c r="V117" i="2"/>
  <c r="U117" i="2"/>
  <c r="T117" i="2"/>
  <c r="R144" i="4" l="1"/>
  <c r="T144" i="4"/>
  <c r="V144" i="4"/>
  <c r="R158" i="4"/>
  <c r="T158" i="4"/>
  <c r="S158" i="4"/>
  <c r="U158" i="4"/>
  <c r="Q158" i="4"/>
  <c r="W158" i="4"/>
  <c r="V158" i="4"/>
  <c r="V155" i="4"/>
  <c r="U155" i="4"/>
  <c r="T155" i="4"/>
  <c r="S155" i="4"/>
  <c r="R155" i="4"/>
  <c r="Q155" i="4"/>
  <c r="W155" i="4"/>
  <c r="R163" i="4"/>
  <c r="Q163" i="4"/>
  <c r="W163" i="4"/>
  <c r="S163" i="4"/>
  <c r="U163" i="4"/>
  <c r="V163" i="4"/>
  <c r="T163" i="4"/>
  <c r="AC156" i="4"/>
  <c r="W159" i="4"/>
  <c r="U159" i="4"/>
  <c r="V159" i="4"/>
  <c r="T159" i="4"/>
  <c r="S159" i="4"/>
  <c r="R159" i="4"/>
  <c r="Q159" i="4"/>
  <c r="Q157" i="4"/>
  <c r="W157" i="4"/>
  <c r="R157" i="4"/>
  <c r="V157" i="4"/>
  <c r="U157" i="4"/>
  <c r="T157" i="4"/>
  <c r="S157" i="4"/>
  <c r="Q160" i="4"/>
  <c r="W160" i="4"/>
  <c r="V160" i="4"/>
  <c r="U160" i="4"/>
  <c r="R160" i="4"/>
  <c r="T160" i="4"/>
  <c r="S160" i="4"/>
  <c r="V161" i="4"/>
  <c r="T161" i="4"/>
  <c r="S161" i="4"/>
  <c r="R161" i="4"/>
  <c r="Q161" i="4"/>
  <c r="U161" i="4"/>
  <c r="W161" i="4"/>
  <c r="V164" i="4"/>
  <c r="U164" i="4"/>
  <c r="R164" i="4"/>
  <c r="T164" i="4"/>
  <c r="S164" i="4"/>
  <c r="W164" i="4"/>
  <c r="Q164" i="4"/>
  <c r="W162" i="4"/>
  <c r="V162" i="4"/>
  <c r="U162" i="4"/>
  <c r="R162" i="4"/>
  <c r="T162" i="4"/>
  <c r="S162" i="4"/>
  <c r="Q162" i="4"/>
  <c r="G157" i="1"/>
  <c r="K157" i="1"/>
  <c r="E157" i="1"/>
  <c r="F157" i="1"/>
  <c r="I157" i="1"/>
  <c r="H157" i="1"/>
  <c r="J157" i="1"/>
  <c r="T149" i="4"/>
  <c r="R147" i="4"/>
  <c r="Q149" i="4"/>
  <c r="J158" i="1"/>
  <c r="L158" i="1"/>
  <c r="T147" i="4"/>
  <c r="V147" i="4"/>
  <c r="AC149" i="4"/>
  <c r="AC145" i="4"/>
  <c r="U147" i="4"/>
  <c r="Q144" i="4"/>
  <c r="S147" i="4"/>
  <c r="U144" i="4"/>
  <c r="O143" i="4"/>
  <c r="O146" i="4"/>
  <c r="O148" i="4"/>
  <c r="F143" i="1"/>
  <c r="N143" i="1" s="1"/>
  <c r="S142" i="1"/>
  <c r="R142" i="1"/>
  <c r="Q142" i="1"/>
  <c r="P142" i="1"/>
  <c r="O142" i="1"/>
  <c r="N142" i="1"/>
  <c r="M142" i="1"/>
  <c r="L142" i="1"/>
  <c r="K142" i="1"/>
  <c r="S141" i="1"/>
  <c r="S140" i="1"/>
  <c r="S139" i="1"/>
  <c r="S138" i="1"/>
  <c r="S137" i="1"/>
  <c r="S136" i="1"/>
  <c r="S135" i="1"/>
  <c r="V137" i="4"/>
  <c r="AB137" i="4"/>
  <c r="AA137" i="4"/>
  <c r="Z137" i="4"/>
  <c r="Y137" i="4"/>
  <c r="X137" i="4"/>
  <c r="W137" i="4"/>
  <c r="U137" i="4"/>
  <c r="T137" i="4"/>
  <c r="S137" i="4"/>
  <c r="R137" i="4"/>
  <c r="Q137" i="4"/>
  <c r="P137" i="4"/>
  <c r="Z136" i="4"/>
  <c r="R136" i="4"/>
  <c r="AB136" i="4"/>
  <c r="AA136" i="4"/>
  <c r="Y136" i="4"/>
  <c r="X136" i="4"/>
  <c r="W136" i="4"/>
  <c r="V136" i="4"/>
  <c r="U136" i="4"/>
  <c r="T136" i="4"/>
  <c r="S136" i="4"/>
  <c r="Q136" i="4"/>
  <c r="P136" i="4"/>
  <c r="V135" i="4"/>
  <c r="AB135" i="4"/>
  <c r="AA135" i="4"/>
  <c r="Z135" i="4"/>
  <c r="Y135" i="4"/>
  <c r="X135" i="4"/>
  <c r="W135" i="4"/>
  <c r="U135" i="4"/>
  <c r="T135" i="4"/>
  <c r="S135" i="4"/>
  <c r="R135" i="4"/>
  <c r="Q135" i="4"/>
  <c r="P135" i="4"/>
  <c r="Z134" i="4"/>
  <c r="R134" i="4"/>
  <c r="AB134" i="4"/>
  <c r="AA134" i="4"/>
  <c r="Y134" i="4"/>
  <c r="X134" i="4"/>
  <c r="W134" i="4"/>
  <c r="V134" i="4"/>
  <c r="U134" i="4"/>
  <c r="T134" i="4"/>
  <c r="S134" i="4"/>
  <c r="Q134" i="4"/>
  <c r="P134" i="4"/>
  <c r="V133" i="4"/>
  <c r="AB133" i="4"/>
  <c r="AA133" i="4"/>
  <c r="Z133" i="4"/>
  <c r="Y133" i="4"/>
  <c r="X133" i="4"/>
  <c r="W133" i="4"/>
  <c r="U133" i="4"/>
  <c r="T133" i="4"/>
  <c r="S133" i="4"/>
  <c r="R133" i="4"/>
  <c r="Q133" i="4"/>
  <c r="P133" i="4"/>
  <c r="Z132" i="4"/>
  <c r="R132" i="4"/>
  <c r="AB132" i="4"/>
  <c r="AA132" i="4"/>
  <c r="Y132" i="4"/>
  <c r="X132" i="4"/>
  <c r="W132" i="4"/>
  <c r="V132" i="4"/>
  <c r="U132" i="4"/>
  <c r="T132" i="4"/>
  <c r="S132" i="4"/>
  <c r="Q132" i="4"/>
  <c r="P132" i="4"/>
  <c r="V131" i="4"/>
  <c r="P131" i="4"/>
  <c r="AB131" i="4"/>
  <c r="AA131" i="4"/>
  <c r="Z131" i="4"/>
  <c r="Y131" i="4"/>
  <c r="X131" i="4"/>
  <c r="W131" i="4"/>
  <c r="U131" i="4"/>
  <c r="T131" i="4"/>
  <c r="S131" i="4"/>
  <c r="R131" i="4"/>
  <c r="Q131" i="4"/>
  <c r="AA130" i="4"/>
  <c r="Y130" i="4"/>
  <c r="S130" i="4"/>
  <c r="Q130" i="4"/>
  <c r="P130" i="4"/>
  <c r="AB130" i="4"/>
  <c r="Z130" i="4"/>
  <c r="X130" i="4"/>
  <c r="W130" i="4"/>
  <c r="V130" i="4"/>
  <c r="U130" i="4"/>
  <c r="T130" i="4"/>
  <c r="R130" i="4"/>
  <c r="AB129" i="4"/>
  <c r="T129" i="4"/>
  <c r="P129" i="4"/>
  <c r="AA129" i="4"/>
  <c r="Z129" i="4"/>
  <c r="Y129" i="4"/>
  <c r="X129" i="4"/>
  <c r="W129" i="4"/>
  <c r="V129" i="4"/>
  <c r="U129" i="4"/>
  <c r="S129" i="4"/>
  <c r="R129" i="4"/>
  <c r="Q129" i="4"/>
  <c r="X128" i="4"/>
  <c r="V128" i="4"/>
  <c r="AB128" i="4"/>
  <c r="AA128" i="4"/>
  <c r="Z128" i="4"/>
  <c r="Y128" i="4"/>
  <c r="W128" i="4"/>
  <c r="U128" i="4"/>
  <c r="T128" i="4"/>
  <c r="S128" i="4"/>
  <c r="R128" i="4"/>
  <c r="Q128" i="4"/>
  <c r="AC162" i="4" l="1"/>
  <c r="AC161" i="4"/>
  <c r="AC163" i="4"/>
  <c r="AC157" i="4"/>
  <c r="AC160" i="4"/>
  <c r="AC158" i="4"/>
  <c r="AC155" i="4"/>
  <c r="AC159" i="4"/>
  <c r="AC164" i="4"/>
  <c r="AC147" i="4"/>
  <c r="AC144" i="4"/>
  <c r="V146" i="4"/>
  <c r="U146" i="4"/>
  <c r="S146" i="4"/>
  <c r="T146" i="4"/>
  <c r="R146" i="4"/>
  <c r="Q146" i="4"/>
  <c r="Q143" i="4"/>
  <c r="R143" i="4"/>
  <c r="U143" i="4"/>
  <c r="V143" i="4"/>
  <c r="T143" i="4"/>
  <c r="S143" i="4"/>
  <c r="U148" i="4"/>
  <c r="S148" i="4"/>
  <c r="T148" i="4"/>
  <c r="R148" i="4"/>
  <c r="Q148" i="4"/>
  <c r="V148" i="4"/>
  <c r="E142" i="1"/>
  <c r="F142" i="1"/>
  <c r="H142" i="1"/>
  <c r="I142" i="1"/>
  <c r="G142" i="1"/>
  <c r="J142" i="1"/>
  <c r="J143" i="1"/>
  <c r="L143" i="1"/>
  <c r="AC136" i="4"/>
  <c r="AC133" i="4"/>
  <c r="AC130" i="4"/>
  <c r="AC135" i="4"/>
  <c r="AC129" i="4"/>
  <c r="AC132" i="4"/>
  <c r="AC137" i="4"/>
  <c r="AC131" i="4"/>
  <c r="AC134" i="4"/>
  <c r="AC143" i="4" l="1"/>
  <c r="AC146" i="4"/>
  <c r="AC148" i="4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AD110" i="2"/>
  <c r="AC110" i="2"/>
  <c r="AB110" i="2"/>
  <c r="AA110" i="2"/>
  <c r="Z110" i="2"/>
  <c r="Y110" i="2"/>
  <c r="X110" i="2"/>
  <c r="W110" i="2"/>
  <c r="V110" i="2"/>
  <c r="T110" i="2"/>
  <c r="S110" i="2"/>
  <c r="R110" i="2"/>
  <c r="Q110" i="2"/>
  <c r="P110" i="2"/>
  <c r="AD109" i="2"/>
  <c r="AC109" i="2"/>
  <c r="AB109" i="2"/>
  <c r="AA109" i="2"/>
  <c r="Z109" i="2"/>
  <c r="Y109" i="2"/>
  <c r="X109" i="2"/>
  <c r="W109" i="2"/>
  <c r="V109" i="2"/>
  <c r="U109" i="2"/>
  <c r="S109" i="2"/>
  <c r="R109" i="2"/>
  <c r="Q109" i="2"/>
  <c r="P109" i="2"/>
  <c r="AD108" i="2"/>
  <c r="AC108" i="2"/>
  <c r="AB108" i="2"/>
  <c r="AA108" i="2"/>
  <c r="Z108" i="2"/>
  <c r="Y108" i="2"/>
  <c r="X108" i="2"/>
  <c r="W108" i="2"/>
  <c r="V108" i="2"/>
  <c r="U108" i="2"/>
  <c r="T108" i="2"/>
  <c r="R108" i="2"/>
  <c r="Q108" i="2"/>
  <c r="P108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Q107" i="2"/>
  <c r="P107" i="2"/>
  <c r="AB106" i="2"/>
  <c r="W106" i="2"/>
  <c r="AC106" i="2"/>
  <c r="AA106" i="2"/>
  <c r="Z106" i="2"/>
  <c r="Y106" i="2"/>
  <c r="X106" i="2"/>
  <c r="G106" i="2"/>
  <c r="V106" i="2" s="1"/>
  <c r="F106" i="2"/>
  <c r="U106" i="2" s="1"/>
  <c r="E106" i="2"/>
  <c r="T106" i="2" s="1"/>
  <c r="D106" i="2"/>
  <c r="S106" i="2" s="1"/>
  <c r="C106" i="2"/>
  <c r="R106" i="2" s="1"/>
  <c r="F130" i="1" l="1"/>
  <c r="N130" i="1" s="1"/>
  <c r="S129" i="1"/>
  <c r="R129" i="1"/>
  <c r="Q129" i="1"/>
  <c r="P129" i="1"/>
  <c r="O129" i="1"/>
  <c r="N129" i="1"/>
  <c r="M129" i="1"/>
  <c r="L129" i="1"/>
  <c r="K129" i="1"/>
  <c r="S128" i="1"/>
  <c r="S127" i="1"/>
  <c r="S126" i="1"/>
  <c r="S125" i="1"/>
  <c r="S124" i="1"/>
  <c r="S123" i="1"/>
  <c r="S122" i="1"/>
  <c r="AB123" i="4"/>
  <c r="AA123" i="4"/>
  <c r="Z123" i="4"/>
  <c r="Y123" i="4"/>
  <c r="X123" i="4"/>
  <c r="W123" i="4"/>
  <c r="V123" i="4"/>
  <c r="P123" i="4"/>
  <c r="X122" i="4"/>
  <c r="W122" i="4"/>
  <c r="P122" i="4"/>
  <c r="O122" i="4"/>
  <c r="U122" i="4" s="1"/>
  <c r="AB122" i="4"/>
  <c r="AA122" i="4"/>
  <c r="Z122" i="4"/>
  <c r="Y122" i="4"/>
  <c r="V122" i="4"/>
  <c r="AB121" i="4"/>
  <c r="AA121" i="4"/>
  <c r="Z121" i="4"/>
  <c r="Y121" i="4"/>
  <c r="X121" i="4"/>
  <c r="W121" i="4"/>
  <c r="V121" i="4"/>
  <c r="P121" i="4"/>
  <c r="AA120" i="4"/>
  <c r="X120" i="4"/>
  <c r="W120" i="4"/>
  <c r="P120" i="4"/>
  <c r="O120" i="4"/>
  <c r="Q120" i="4" s="1"/>
  <c r="AB120" i="4"/>
  <c r="Z120" i="4"/>
  <c r="Y120" i="4"/>
  <c r="V120" i="4"/>
  <c r="AB119" i="4"/>
  <c r="AA119" i="4"/>
  <c r="Z119" i="4"/>
  <c r="Y119" i="4"/>
  <c r="X119" i="4"/>
  <c r="W119" i="4"/>
  <c r="V119" i="4"/>
  <c r="P119" i="4"/>
  <c r="AA118" i="4"/>
  <c r="X118" i="4"/>
  <c r="W118" i="4"/>
  <c r="P118" i="4"/>
  <c r="O118" i="4"/>
  <c r="S118" i="4" s="1"/>
  <c r="AB118" i="4"/>
  <c r="Z118" i="4"/>
  <c r="Y118" i="4"/>
  <c r="V118" i="4"/>
  <c r="AA117" i="4"/>
  <c r="Z117" i="4"/>
  <c r="P117" i="4"/>
  <c r="AB117" i="4"/>
  <c r="Y117" i="4"/>
  <c r="X117" i="4"/>
  <c r="W117" i="4"/>
  <c r="V117" i="4"/>
  <c r="O117" i="4"/>
  <c r="R117" i="4" s="1"/>
  <c r="X116" i="4"/>
  <c r="V116" i="4"/>
  <c r="P116" i="4"/>
  <c r="AB116" i="4"/>
  <c r="AA116" i="4"/>
  <c r="Z116" i="4"/>
  <c r="Y116" i="4"/>
  <c r="W116" i="4"/>
  <c r="Z115" i="4"/>
  <c r="X115" i="4"/>
  <c r="W115" i="4"/>
  <c r="U115" i="4"/>
  <c r="R115" i="4"/>
  <c r="AB115" i="4"/>
  <c r="AA115" i="4"/>
  <c r="Y115" i="4"/>
  <c r="V115" i="4"/>
  <c r="T115" i="4"/>
  <c r="S115" i="4"/>
  <c r="Q115" i="4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AD99" i="2"/>
  <c r="AC99" i="2"/>
  <c r="AB99" i="2"/>
  <c r="AA99" i="2"/>
  <c r="Z99" i="2"/>
  <c r="Y99" i="2"/>
  <c r="X99" i="2"/>
  <c r="W99" i="2"/>
  <c r="V99" i="2"/>
  <c r="T99" i="2"/>
  <c r="S99" i="2"/>
  <c r="R99" i="2"/>
  <c r="Q99" i="2"/>
  <c r="P99" i="2"/>
  <c r="AD98" i="2"/>
  <c r="AC98" i="2"/>
  <c r="AB98" i="2"/>
  <c r="AA98" i="2"/>
  <c r="Z98" i="2"/>
  <c r="Y98" i="2"/>
  <c r="X98" i="2"/>
  <c r="W98" i="2"/>
  <c r="V98" i="2"/>
  <c r="U98" i="2"/>
  <c r="S98" i="2"/>
  <c r="R98" i="2"/>
  <c r="Q98" i="2"/>
  <c r="P98" i="2"/>
  <c r="AD97" i="2"/>
  <c r="AC97" i="2"/>
  <c r="AB97" i="2"/>
  <c r="AA97" i="2"/>
  <c r="Z97" i="2"/>
  <c r="Y97" i="2"/>
  <c r="X97" i="2"/>
  <c r="W97" i="2"/>
  <c r="V97" i="2"/>
  <c r="U97" i="2"/>
  <c r="T97" i="2"/>
  <c r="R97" i="2"/>
  <c r="Q97" i="2"/>
  <c r="P97" i="2"/>
  <c r="AD96" i="2"/>
  <c r="AC96" i="2"/>
  <c r="AB96" i="2"/>
  <c r="AA96" i="2"/>
  <c r="Z96" i="2"/>
  <c r="Y96" i="2"/>
  <c r="X96" i="2"/>
  <c r="W96" i="2"/>
  <c r="V96" i="2"/>
  <c r="U96" i="2"/>
  <c r="T96" i="2"/>
  <c r="S96" i="2"/>
  <c r="Q96" i="2"/>
  <c r="P96" i="2"/>
  <c r="Y95" i="2"/>
  <c r="AC95" i="2"/>
  <c r="AB95" i="2"/>
  <c r="AA95" i="2"/>
  <c r="Z95" i="2"/>
  <c r="X95" i="2"/>
  <c r="W95" i="2"/>
  <c r="G95" i="2"/>
  <c r="V95" i="2" s="1"/>
  <c r="F95" i="2"/>
  <c r="U95" i="2" s="1"/>
  <c r="E95" i="2"/>
  <c r="T95" i="2" s="1"/>
  <c r="D95" i="2"/>
  <c r="S95" i="2" s="1"/>
  <c r="C95" i="2"/>
  <c r="R95" i="2" s="1"/>
  <c r="U117" i="4" l="1"/>
  <c r="Q118" i="4"/>
  <c r="R118" i="4"/>
  <c r="Q122" i="4"/>
  <c r="R122" i="4"/>
  <c r="S122" i="4"/>
  <c r="T122" i="4"/>
  <c r="T118" i="4"/>
  <c r="U118" i="4"/>
  <c r="S117" i="4"/>
  <c r="F129" i="1"/>
  <c r="G129" i="1"/>
  <c r="I129" i="1"/>
  <c r="H129" i="1"/>
  <c r="J129" i="1"/>
  <c r="E129" i="1"/>
  <c r="L130" i="1"/>
  <c r="J130" i="1"/>
  <c r="T117" i="4"/>
  <c r="S120" i="4"/>
  <c r="T120" i="4"/>
  <c r="R120" i="4"/>
  <c r="U120" i="4"/>
  <c r="Q117" i="4"/>
  <c r="O116" i="4"/>
  <c r="O119" i="4"/>
  <c r="O121" i="4"/>
  <c r="O123" i="4"/>
  <c r="F117" i="1"/>
  <c r="N117" i="1" s="1"/>
  <c r="S116" i="1"/>
  <c r="R116" i="1"/>
  <c r="Q116" i="1"/>
  <c r="P116" i="1"/>
  <c r="O116" i="1"/>
  <c r="N116" i="1"/>
  <c r="M116" i="1"/>
  <c r="L116" i="1"/>
  <c r="K116" i="1"/>
  <c r="J116" i="1"/>
  <c r="I116" i="1"/>
  <c r="S115" i="1"/>
  <c r="S114" i="1"/>
  <c r="S113" i="1"/>
  <c r="S112" i="1"/>
  <c r="S111" i="1"/>
  <c r="S110" i="1"/>
  <c r="AA110" i="4"/>
  <c r="O110" i="4"/>
  <c r="S110" i="4" s="1"/>
  <c r="AB110" i="4"/>
  <c r="Z110" i="4"/>
  <c r="Y110" i="4"/>
  <c r="X110" i="4"/>
  <c r="P110" i="4"/>
  <c r="AA109" i="4"/>
  <c r="AB109" i="4"/>
  <c r="Z109" i="4"/>
  <c r="Y109" i="4"/>
  <c r="X109" i="4"/>
  <c r="P109" i="4"/>
  <c r="AA108" i="4"/>
  <c r="O108" i="4"/>
  <c r="V108" i="4" s="1"/>
  <c r="AB108" i="4"/>
  <c r="Z108" i="4"/>
  <c r="Y108" i="4"/>
  <c r="X108" i="4"/>
  <c r="U108" i="4"/>
  <c r="P108" i="4"/>
  <c r="AA107" i="4"/>
  <c r="AB107" i="4"/>
  <c r="Z107" i="4"/>
  <c r="Y107" i="4"/>
  <c r="X107" i="4"/>
  <c r="P107" i="4"/>
  <c r="AA106" i="4"/>
  <c r="O106" i="4"/>
  <c r="R106" i="4" s="1"/>
  <c r="AB106" i="4"/>
  <c r="Z106" i="4"/>
  <c r="Y106" i="4"/>
  <c r="X106" i="4"/>
  <c r="P106" i="4"/>
  <c r="AA105" i="4"/>
  <c r="AB105" i="4"/>
  <c r="Z105" i="4"/>
  <c r="Y105" i="4"/>
  <c r="X105" i="4"/>
  <c r="P105" i="4"/>
  <c r="AB104" i="4"/>
  <c r="AA104" i="4"/>
  <c r="X104" i="4"/>
  <c r="P104" i="4"/>
  <c r="O104" i="4"/>
  <c r="V104" i="4" s="1"/>
  <c r="Z104" i="4"/>
  <c r="Y104" i="4"/>
  <c r="AA103" i="4"/>
  <c r="Z103" i="4"/>
  <c r="P103" i="4"/>
  <c r="AB103" i="4"/>
  <c r="Y103" i="4"/>
  <c r="X103" i="4"/>
  <c r="O103" i="4"/>
  <c r="R103" i="4" s="1"/>
  <c r="Z102" i="4"/>
  <c r="Y102" i="4"/>
  <c r="P102" i="4"/>
  <c r="AB102" i="4"/>
  <c r="AA102" i="4"/>
  <c r="X102" i="4"/>
  <c r="O102" i="4"/>
  <c r="W102" i="4" s="1"/>
  <c r="Z101" i="4"/>
  <c r="X101" i="4"/>
  <c r="W101" i="4"/>
  <c r="U101" i="4"/>
  <c r="R101" i="4"/>
  <c r="AB101" i="4"/>
  <c r="AA101" i="4"/>
  <c r="Y101" i="4"/>
  <c r="V101" i="4"/>
  <c r="T101" i="4"/>
  <c r="S101" i="4"/>
  <c r="Q101" i="4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AD86" i="2"/>
  <c r="AC86" i="2"/>
  <c r="AB86" i="2"/>
  <c r="AA86" i="2"/>
  <c r="Z86" i="2"/>
  <c r="Y86" i="2"/>
  <c r="X86" i="2"/>
  <c r="W86" i="2"/>
  <c r="V86" i="2"/>
  <c r="T86" i="2"/>
  <c r="S86" i="2"/>
  <c r="R86" i="2"/>
  <c r="Q86" i="2"/>
  <c r="P86" i="2"/>
  <c r="AD85" i="2"/>
  <c r="AC85" i="2"/>
  <c r="AB85" i="2"/>
  <c r="AA85" i="2"/>
  <c r="Z85" i="2"/>
  <c r="Y85" i="2"/>
  <c r="X85" i="2"/>
  <c r="W85" i="2"/>
  <c r="V85" i="2"/>
  <c r="U85" i="2"/>
  <c r="S85" i="2"/>
  <c r="R85" i="2"/>
  <c r="Q85" i="2"/>
  <c r="P85" i="2"/>
  <c r="AD84" i="2"/>
  <c r="AC84" i="2"/>
  <c r="AB84" i="2"/>
  <c r="AA84" i="2"/>
  <c r="Z84" i="2"/>
  <c r="Y84" i="2"/>
  <c r="X84" i="2"/>
  <c r="W84" i="2"/>
  <c r="V84" i="2"/>
  <c r="U84" i="2"/>
  <c r="T84" i="2"/>
  <c r="R84" i="2"/>
  <c r="Q84" i="2"/>
  <c r="P84" i="2"/>
  <c r="AD83" i="2"/>
  <c r="AC83" i="2"/>
  <c r="AB83" i="2"/>
  <c r="AA83" i="2"/>
  <c r="Z83" i="2"/>
  <c r="Y83" i="2"/>
  <c r="X83" i="2"/>
  <c r="W83" i="2"/>
  <c r="V83" i="2"/>
  <c r="U83" i="2"/>
  <c r="T83" i="2"/>
  <c r="S83" i="2"/>
  <c r="Q83" i="2"/>
  <c r="P83" i="2"/>
  <c r="Z82" i="2"/>
  <c r="AC82" i="2"/>
  <c r="AB82" i="2"/>
  <c r="AA82" i="2"/>
  <c r="Y82" i="2"/>
  <c r="I82" i="2"/>
  <c r="X82" i="2" s="1"/>
  <c r="H82" i="2"/>
  <c r="W82" i="2" s="1"/>
  <c r="G82" i="2"/>
  <c r="V82" i="2" s="1"/>
  <c r="F82" i="2"/>
  <c r="U82" i="2" s="1"/>
  <c r="E82" i="2"/>
  <c r="T82" i="2" s="1"/>
  <c r="D82" i="2"/>
  <c r="S82" i="2" s="1"/>
  <c r="C82" i="2"/>
  <c r="R82" i="2" s="1"/>
  <c r="AC122" i="4" l="1"/>
  <c r="AC118" i="4"/>
  <c r="Q102" i="4"/>
  <c r="Q108" i="4"/>
  <c r="S102" i="4"/>
  <c r="S108" i="4"/>
  <c r="R108" i="4"/>
  <c r="R110" i="4"/>
  <c r="H116" i="1"/>
  <c r="T110" i="4"/>
  <c r="U110" i="4"/>
  <c r="AC117" i="4"/>
  <c r="V110" i="4"/>
  <c r="AC120" i="4"/>
  <c r="U103" i="4"/>
  <c r="Q110" i="4"/>
  <c r="T116" i="4"/>
  <c r="R116" i="4"/>
  <c r="U116" i="4"/>
  <c r="S116" i="4"/>
  <c r="Q116" i="4"/>
  <c r="T121" i="4"/>
  <c r="R121" i="4"/>
  <c r="S121" i="4"/>
  <c r="Q121" i="4"/>
  <c r="U121" i="4"/>
  <c r="Q119" i="4"/>
  <c r="U119" i="4"/>
  <c r="T119" i="4"/>
  <c r="R119" i="4"/>
  <c r="S119" i="4"/>
  <c r="U123" i="4"/>
  <c r="Q123" i="4"/>
  <c r="T123" i="4"/>
  <c r="R123" i="4"/>
  <c r="S123" i="4"/>
  <c r="E116" i="1"/>
  <c r="J117" i="1"/>
  <c r="F116" i="1"/>
  <c r="L117" i="1"/>
  <c r="G116" i="1"/>
  <c r="V103" i="4"/>
  <c r="T108" i="4"/>
  <c r="W110" i="4"/>
  <c r="T103" i="4"/>
  <c r="S103" i="4"/>
  <c r="Q106" i="4"/>
  <c r="T102" i="4"/>
  <c r="R102" i="4"/>
  <c r="W103" i="4"/>
  <c r="T106" i="4"/>
  <c r="S106" i="4"/>
  <c r="V102" i="4"/>
  <c r="U102" i="4"/>
  <c r="U106" i="4"/>
  <c r="W106" i="4"/>
  <c r="Q104" i="4"/>
  <c r="S104" i="4"/>
  <c r="V106" i="4"/>
  <c r="R104" i="4"/>
  <c r="T104" i="4"/>
  <c r="U104" i="4"/>
  <c r="W104" i="4"/>
  <c r="W108" i="4"/>
  <c r="Q103" i="4"/>
  <c r="O105" i="4"/>
  <c r="O107" i="4"/>
  <c r="O109" i="4"/>
  <c r="F105" i="1"/>
  <c r="J105" i="1" s="1"/>
  <c r="S104" i="1"/>
  <c r="R104" i="1"/>
  <c r="Q104" i="1"/>
  <c r="P104" i="1"/>
  <c r="O104" i="1"/>
  <c r="N104" i="1"/>
  <c r="M104" i="1"/>
  <c r="L104" i="1"/>
  <c r="K104" i="1"/>
  <c r="E104" i="1"/>
  <c r="S103" i="1"/>
  <c r="S102" i="1"/>
  <c r="S101" i="1"/>
  <c r="S100" i="1"/>
  <c r="S99" i="1"/>
  <c r="S98" i="1"/>
  <c r="S97" i="1"/>
  <c r="S96" i="1"/>
  <c r="AA96" i="4"/>
  <c r="X96" i="4"/>
  <c r="W96" i="4"/>
  <c r="V96" i="4"/>
  <c r="P96" i="4"/>
  <c r="O96" i="4"/>
  <c r="T96" i="4" s="1"/>
  <c r="AB96" i="4"/>
  <c r="Z96" i="4"/>
  <c r="Y96" i="4"/>
  <c r="U96" i="4"/>
  <c r="AB95" i="4"/>
  <c r="AA95" i="4"/>
  <c r="Z95" i="4"/>
  <c r="W95" i="4"/>
  <c r="Y95" i="4"/>
  <c r="X95" i="4"/>
  <c r="V95" i="4"/>
  <c r="U95" i="4"/>
  <c r="P95" i="4"/>
  <c r="AA94" i="4"/>
  <c r="X94" i="4"/>
  <c r="W94" i="4"/>
  <c r="V94" i="4"/>
  <c r="P94" i="4"/>
  <c r="O94" i="4"/>
  <c r="T94" i="4" s="1"/>
  <c r="AB94" i="4"/>
  <c r="Z94" i="4"/>
  <c r="Y94" i="4"/>
  <c r="U94" i="4"/>
  <c r="AB93" i="4"/>
  <c r="AA93" i="4"/>
  <c r="Z93" i="4"/>
  <c r="W93" i="4"/>
  <c r="Y93" i="4"/>
  <c r="X93" i="4"/>
  <c r="V93" i="4"/>
  <c r="U93" i="4"/>
  <c r="P93" i="4"/>
  <c r="AA92" i="4"/>
  <c r="X92" i="4"/>
  <c r="W92" i="4"/>
  <c r="V92" i="4"/>
  <c r="P92" i="4"/>
  <c r="O92" i="4"/>
  <c r="T92" i="4" s="1"/>
  <c r="AB92" i="4"/>
  <c r="Z92" i="4"/>
  <c r="Y92" i="4"/>
  <c r="U92" i="4"/>
  <c r="AB91" i="4"/>
  <c r="AA91" i="4"/>
  <c r="Z91" i="4"/>
  <c r="W91" i="4"/>
  <c r="Y91" i="4"/>
  <c r="X91" i="4"/>
  <c r="V91" i="4"/>
  <c r="U91" i="4"/>
  <c r="P91" i="4"/>
  <c r="AA90" i="4"/>
  <c r="X90" i="4"/>
  <c r="W90" i="4"/>
  <c r="V90" i="4"/>
  <c r="P90" i="4"/>
  <c r="O90" i="4"/>
  <c r="T90" i="4" s="1"/>
  <c r="AB90" i="4"/>
  <c r="Z90" i="4"/>
  <c r="Y90" i="4"/>
  <c r="U90" i="4"/>
  <c r="Z89" i="4"/>
  <c r="Y89" i="4"/>
  <c r="P89" i="4"/>
  <c r="AB89" i="4"/>
  <c r="AA89" i="4"/>
  <c r="X89" i="4"/>
  <c r="W89" i="4"/>
  <c r="V89" i="4"/>
  <c r="U89" i="4"/>
  <c r="O89" i="4"/>
  <c r="Q89" i="4" s="1"/>
  <c r="AB88" i="4"/>
  <c r="Y88" i="4"/>
  <c r="X88" i="4"/>
  <c r="V88" i="4"/>
  <c r="U88" i="4"/>
  <c r="P88" i="4"/>
  <c r="O88" i="4"/>
  <c r="T88" i="4" s="1"/>
  <c r="AA88" i="4"/>
  <c r="Z88" i="4"/>
  <c r="W88" i="4"/>
  <c r="Y87" i="4"/>
  <c r="X87" i="4"/>
  <c r="W87" i="4"/>
  <c r="V87" i="4"/>
  <c r="Q87" i="4"/>
  <c r="AB87" i="4"/>
  <c r="AA87" i="4"/>
  <c r="Z87" i="4"/>
  <c r="U87" i="4"/>
  <c r="T87" i="4"/>
  <c r="S87" i="4"/>
  <c r="R87" i="4"/>
  <c r="G28" i="3"/>
  <c r="D28" i="3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AD76" i="2"/>
  <c r="AC76" i="2"/>
  <c r="AB76" i="2"/>
  <c r="AA76" i="2"/>
  <c r="Z76" i="2"/>
  <c r="Y76" i="2"/>
  <c r="X76" i="2"/>
  <c r="W76" i="2"/>
  <c r="V76" i="2"/>
  <c r="T76" i="2"/>
  <c r="S76" i="2"/>
  <c r="R76" i="2"/>
  <c r="Q76" i="2"/>
  <c r="P76" i="2"/>
  <c r="AD75" i="2"/>
  <c r="AC75" i="2"/>
  <c r="AB75" i="2"/>
  <c r="AA75" i="2"/>
  <c r="Z75" i="2"/>
  <c r="Y75" i="2"/>
  <c r="X75" i="2"/>
  <c r="W75" i="2"/>
  <c r="V75" i="2"/>
  <c r="U75" i="2"/>
  <c r="S75" i="2"/>
  <c r="R75" i="2"/>
  <c r="Q75" i="2"/>
  <c r="P75" i="2"/>
  <c r="AD74" i="2"/>
  <c r="AC74" i="2"/>
  <c r="AB74" i="2"/>
  <c r="AA74" i="2"/>
  <c r="Z74" i="2"/>
  <c r="Y74" i="2"/>
  <c r="X74" i="2"/>
  <c r="W74" i="2"/>
  <c r="V74" i="2"/>
  <c r="U74" i="2"/>
  <c r="T74" i="2"/>
  <c r="R74" i="2"/>
  <c r="Q74" i="2"/>
  <c r="P74" i="2"/>
  <c r="AD73" i="2"/>
  <c r="AC73" i="2"/>
  <c r="AB73" i="2"/>
  <c r="AA73" i="2"/>
  <c r="Z73" i="2"/>
  <c r="Y73" i="2"/>
  <c r="X73" i="2"/>
  <c r="W73" i="2"/>
  <c r="V73" i="2"/>
  <c r="U73" i="2"/>
  <c r="T73" i="2"/>
  <c r="S73" i="2"/>
  <c r="Q73" i="2"/>
  <c r="P73" i="2"/>
  <c r="AA72" i="2"/>
  <c r="Z72" i="2"/>
  <c r="AC72" i="2"/>
  <c r="AB72" i="2"/>
  <c r="Y72" i="2"/>
  <c r="X72" i="2"/>
  <c r="W72" i="2"/>
  <c r="V72" i="2"/>
  <c r="F72" i="2"/>
  <c r="U72" i="2" s="1"/>
  <c r="E72" i="2"/>
  <c r="T72" i="2" s="1"/>
  <c r="D72" i="2"/>
  <c r="S72" i="2" s="1"/>
  <c r="C72" i="2"/>
  <c r="R72" i="2" s="1"/>
  <c r="AC110" i="4" l="1"/>
  <c r="AC104" i="4"/>
  <c r="AC108" i="4"/>
  <c r="AC102" i="4"/>
  <c r="AC116" i="4"/>
  <c r="AC119" i="4"/>
  <c r="AC123" i="4"/>
  <c r="AC121" i="4"/>
  <c r="Q92" i="4"/>
  <c r="R92" i="4"/>
  <c r="S92" i="4"/>
  <c r="S89" i="4"/>
  <c r="AC103" i="4"/>
  <c r="V109" i="4"/>
  <c r="U109" i="4"/>
  <c r="W109" i="4"/>
  <c r="T109" i="4"/>
  <c r="S109" i="4"/>
  <c r="R109" i="4"/>
  <c r="Q109" i="4"/>
  <c r="S107" i="4"/>
  <c r="R107" i="4"/>
  <c r="U107" i="4"/>
  <c r="Q107" i="4"/>
  <c r="V107" i="4"/>
  <c r="W107" i="4"/>
  <c r="T107" i="4"/>
  <c r="V105" i="4"/>
  <c r="U105" i="4"/>
  <c r="W105" i="4"/>
  <c r="T105" i="4"/>
  <c r="S105" i="4"/>
  <c r="R105" i="4"/>
  <c r="Q105" i="4"/>
  <c r="AC106" i="4"/>
  <c r="F104" i="1"/>
  <c r="G104" i="1"/>
  <c r="H104" i="1"/>
  <c r="I104" i="1"/>
  <c r="J104" i="1"/>
  <c r="L105" i="1"/>
  <c r="N105" i="1"/>
  <c r="Q90" i="4"/>
  <c r="R96" i="4"/>
  <c r="Q96" i="4"/>
  <c r="S88" i="4"/>
  <c r="R90" i="4"/>
  <c r="S96" i="4"/>
  <c r="R89" i="4"/>
  <c r="Q94" i="4"/>
  <c r="R94" i="4"/>
  <c r="S94" i="4"/>
  <c r="S90" i="4"/>
  <c r="Q88" i="4"/>
  <c r="R88" i="4"/>
  <c r="T89" i="4"/>
  <c r="O91" i="4"/>
  <c r="O93" i="4"/>
  <c r="O95" i="4"/>
  <c r="F91" i="1"/>
  <c r="N91" i="1" s="1"/>
  <c r="S90" i="1"/>
  <c r="R90" i="1"/>
  <c r="Q90" i="1"/>
  <c r="P90" i="1"/>
  <c r="O90" i="1"/>
  <c r="N90" i="1"/>
  <c r="M90" i="1"/>
  <c r="L90" i="1"/>
  <c r="K90" i="1"/>
  <c r="J90" i="1"/>
  <c r="I90" i="1"/>
  <c r="H90" i="1"/>
  <c r="S89" i="1"/>
  <c r="S88" i="1"/>
  <c r="S87" i="1"/>
  <c r="S86" i="1"/>
  <c r="S85" i="1"/>
  <c r="S84" i="1"/>
  <c r="AC92" i="4" l="1"/>
  <c r="AC96" i="4"/>
  <c r="AC89" i="4"/>
  <c r="E90" i="1"/>
  <c r="F90" i="1"/>
  <c r="G90" i="1"/>
  <c r="AC88" i="4"/>
  <c r="AC90" i="4"/>
  <c r="AC107" i="4"/>
  <c r="AC109" i="4"/>
  <c r="AC105" i="4"/>
  <c r="AC94" i="4"/>
  <c r="Q93" i="4"/>
  <c r="T93" i="4"/>
  <c r="S93" i="4"/>
  <c r="R93" i="4"/>
  <c r="T91" i="4"/>
  <c r="S91" i="4"/>
  <c r="Q91" i="4"/>
  <c r="R91" i="4"/>
  <c r="S95" i="4"/>
  <c r="R95" i="4"/>
  <c r="Q95" i="4"/>
  <c r="T95" i="4"/>
  <c r="J91" i="1"/>
  <c r="L91" i="1"/>
  <c r="AC91" i="4" l="1"/>
  <c r="AC95" i="4"/>
  <c r="AC93" i="4"/>
  <c r="X82" i="4" l="1"/>
  <c r="V82" i="4"/>
  <c r="P82" i="4"/>
  <c r="AB82" i="4"/>
  <c r="AA82" i="4"/>
  <c r="Z82" i="4"/>
  <c r="Y82" i="4"/>
  <c r="W82" i="4"/>
  <c r="U82" i="4"/>
  <c r="T82" i="4"/>
  <c r="S82" i="4"/>
  <c r="R82" i="4"/>
  <c r="Q82" i="4"/>
  <c r="AB81" i="4"/>
  <c r="Z81" i="4"/>
  <c r="T81" i="4"/>
  <c r="R81" i="4"/>
  <c r="AA81" i="4"/>
  <c r="Y81" i="4"/>
  <c r="X81" i="4"/>
  <c r="W81" i="4"/>
  <c r="V81" i="4"/>
  <c r="U81" i="4"/>
  <c r="S81" i="4"/>
  <c r="Q81" i="4"/>
  <c r="P81" i="4"/>
  <c r="X80" i="4"/>
  <c r="V80" i="4"/>
  <c r="P80" i="4"/>
  <c r="AB80" i="4"/>
  <c r="AA80" i="4"/>
  <c r="Z80" i="4"/>
  <c r="Y80" i="4"/>
  <c r="W80" i="4"/>
  <c r="U80" i="4"/>
  <c r="T80" i="4"/>
  <c r="S80" i="4"/>
  <c r="R80" i="4"/>
  <c r="Q80" i="4"/>
  <c r="AB79" i="4"/>
  <c r="Z79" i="4"/>
  <c r="T79" i="4"/>
  <c r="R79" i="4"/>
  <c r="AA79" i="4"/>
  <c r="Y79" i="4"/>
  <c r="X79" i="4"/>
  <c r="W79" i="4"/>
  <c r="V79" i="4"/>
  <c r="U79" i="4"/>
  <c r="S79" i="4"/>
  <c r="Q79" i="4"/>
  <c r="P79" i="4"/>
  <c r="X78" i="4"/>
  <c r="V78" i="4"/>
  <c r="P78" i="4"/>
  <c r="AB78" i="4"/>
  <c r="AA78" i="4"/>
  <c r="Z78" i="4"/>
  <c r="Y78" i="4"/>
  <c r="W78" i="4"/>
  <c r="U78" i="4"/>
  <c r="T78" i="4"/>
  <c r="S78" i="4"/>
  <c r="R78" i="4"/>
  <c r="Q78" i="4"/>
  <c r="Y77" i="4"/>
  <c r="Q77" i="4"/>
  <c r="P77" i="4"/>
  <c r="AB77" i="4"/>
  <c r="AA77" i="4"/>
  <c r="Z77" i="4"/>
  <c r="X77" i="4"/>
  <c r="W77" i="4"/>
  <c r="V77" i="4"/>
  <c r="U77" i="4"/>
  <c r="T77" i="4"/>
  <c r="S77" i="4"/>
  <c r="R77" i="4"/>
  <c r="AB76" i="4"/>
  <c r="Y76" i="4"/>
  <c r="V76" i="4"/>
  <c r="U76" i="4"/>
  <c r="T76" i="4"/>
  <c r="Q76" i="4"/>
  <c r="P76" i="4"/>
  <c r="AA76" i="4"/>
  <c r="Z76" i="4"/>
  <c r="X76" i="4"/>
  <c r="W76" i="4"/>
  <c r="S76" i="4"/>
  <c r="R76" i="4"/>
  <c r="AA75" i="4"/>
  <c r="X75" i="4"/>
  <c r="V75" i="4"/>
  <c r="S75" i="4"/>
  <c r="AB75" i="4"/>
  <c r="Z75" i="4"/>
  <c r="Y75" i="4"/>
  <c r="W75" i="4"/>
  <c r="U75" i="4"/>
  <c r="T75" i="4"/>
  <c r="R75" i="4"/>
  <c r="Q75" i="4"/>
  <c r="V24" i="3"/>
  <c r="S24" i="3"/>
  <c r="R24" i="3"/>
  <c r="O24" i="3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AD65" i="2"/>
  <c r="AC65" i="2"/>
  <c r="AB65" i="2"/>
  <c r="AA65" i="2"/>
  <c r="Z65" i="2"/>
  <c r="Y65" i="2"/>
  <c r="X65" i="2"/>
  <c r="W65" i="2"/>
  <c r="V65" i="2"/>
  <c r="T65" i="2"/>
  <c r="S65" i="2"/>
  <c r="R65" i="2"/>
  <c r="Q65" i="2"/>
  <c r="P65" i="2"/>
  <c r="AD64" i="2"/>
  <c r="AC64" i="2"/>
  <c r="AB64" i="2"/>
  <c r="AA64" i="2"/>
  <c r="Z64" i="2"/>
  <c r="Y64" i="2"/>
  <c r="X64" i="2"/>
  <c r="W64" i="2"/>
  <c r="V64" i="2"/>
  <c r="U64" i="2"/>
  <c r="S64" i="2"/>
  <c r="R64" i="2"/>
  <c r="Q64" i="2"/>
  <c r="P64" i="2"/>
  <c r="AD63" i="2"/>
  <c r="AC63" i="2"/>
  <c r="AB63" i="2"/>
  <c r="AA63" i="2"/>
  <c r="Z63" i="2"/>
  <c r="Y63" i="2"/>
  <c r="X63" i="2"/>
  <c r="W63" i="2"/>
  <c r="V63" i="2"/>
  <c r="U63" i="2"/>
  <c r="T63" i="2"/>
  <c r="R63" i="2"/>
  <c r="Q63" i="2"/>
  <c r="P63" i="2"/>
  <c r="AD62" i="2"/>
  <c r="AC62" i="2"/>
  <c r="AB62" i="2"/>
  <c r="AA62" i="2"/>
  <c r="Z62" i="2"/>
  <c r="Y62" i="2"/>
  <c r="X62" i="2"/>
  <c r="W62" i="2"/>
  <c r="V62" i="2"/>
  <c r="U62" i="2"/>
  <c r="T62" i="2"/>
  <c r="S62" i="2"/>
  <c r="Q62" i="2"/>
  <c r="P62" i="2"/>
  <c r="AC61" i="2"/>
  <c r="AB61" i="2"/>
  <c r="AA61" i="2"/>
  <c r="Z61" i="2"/>
  <c r="Y61" i="2"/>
  <c r="X61" i="2"/>
  <c r="W61" i="2"/>
  <c r="G61" i="2"/>
  <c r="V61" i="2" s="1"/>
  <c r="F61" i="2"/>
  <c r="U61" i="2" s="1"/>
  <c r="E61" i="2"/>
  <c r="T61" i="2" s="1"/>
  <c r="D61" i="2"/>
  <c r="S61" i="2" s="1"/>
  <c r="C61" i="2"/>
  <c r="R61" i="2" s="1"/>
  <c r="AC76" i="4" l="1"/>
  <c r="AC82" i="4"/>
  <c r="AC77" i="4"/>
  <c r="AC79" i="4"/>
  <c r="AC78" i="4"/>
  <c r="AC81" i="4"/>
  <c r="AC80" i="4"/>
  <c r="T24" i="3"/>
  <c r="F79" i="1"/>
  <c r="N79" i="1" s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S76" i="1"/>
  <c r="S75" i="1"/>
  <c r="S74" i="1"/>
  <c r="S73" i="1"/>
  <c r="S72" i="1"/>
  <c r="G78" i="1" l="1"/>
  <c r="F78" i="1"/>
  <c r="E78" i="1"/>
  <c r="J79" i="1"/>
  <c r="L79" i="1"/>
  <c r="X70" i="4" l="1"/>
  <c r="W70" i="4"/>
  <c r="P70" i="4"/>
  <c r="O70" i="4"/>
  <c r="R70" i="4" s="1"/>
  <c r="AB70" i="4"/>
  <c r="AA70" i="4"/>
  <c r="Z70" i="4"/>
  <c r="Y70" i="4"/>
  <c r="V70" i="4"/>
  <c r="U70" i="4"/>
  <c r="T70" i="4"/>
  <c r="S70" i="4"/>
  <c r="AB69" i="4"/>
  <c r="AA69" i="4"/>
  <c r="T69" i="4"/>
  <c r="Z69" i="4"/>
  <c r="Y69" i="4"/>
  <c r="X69" i="4"/>
  <c r="W69" i="4"/>
  <c r="V69" i="4"/>
  <c r="U69" i="4"/>
  <c r="P69" i="4"/>
  <c r="X68" i="4"/>
  <c r="W68" i="4"/>
  <c r="P68" i="4"/>
  <c r="O68" i="4"/>
  <c r="R68" i="4" s="1"/>
  <c r="AB68" i="4"/>
  <c r="AA68" i="4"/>
  <c r="Z68" i="4"/>
  <c r="Y68" i="4"/>
  <c r="V68" i="4"/>
  <c r="U68" i="4"/>
  <c r="T68" i="4"/>
  <c r="S68" i="4"/>
  <c r="AB67" i="4"/>
  <c r="AA67" i="4"/>
  <c r="T67" i="4"/>
  <c r="Z67" i="4"/>
  <c r="Y67" i="4"/>
  <c r="X67" i="4"/>
  <c r="W67" i="4"/>
  <c r="V67" i="4"/>
  <c r="U67" i="4"/>
  <c r="P67" i="4"/>
  <c r="X66" i="4"/>
  <c r="W66" i="4"/>
  <c r="P66" i="4"/>
  <c r="O66" i="4"/>
  <c r="R66" i="4" s="1"/>
  <c r="AB66" i="4"/>
  <c r="AA66" i="4"/>
  <c r="Z66" i="4"/>
  <c r="Y66" i="4"/>
  <c r="V66" i="4"/>
  <c r="U66" i="4"/>
  <c r="T66" i="4"/>
  <c r="AB65" i="4"/>
  <c r="AA65" i="4"/>
  <c r="T65" i="4"/>
  <c r="Z65" i="4"/>
  <c r="Y65" i="4"/>
  <c r="X65" i="4"/>
  <c r="W65" i="4"/>
  <c r="V65" i="4"/>
  <c r="U65" i="4"/>
  <c r="P65" i="4"/>
  <c r="X64" i="4"/>
  <c r="W64" i="4"/>
  <c r="P64" i="4"/>
  <c r="O64" i="4"/>
  <c r="S64" i="4" s="1"/>
  <c r="AB64" i="4"/>
  <c r="AA64" i="4"/>
  <c r="Z64" i="4"/>
  <c r="Y64" i="4"/>
  <c r="V64" i="4"/>
  <c r="U64" i="4"/>
  <c r="T64" i="4"/>
  <c r="AB63" i="4"/>
  <c r="AA63" i="4"/>
  <c r="T63" i="4"/>
  <c r="Z63" i="4"/>
  <c r="Y63" i="4"/>
  <c r="X63" i="4"/>
  <c r="W63" i="4"/>
  <c r="V63" i="4"/>
  <c r="U63" i="4"/>
  <c r="P63" i="4"/>
  <c r="X62" i="4"/>
  <c r="W62" i="4"/>
  <c r="P62" i="4"/>
  <c r="O62" i="4"/>
  <c r="R62" i="4" s="1"/>
  <c r="AB62" i="4"/>
  <c r="AA62" i="4"/>
  <c r="Z62" i="4"/>
  <c r="Y62" i="4"/>
  <c r="V62" i="4"/>
  <c r="U62" i="4"/>
  <c r="T62" i="4"/>
  <c r="P61" i="4"/>
  <c r="AB61" i="4"/>
  <c r="AA61" i="4"/>
  <c r="Z61" i="4"/>
  <c r="Y61" i="4"/>
  <c r="X61" i="4"/>
  <c r="W61" i="4"/>
  <c r="V61" i="4"/>
  <c r="U61" i="4"/>
  <c r="T61" i="4"/>
  <c r="O61" i="4"/>
  <c r="S61" i="4" s="1"/>
  <c r="AB60" i="4"/>
  <c r="AA60" i="4"/>
  <c r="T60" i="4"/>
  <c r="P60" i="4"/>
  <c r="Z60" i="4"/>
  <c r="Y60" i="4"/>
  <c r="X60" i="4"/>
  <c r="W60" i="4"/>
  <c r="V60" i="4"/>
  <c r="U60" i="4"/>
  <c r="V59" i="4"/>
  <c r="U59" i="4"/>
  <c r="AB59" i="4"/>
  <c r="AA59" i="4"/>
  <c r="Z59" i="4"/>
  <c r="Y59" i="4"/>
  <c r="X59" i="4"/>
  <c r="W59" i="4"/>
  <c r="T59" i="4"/>
  <c r="S59" i="4"/>
  <c r="R59" i="4"/>
  <c r="Q59" i="4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AD55" i="2"/>
  <c r="AC55" i="2"/>
  <c r="AB55" i="2"/>
  <c r="AA55" i="2"/>
  <c r="Z55" i="2"/>
  <c r="Y55" i="2"/>
  <c r="X55" i="2"/>
  <c r="W55" i="2"/>
  <c r="V55" i="2"/>
  <c r="U55" i="2"/>
  <c r="S55" i="2"/>
  <c r="R55" i="2"/>
  <c r="Q55" i="2"/>
  <c r="P55" i="2"/>
  <c r="AD54" i="2"/>
  <c r="AC54" i="2"/>
  <c r="AB54" i="2"/>
  <c r="AA54" i="2"/>
  <c r="Z54" i="2"/>
  <c r="Y54" i="2"/>
  <c r="X54" i="2"/>
  <c r="W54" i="2"/>
  <c r="V54" i="2"/>
  <c r="U54" i="2"/>
  <c r="T54" i="2"/>
  <c r="R54" i="2"/>
  <c r="Q54" i="2"/>
  <c r="P54" i="2"/>
  <c r="AD53" i="2"/>
  <c r="AC53" i="2"/>
  <c r="AB53" i="2"/>
  <c r="AA53" i="2"/>
  <c r="Z53" i="2"/>
  <c r="Y53" i="2"/>
  <c r="X53" i="2"/>
  <c r="W53" i="2"/>
  <c r="V53" i="2"/>
  <c r="U53" i="2"/>
  <c r="T53" i="2"/>
  <c r="S53" i="2"/>
  <c r="Q53" i="2"/>
  <c r="P53" i="2"/>
  <c r="AC52" i="2"/>
  <c r="AB52" i="2"/>
  <c r="AA52" i="2"/>
  <c r="Z52" i="2"/>
  <c r="Y52" i="2"/>
  <c r="X52" i="2"/>
  <c r="W52" i="2"/>
  <c r="V52" i="2"/>
  <c r="U52" i="2"/>
  <c r="E52" i="2"/>
  <c r="T52" i="2" s="1"/>
  <c r="D52" i="2"/>
  <c r="S52" i="2" s="1"/>
  <c r="C52" i="2"/>
  <c r="R52" i="2" s="1"/>
  <c r="Q70" i="4" l="1"/>
  <c r="AC70" i="4" s="1"/>
  <c r="S66" i="4"/>
  <c r="R61" i="4"/>
  <c r="S62" i="4"/>
  <c r="Q62" i="4"/>
  <c r="Q64" i="4"/>
  <c r="Q66" i="4"/>
  <c r="AC66" i="4" s="1"/>
  <c r="R64" i="4"/>
  <c r="AC64" i="4" s="1"/>
  <c r="Q68" i="4"/>
  <c r="AC68" i="4" s="1"/>
  <c r="Q61" i="4"/>
  <c r="O60" i="4"/>
  <c r="O63" i="4"/>
  <c r="O65" i="4"/>
  <c r="O67" i="4"/>
  <c r="O69" i="4"/>
  <c r="F67" i="1"/>
  <c r="N67" i="1" s="1"/>
  <c r="S66" i="1"/>
  <c r="R66" i="1"/>
  <c r="Q66" i="1"/>
  <c r="P66" i="1"/>
  <c r="O66" i="1"/>
  <c r="N66" i="1"/>
  <c r="M66" i="1"/>
  <c r="L66" i="1"/>
  <c r="K66" i="1"/>
  <c r="J66" i="1"/>
  <c r="I66" i="1"/>
  <c r="S65" i="1"/>
  <c r="S64" i="1"/>
  <c r="S63" i="1"/>
  <c r="S62" i="1"/>
  <c r="S61" i="1"/>
  <c r="AC61" i="4" l="1"/>
  <c r="AC62" i="4"/>
  <c r="G66" i="1"/>
  <c r="H66" i="1"/>
  <c r="E66" i="1"/>
  <c r="F66" i="1"/>
  <c r="R67" i="4"/>
  <c r="S67" i="4"/>
  <c r="Q67" i="4"/>
  <c r="R65" i="4"/>
  <c r="S65" i="4"/>
  <c r="Q65" i="4"/>
  <c r="S60" i="4"/>
  <c r="R60" i="4"/>
  <c r="Q60" i="4"/>
  <c r="R69" i="4"/>
  <c r="S69" i="4"/>
  <c r="Q69" i="4"/>
  <c r="R63" i="4"/>
  <c r="S63" i="4"/>
  <c r="Q63" i="4"/>
  <c r="J67" i="1"/>
  <c r="L67" i="1"/>
  <c r="AC60" i="4" l="1"/>
  <c r="AC63" i="4"/>
  <c r="AC65" i="4"/>
  <c r="AC69" i="4"/>
  <c r="AC67" i="4"/>
  <c r="AA54" i="4" l="1"/>
  <c r="Z54" i="4"/>
  <c r="W54" i="4"/>
  <c r="U54" i="4"/>
  <c r="S54" i="4"/>
  <c r="R54" i="4"/>
  <c r="AB54" i="4"/>
  <c r="Y54" i="4"/>
  <c r="X54" i="4"/>
  <c r="V54" i="4"/>
  <c r="T54" i="4"/>
  <c r="Q54" i="4"/>
  <c r="P54" i="4"/>
  <c r="AA53" i="4"/>
  <c r="Y53" i="4"/>
  <c r="W53" i="4"/>
  <c r="V53" i="4"/>
  <c r="S53" i="4"/>
  <c r="Q53" i="4"/>
  <c r="AB53" i="4"/>
  <c r="Z53" i="4"/>
  <c r="X53" i="4"/>
  <c r="U53" i="4"/>
  <c r="T53" i="4"/>
  <c r="R53" i="4"/>
  <c r="P53" i="4"/>
  <c r="AA52" i="4"/>
  <c r="Z52" i="4"/>
  <c r="W52" i="4"/>
  <c r="U52" i="4"/>
  <c r="S52" i="4"/>
  <c r="R52" i="4"/>
  <c r="AB52" i="4"/>
  <c r="Y52" i="4"/>
  <c r="X52" i="4"/>
  <c r="V52" i="4"/>
  <c r="T52" i="4"/>
  <c r="Q52" i="4"/>
  <c r="P52" i="4"/>
  <c r="Y51" i="4"/>
  <c r="W51" i="4"/>
  <c r="V51" i="4"/>
  <c r="Q51" i="4"/>
  <c r="AB51" i="4"/>
  <c r="AA51" i="4"/>
  <c r="Z51" i="4"/>
  <c r="X51" i="4"/>
  <c r="U51" i="4"/>
  <c r="T51" i="4"/>
  <c r="S51" i="4"/>
  <c r="R51" i="4"/>
  <c r="P51" i="4"/>
  <c r="AA50" i="4"/>
  <c r="Z50" i="4"/>
  <c r="U50" i="4"/>
  <c r="S50" i="4"/>
  <c r="R50" i="4"/>
  <c r="AB50" i="4"/>
  <c r="Y50" i="4"/>
  <c r="X50" i="4"/>
  <c r="W50" i="4"/>
  <c r="V50" i="4"/>
  <c r="T50" i="4"/>
  <c r="Q50" i="4"/>
  <c r="P50" i="4"/>
  <c r="Y49" i="4"/>
  <c r="W49" i="4"/>
  <c r="V49" i="4"/>
  <c r="Q49" i="4"/>
  <c r="P49" i="4"/>
  <c r="AB49" i="4"/>
  <c r="AA49" i="4"/>
  <c r="Z49" i="4"/>
  <c r="X49" i="4"/>
  <c r="U49" i="4"/>
  <c r="T49" i="4"/>
  <c r="S49" i="4"/>
  <c r="R49" i="4"/>
  <c r="AB48" i="4"/>
  <c r="Z48" i="4"/>
  <c r="Y48" i="4"/>
  <c r="T48" i="4"/>
  <c r="R48" i="4"/>
  <c r="Q48" i="4"/>
  <c r="P48" i="4"/>
  <c r="AA48" i="4"/>
  <c r="X48" i="4"/>
  <c r="W48" i="4"/>
  <c r="V48" i="4"/>
  <c r="U48" i="4"/>
  <c r="S48" i="4"/>
  <c r="AB47" i="4"/>
  <c r="W47" i="4"/>
  <c r="U47" i="4"/>
  <c r="T47" i="4"/>
  <c r="P47" i="4"/>
  <c r="AA47" i="4"/>
  <c r="Z47" i="4"/>
  <c r="Y47" i="4"/>
  <c r="X47" i="4"/>
  <c r="V47" i="4"/>
  <c r="S47" i="4"/>
  <c r="R47" i="4"/>
  <c r="Q47" i="4"/>
  <c r="Y46" i="4"/>
  <c r="W46" i="4"/>
  <c r="V46" i="4"/>
  <c r="Q46" i="4"/>
  <c r="AB46" i="4"/>
  <c r="AA46" i="4"/>
  <c r="Z46" i="4"/>
  <c r="X46" i="4"/>
  <c r="U46" i="4"/>
  <c r="T46" i="4"/>
  <c r="S46" i="4"/>
  <c r="R46" i="4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AD44" i="2"/>
  <c r="AC44" i="2"/>
  <c r="AB44" i="2"/>
  <c r="AA44" i="2"/>
  <c r="Z44" i="2"/>
  <c r="Y44" i="2"/>
  <c r="X44" i="2"/>
  <c r="W44" i="2"/>
  <c r="V44" i="2"/>
  <c r="T44" i="2"/>
  <c r="S44" i="2"/>
  <c r="R44" i="2"/>
  <c r="Q44" i="2"/>
  <c r="P44" i="2"/>
  <c r="AD43" i="2"/>
  <c r="AC43" i="2"/>
  <c r="AB43" i="2"/>
  <c r="AA43" i="2"/>
  <c r="Z43" i="2"/>
  <c r="Y43" i="2"/>
  <c r="X43" i="2"/>
  <c r="W43" i="2"/>
  <c r="V43" i="2"/>
  <c r="U43" i="2"/>
  <c r="S43" i="2"/>
  <c r="R43" i="2"/>
  <c r="Q43" i="2"/>
  <c r="P43" i="2"/>
  <c r="AD42" i="2"/>
  <c r="AC42" i="2"/>
  <c r="AB42" i="2"/>
  <c r="AA42" i="2"/>
  <c r="Z42" i="2"/>
  <c r="Y42" i="2"/>
  <c r="X42" i="2"/>
  <c r="W42" i="2"/>
  <c r="V42" i="2"/>
  <c r="U42" i="2"/>
  <c r="T42" i="2"/>
  <c r="R42" i="2"/>
  <c r="Q42" i="2"/>
  <c r="P42" i="2"/>
  <c r="AD41" i="2"/>
  <c r="AC41" i="2"/>
  <c r="AB41" i="2"/>
  <c r="AA41" i="2"/>
  <c r="Z41" i="2"/>
  <c r="Y41" i="2"/>
  <c r="X41" i="2"/>
  <c r="W41" i="2"/>
  <c r="V41" i="2"/>
  <c r="U41" i="2"/>
  <c r="T41" i="2"/>
  <c r="S41" i="2"/>
  <c r="Q41" i="2"/>
  <c r="P41" i="2"/>
  <c r="AA40" i="2"/>
  <c r="Z40" i="2"/>
  <c r="Y40" i="2"/>
  <c r="AC40" i="2"/>
  <c r="AB40" i="2"/>
  <c r="X40" i="2"/>
  <c r="H40" i="2"/>
  <c r="W40" i="2" s="1"/>
  <c r="G40" i="2"/>
  <c r="V40" i="2" s="1"/>
  <c r="F40" i="2"/>
  <c r="U40" i="2" s="1"/>
  <c r="E40" i="2"/>
  <c r="T40" i="2" s="1"/>
  <c r="D40" i="2"/>
  <c r="S40" i="2" s="1"/>
  <c r="C40" i="2"/>
  <c r="R40" i="2" s="1"/>
  <c r="AC49" i="4" l="1"/>
  <c r="AC48" i="4"/>
  <c r="AC54" i="4"/>
  <c r="AC51" i="4"/>
  <c r="AC53" i="4"/>
  <c r="AC47" i="4"/>
  <c r="AC50" i="4"/>
  <c r="AC52" i="4"/>
  <c r="F56" i="1"/>
  <c r="N56" i="1" s="1"/>
  <c r="S55" i="1"/>
  <c r="R55" i="1"/>
  <c r="Q55" i="1"/>
  <c r="P55" i="1"/>
  <c r="O55" i="1"/>
  <c r="N55" i="1"/>
  <c r="M55" i="1"/>
  <c r="L55" i="1"/>
  <c r="S54" i="1"/>
  <c r="S53" i="1"/>
  <c r="S52" i="1"/>
  <c r="S51" i="1"/>
  <c r="S50" i="1"/>
  <c r="S49" i="1"/>
  <c r="S48" i="1"/>
  <c r="S47" i="1"/>
  <c r="AB41" i="4"/>
  <c r="AA41" i="4"/>
  <c r="Z41" i="4"/>
  <c r="Y41" i="4"/>
  <c r="X41" i="4"/>
  <c r="P41" i="4"/>
  <c r="Z40" i="4"/>
  <c r="AB40" i="4"/>
  <c r="AA40" i="4"/>
  <c r="Y40" i="4"/>
  <c r="X40" i="4"/>
  <c r="P40" i="4"/>
  <c r="AB39" i="4"/>
  <c r="AA39" i="4"/>
  <c r="Z39" i="4"/>
  <c r="Y39" i="4"/>
  <c r="X39" i="4"/>
  <c r="P39" i="4"/>
  <c r="Z38" i="4"/>
  <c r="AB38" i="4"/>
  <c r="AA38" i="4"/>
  <c r="Y38" i="4"/>
  <c r="X38" i="4"/>
  <c r="P38" i="4"/>
  <c r="P37" i="4"/>
  <c r="AB37" i="4"/>
  <c r="AA37" i="4"/>
  <c r="Z37" i="4"/>
  <c r="Y37" i="4"/>
  <c r="X37" i="4"/>
  <c r="AA36" i="4"/>
  <c r="Y36" i="4"/>
  <c r="P36" i="4"/>
  <c r="AB36" i="4"/>
  <c r="Z36" i="4"/>
  <c r="X36" i="4"/>
  <c r="O36" i="4"/>
  <c r="R36" i="4" s="1"/>
  <c r="AB35" i="4"/>
  <c r="AA35" i="4"/>
  <c r="P35" i="4"/>
  <c r="Z35" i="4"/>
  <c r="Y35" i="4"/>
  <c r="X35" i="4"/>
  <c r="X34" i="4"/>
  <c r="V34" i="4"/>
  <c r="U34" i="4"/>
  <c r="AB34" i="4"/>
  <c r="AA34" i="4"/>
  <c r="Z34" i="4"/>
  <c r="Y34" i="4"/>
  <c r="W34" i="4"/>
  <c r="T34" i="4"/>
  <c r="S34" i="4"/>
  <c r="R34" i="4"/>
  <c r="Q34" i="4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AD31" i="2"/>
  <c r="AC31" i="2"/>
  <c r="AB31" i="2"/>
  <c r="AA31" i="2"/>
  <c r="Z31" i="2"/>
  <c r="Y31" i="2"/>
  <c r="X31" i="2"/>
  <c r="W31" i="2"/>
  <c r="V31" i="2"/>
  <c r="T31" i="2"/>
  <c r="S31" i="2"/>
  <c r="R31" i="2"/>
  <c r="Q31" i="2"/>
  <c r="P31" i="2"/>
  <c r="AD30" i="2"/>
  <c r="AC30" i="2"/>
  <c r="AB30" i="2"/>
  <c r="AA30" i="2"/>
  <c r="Z30" i="2"/>
  <c r="Y30" i="2"/>
  <c r="X30" i="2"/>
  <c r="W30" i="2"/>
  <c r="V30" i="2"/>
  <c r="U30" i="2"/>
  <c r="S30" i="2"/>
  <c r="R30" i="2"/>
  <c r="Q30" i="2"/>
  <c r="P30" i="2"/>
  <c r="AD29" i="2"/>
  <c r="AC29" i="2"/>
  <c r="AB29" i="2"/>
  <c r="AA29" i="2"/>
  <c r="Z29" i="2"/>
  <c r="Y29" i="2"/>
  <c r="X29" i="2"/>
  <c r="W29" i="2"/>
  <c r="V29" i="2"/>
  <c r="U29" i="2"/>
  <c r="T29" i="2"/>
  <c r="R29" i="2"/>
  <c r="Q29" i="2"/>
  <c r="P29" i="2"/>
  <c r="AD28" i="2"/>
  <c r="AC28" i="2"/>
  <c r="AB28" i="2"/>
  <c r="AA28" i="2"/>
  <c r="Z28" i="2"/>
  <c r="Y28" i="2"/>
  <c r="X28" i="2"/>
  <c r="W28" i="2"/>
  <c r="V28" i="2"/>
  <c r="U28" i="2"/>
  <c r="T28" i="2"/>
  <c r="S28" i="2"/>
  <c r="Q28" i="2"/>
  <c r="P28" i="2"/>
  <c r="Y27" i="2"/>
  <c r="AC27" i="2"/>
  <c r="AB27" i="2"/>
  <c r="AA27" i="2"/>
  <c r="Z27" i="2"/>
  <c r="I27" i="2"/>
  <c r="X27" i="2" s="1"/>
  <c r="H27" i="2"/>
  <c r="W27" i="2" s="1"/>
  <c r="G27" i="2"/>
  <c r="V27" i="2" s="1"/>
  <c r="F27" i="2"/>
  <c r="U27" i="2" s="1"/>
  <c r="E27" i="2"/>
  <c r="T27" i="2" s="1"/>
  <c r="D27" i="2"/>
  <c r="S27" i="2" s="1"/>
  <c r="C27" i="2"/>
  <c r="R27" i="2" s="1"/>
  <c r="F55" i="1" l="1"/>
  <c r="G55" i="1"/>
  <c r="E55" i="1"/>
  <c r="H55" i="1"/>
  <c r="I55" i="1"/>
  <c r="J55" i="1"/>
  <c r="K55" i="1"/>
  <c r="Q36" i="4"/>
  <c r="J56" i="1"/>
  <c r="L56" i="1"/>
  <c r="T36" i="4"/>
  <c r="U36" i="4"/>
  <c r="S36" i="4"/>
  <c r="V36" i="4"/>
  <c r="W36" i="4"/>
  <c r="O37" i="4"/>
  <c r="O39" i="4"/>
  <c r="O41" i="4"/>
  <c r="O35" i="4"/>
  <c r="O38" i="4"/>
  <c r="O40" i="4"/>
  <c r="F42" i="1"/>
  <c r="N42" i="1" s="1"/>
  <c r="S41" i="1"/>
  <c r="R41" i="1"/>
  <c r="Q41" i="1"/>
  <c r="P41" i="1"/>
  <c r="O41" i="1"/>
  <c r="N41" i="1"/>
  <c r="M41" i="1"/>
  <c r="S40" i="1"/>
  <c r="S39" i="1"/>
  <c r="S38" i="1"/>
  <c r="S37" i="1"/>
  <c r="S36" i="1"/>
  <c r="S35" i="1"/>
  <c r="S34" i="1"/>
  <c r="S33" i="1"/>
  <c r="S32" i="1"/>
  <c r="V29" i="4"/>
  <c r="AB29" i="4"/>
  <c r="AA29" i="4"/>
  <c r="Z29" i="4"/>
  <c r="Y29" i="4"/>
  <c r="X29" i="4"/>
  <c r="W29" i="4"/>
  <c r="P29" i="4"/>
  <c r="Z28" i="4"/>
  <c r="AB28" i="4"/>
  <c r="AA28" i="4"/>
  <c r="Y28" i="4"/>
  <c r="X28" i="4"/>
  <c r="W28" i="4"/>
  <c r="V28" i="4"/>
  <c r="P28" i="4"/>
  <c r="V27" i="4"/>
  <c r="AB27" i="4"/>
  <c r="AA27" i="4"/>
  <c r="Z27" i="4"/>
  <c r="Y27" i="4"/>
  <c r="X27" i="4"/>
  <c r="W27" i="4"/>
  <c r="P27" i="4"/>
  <c r="Z26" i="4"/>
  <c r="AB26" i="4"/>
  <c r="AA26" i="4"/>
  <c r="Y26" i="4"/>
  <c r="X26" i="4"/>
  <c r="W26" i="4"/>
  <c r="V26" i="4"/>
  <c r="P26" i="4"/>
  <c r="Z25" i="4"/>
  <c r="V25" i="4"/>
  <c r="AB25" i="4"/>
  <c r="AA25" i="4"/>
  <c r="Y25" i="4"/>
  <c r="X25" i="4"/>
  <c r="W25" i="4"/>
  <c r="P25" i="4"/>
  <c r="Z24" i="4"/>
  <c r="V24" i="4"/>
  <c r="AB24" i="4"/>
  <c r="AA24" i="4"/>
  <c r="Y24" i="4"/>
  <c r="X24" i="4"/>
  <c r="W24" i="4"/>
  <c r="P24" i="4"/>
  <c r="V23" i="4"/>
  <c r="AB23" i="4"/>
  <c r="AA23" i="4"/>
  <c r="Z23" i="4"/>
  <c r="Y23" i="4"/>
  <c r="X23" i="4"/>
  <c r="W23" i="4"/>
  <c r="P23" i="4"/>
  <c r="AA22" i="4"/>
  <c r="Z22" i="4"/>
  <c r="AB22" i="4"/>
  <c r="Y22" i="4"/>
  <c r="X22" i="4"/>
  <c r="W22" i="4"/>
  <c r="V22" i="4"/>
  <c r="P22" i="4"/>
  <c r="AA21" i="4"/>
  <c r="W21" i="4"/>
  <c r="V21" i="4"/>
  <c r="P21" i="4"/>
  <c r="AB21" i="4"/>
  <c r="Z21" i="4"/>
  <c r="Y21" i="4"/>
  <c r="X21" i="4"/>
  <c r="Y20" i="4"/>
  <c r="P20" i="4"/>
  <c r="AB20" i="4"/>
  <c r="AA20" i="4"/>
  <c r="Z20" i="4"/>
  <c r="X20" i="4"/>
  <c r="W20" i="4"/>
  <c r="V20" i="4"/>
  <c r="O20" i="4"/>
  <c r="R20" i="4" s="1"/>
  <c r="AB19" i="4"/>
  <c r="P19" i="4"/>
  <c r="AA19" i="4"/>
  <c r="Z19" i="4"/>
  <c r="Y19" i="4"/>
  <c r="X19" i="4"/>
  <c r="W19" i="4"/>
  <c r="V19" i="4"/>
  <c r="V18" i="4"/>
  <c r="AB18" i="4"/>
  <c r="AA18" i="4"/>
  <c r="Z18" i="4"/>
  <c r="Y18" i="4"/>
  <c r="X18" i="4"/>
  <c r="W18" i="4"/>
  <c r="U18" i="4"/>
  <c r="T18" i="4"/>
  <c r="S18" i="4"/>
  <c r="R18" i="4"/>
  <c r="Q18" i="4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AD20" i="2"/>
  <c r="AC20" i="2"/>
  <c r="AB20" i="2"/>
  <c r="AA20" i="2"/>
  <c r="Z20" i="2"/>
  <c r="Y20" i="2"/>
  <c r="X20" i="2"/>
  <c r="W20" i="2"/>
  <c r="V20" i="2"/>
  <c r="T20" i="2"/>
  <c r="S20" i="2"/>
  <c r="R20" i="2"/>
  <c r="Q20" i="2"/>
  <c r="P20" i="2"/>
  <c r="AD19" i="2"/>
  <c r="AC19" i="2"/>
  <c r="AB19" i="2"/>
  <c r="AA19" i="2"/>
  <c r="Z19" i="2"/>
  <c r="Y19" i="2"/>
  <c r="X19" i="2"/>
  <c r="W19" i="2"/>
  <c r="V19" i="2"/>
  <c r="U19" i="2"/>
  <c r="S19" i="2"/>
  <c r="R19" i="2"/>
  <c r="Q19" i="2"/>
  <c r="P19" i="2"/>
  <c r="AD18" i="2"/>
  <c r="AC18" i="2"/>
  <c r="AB18" i="2"/>
  <c r="AA18" i="2"/>
  <c r="Z18" i="2"/>
  <c r="Y18" i="2"/>
  <c r="X18" i="2"/>
  <c r="W18" i="2"/>
  <c r="V18" i="2"/>
  <c r="U18" i="2"/>
  <c r="T18" i="2"/>
  <c r="R18" i="2"/>
  <c r="Q18" i="2"/>
  <c r="P18" i="2"/>
  <c r="AD17" i="2"/>
  <c r="AC17" i="2"/>
  <c r="AB17" i="2"/>
  <c r="AA17" i="2"/>
  <c r="Z17" i="2"/>
  <c r="Y17" i="2"/>
  <c r="X17" i="2"/>
  <c r="W17" i="2"/>
  <c r="V17" i="2"/>
  <c r="U17" i="2"/>
  <c r="T17" i="2"/>
  <c r="S17" i="2"/>
  <c r="Q17" i="2"/>
  <c r="P17" i="2"/>
  <c r="Z16" i="2"/>
  <c r="AC16" i="2"/>
  <c r="AB16" i="2"/>
  <c r="AA16" i="2"/>
  <c r="Y16" i="2"/>
  <c r="X16" i="2"/>
  <c r="W16" i="2"/>
  <c r="G16" i="2"/>
  <c r="V16" i="2" s="1"/>
  <c r="F16" i="2"/>
  <c r="U16" i="2" s="1"/>
  <c r="E16" i="2"/>
  <c r="T16" i="2" s="1"/>
  <c r="D16" i="2"/>
  <c r="S16" i="2" s="1"/>
  <c r="C16" i="2"/>
  <c r="R16" i="2" s="1"/>
  <c r="L41" i="1" l="1"/>
  <c r="G41" i="1"/>
  <c r="K41" i="1"/>
  <c r="AC36" i="4"/>
  <c r="W38" i="4"/>
  <c r="V38" i="4"/>
  <c r="U38" i="4"/>
  <c r="R38" i="4"/>
  <c r="T38" i="4"/>
  <c r="S38" i="4"/>
  <c r="Q38" i="4"/>
  <c r="Q39" i="4"/>
  <c r="W39" i="4"/>
  <c r="U39" i="4"/>
  <c r="V39" i="4"/>
  <c r="T39" i="4"/>
  <c r="S39" i="4"/>
  <c r="R39" i="4"/>
  <c r="W41" i="4"/>
  <c r="U41" i="4"/>
  <c r="V41" i="4"/>
  <c r="T41" i="4"/>
  <c r="S41" i="4"/>
  <c r="R41" i="4"/>
  <c r="Q41" i="4"/>
  <c r="W35" i="4"/>
  <c r="V35" i="4"/>
  <c r="U35" i="4"/>
  <c r="T35" i="4"/>
  <c r="R35" i="4"/>
  <c r="S35" i="4"/>
  <c r="Q35" i="4"/>
  <c r="T37" i="4"/>
  <c r="U37" i="4"/>
  <c r="S37" i="4"/>
  <c r="R37" i="4"/>
  <c r="Q37" i="4"/>
  <c r="V37" i="4"/>
  <c r="W37" i="4"/>
  <c r="U40" i="4"/>
  <c r="R40" i="4"/>
  <c r="T40" i="4"/>
  <c r="S40" i="4"/>
  <c r="Q40" i="4"/>
  <c r="V40" i="4"/>
  <c r="W40" i="4"/>
  <c r="E41" i="1"/>
  <c r="F41" i="1"/>
  <c r="H41" i="1"/>
  <c r="I41" i="1"/>
  <c r="J41" i="1"/>
  <c r="J42" i="1"/>
  <c r="L42" i="1"/>
  <c r="S20" i="4"/>
  <c r="T20" i="4"/>
  <c r="U20" i="4"/>
  <c r="Q20" i="4"/>
  <c r="O21" i="4"/>
  <c r="O23" i="4"/>
  <c r="O25" i="4"/>
  <c r="O27" i="4"/>
  <c r="O29" i="4"/>
  <c r="O19" i="4"/>
  <c r="O22" i="4"/>
  <c r="O24" i="4"/>
  <c r="O26" i="4"/>
  <c r="O28" i="4"/>
  <c r="F27" i="1"/>
  <c r="N27" i="1" s="1"/>
  <c r="S26" i="1"/>
  <c r="R26" i="1"/>
  <c r="Q26" i="1"/>
  <c r="P26" i="1"/>
  <c r="O26" i="1"/>
  <c r="N26" i="1"/>
  <c r="M26" i="1"/>
  <c r="L26" i="1"/>
  <c r="K26" i="1"/>
  <c r="J26" i="1"/>
  <c r="S25" i="1"/>
  <c r="S24" i="1"/>
  <c r="S23" i="1"/>
  <c r="S22" i="1"/>
  <c r="S21" i="1"/>
  <c r="S20" i="1"/>
  <c r="S19" i="1"/>
  <c r="AC20" i="4" l="1"/>
  <c r="AC38" i="4"/>
  <c r="AC40" i="4"/>
  <c r="AC39" i="4"/>
  <c r="AC41" i="4"/>
  <c r="AC35" i="4"/>
  <c r="AC37" i="4"/>
  <c r="F26" i="1"/>
  <c r="H26" i="1"/>
  <c r="I26" i="1"/>
  <c r="E26" i="1"/>
  <c r="G26" i="1"/>
  <c r="U25" i="4"/>
  <c r="T25" i="4"/>
  <c r="R25" i="4"/>
  <c r="S25" i="4"/>
  <c r="Q25" i="4"/>
  <c r="U19" i="4"/>
  <c r="T19" i="4"/>
  <c r="S19" i="4"/>
  <c r="R19" i="4"/>
  <c r="Q19" i="4"/>
  <c r="U22" i="4"/>
  <c r="T22" i="4"/>
  <c r="R22" i="4"/>
  <c r="S22" i="4"/>
  <c r="Q22" i="4"/>
  <c r="U24" i="4"/>
  <c r="T24" i="4"/>
  <c r="R24" i="4"/>
  <c r="S24" i="4"/>
  <c r="Q24" i="4"/>
  <c r="Q23" i="4"/>
  <c r="R23" i="4"/>
  <c r="U23" i="4"/>
  <c r="T23" i="4"/>
  <c r="S23" i="4"/>
  <c r="T21" i="4"/>
  <c r="S21" i="4"/>
  <c r="R21" i="4"/>
  <c r="U21" i="4"/>
  <c r="Q21" i="4"/>
  <c r="Q28" i="4"/>
  <c r="U28" i="4"/>
  <c r="R28" i="4"/>
  <c r="T28" i="4"/>
  <c r="S28" i="4"/>
  <c r="S29" i="4"/>
  <c r="R29" i="4"/>
  <c r="Q29" i="4"/>
  <c r="U29" i="4"/>
  <c r="T29" i="4"/>
  <c r="S26" i="4"/>
  <c r="Q26" i="4"/>
  <c r="R26" i="4"/>
  <c r="T26" i="4"/>
  <c r="U26" i="4"/>
  <c r="U27" i="4"/>
  <c r="T27" i="4"/>
  <c r="S27" i="4"/>
  <c r="R27" i="4"/>
  <c r="Q27" i="4"/>
  <c r="J27" i="1"/>
  <c r="L27" i="1"/>
  <c r="AC22" i="4" l="1"/>
  <c r="AC21" i="4"/>
  <c r="AC25" i="4"/>
  <c r="AC29" i="4"/>
  <c r="AC24" i="4"/>
  <c r="AC23" i="4"/>
  <c r="AC27" i="4"/>
  <c r="AC19" i="4"/>
  <c r="AC28" i="4"/>
  <c r="AC26" i="4"/>
  <c r="AA13" i="4" l="1"/>
  <c r="P13" i="4"/>
  <c r="W12" i="4"/>
  <c r="P12" i="4"/>
  <c r="AA11" i="4"/>
  <c r="P11" i="4"/>
  <c r="W10" i="4"/>
  <c r="P10" i="4"/>
  <c r="AA9" i="4"/>
  <c r="P9" i="4"/>
  <c r="W8" i="4"/>
  <c r="P8" i="4"/>
  <c r="Y7" i="4"/>
  <c r="W7" i="4"/>
  <c r="P7" i="4"/>
  <c r="O7" i="4"/>
  <c r="U7" i="4" s="1"/>
  <c r="AB7" i="4"/>
  <c r="AA7" i="4"/>
  <c r="Z7" i="4"/>
  <c r="X7" i="4"/>
  <c r="Z6" i="4"/>
  <c r="X6" i="4"/>
  <c r="P6" i="4"/>
  <c r="AB6" i="4"/>
  <c r="AA6" i="4"/>
  <c r="Y6" i="4"/>
  <c r="W6" i="4"/>
  <c r="O6" i="4"/>
  <c r="V6" i="4" s="1"/>
  <c r="AB5" i="4"/>
  <c r="AA5" i="4"/>
  <c r="X5" i="4"/>
  <c r="P5" i="4"/>
  <c r="AA4" i="4"/>
  <c r="Z4" i="4"/>
  <c r="U4" i="4"/>
  <c r="S4" i="4"/>
  <c r="R4" i="4"/>
  <c r="AB4" i="4"/>
  <c r="Y4" i="4"/>
  <c r="X4" i="4"/>
  <c r="W4" i="4"/>
  <c r="V4" i="4"/>
  <c r="T4" i="4"/>
  <c r="Q4" i="4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Y4" i="2"/>
  <c r="AC4" i="2"/>
  <c r="AB4" i="2"/>
  <c r="AA4" i="2"/>
  <c r="Z4" i="2"/>
  <c r="X4" i="2"/>
  <c r="H4" i="2"/>
  <c r="W4" i="2" s="1"/>
  <c r="G4" i="2"/>
  <c r="V4" i="2" s="1"/>
  <c r="F4" i="2"/>
  <c r="U4" i="2" s="1"/>
  <c r="E4" i="2"/>
  <c r="T4" i="2" s="1"/>
  <c r="D4" i="2"/>
  <c r="S4" i="2" s="1"/>
  <c r="C4" i="2"/>
  <c r="R4" i="2" s="1"/>
  <c r="U6" i="4" l="1"/>
  <c r="R7" i="4"/>
  <c r="Q7" i="4"/>
  <c r="T7" i="4"/>
  <c r="T6" i="4"/>
  <c r="S6" i="4"/>
  <c r="R6" i="4"/>
  <c r="S7" i="4"/>
  <c r="V7" i="4"/>
  <c r="O5" i="4"/>
  <c r="Q5" i="4" s="1"/>
  <c r="Y5" i="4"/>
  <c r="Y13" i="4"/>
  <c r="Y11" i="4"/>
  <c r="Y9" i="4"/>
  <c r="Y12" i="4"/>
  <c r="Y10" i="4"/>
  <c r="Y8" i="4"/>
  <c r="Q6" i="4"/>
  <c r="X8" i="4"/>
  <c r="AB9" i="4"/>
  <c r="X10" i="4"/>
  <c r="AB11" i="4"/>
  <c r="X12" i="4"/>
  <c r="AB13" i="4"/>
  <c r="Z8" i="4"/>
  <c r="V9" i="4"/>
  <c r="Z10" i="4"/>
  <c r="Z12" i="4"/>
  <c r="W5" i="4"/>
  <c r="AA8" i="4"/>
  <c r="W9" i="4"/>
  <c r="AA10" i="4"/>
  <c r="W11" i="4"/>
  <c r="AA12" i="4"/>
  <c r="W13" i="4"/>
  <c r="AB8" i="4"/>
  <c r="X9" i="4"/>
  <c r="AB10" i="4"/>
  <c r="X11" i="4"/>
  <c r="AB12" i="4"/>
  <c r="X13" i="4"/>
  <c r="R5" i="4"/>
  <c r="Z5" i="4"/>
  <c r="Z9" i="4"/>
  <c r="Z11" i="4"/>
  <c r="Z13" i="4"/>
  <c r="F14" i="1"/>
  <c r="N14" i="1" s="1"/>
  <c r="S13" i="1"/>
  <c r="R13" i="1"/>
  <c r="Q13" i="1"/>
  <c r="P13" i="1"/>
  <c r="O13" i="1"/>
  <c r="N13" i="1"/>
  <c r="M13" i="1"/>
  <c r="L13" i="1"/>
  <c r="S12" i="1"/>
  <c r="S11" i="1"/>
  <c r="S10" i="1"/>
  <c r="S9" i="1"/>
  <c r="S8" i="1"/>
  <c r="S7" i="1"/>
  <c r="S6" i="1"/>
  <c r="S5" i="1"/>
  <c r="AC7" i="4" l="1"/>
  <c r="AC6" i="4"/>
  <c r="V5" i="4"/>
  <c r="U5" i="4"/>
  <c r="T5" i="4"/>
  <c r="S5" i="4"/>
  <c r="O8" i="4"/>
  <c r="Q8" i="4" s="1"/>
  <c r="O10" i="4"/>
  <c r="Q10" i="4" s="1"/>
  <c r="O12" i="4"/>
  <c r="Q12" i="4" s="1"/>
  <c r="O9" i="4"/>
  <c r="Q9" i="4" s="1"/>
  <c r="O11" i="4"/>
  <c r="Q11" i="4" s="1"/>
  <c r="O13" i="4"/>
  <c r="Q13" i="4" s="1"/>
  <c r="G13" i="1"/>
  <c r="E13" i="1"/>
  <c r="F13" i="1"/>
  <c r="H13" i="1"/>
  <c r="I13" i="1"/>
  <c r="J13" i="1"/>
  <c r="K13" i="1"/>
  <c r="J14" i="1"/>
  <c r="L14" i="1"/>
  <c r="AC5" i="4" l="1"/>
  <c r="U11" i="4"/>
  <c r="S11" i="4"/>
  <c r="T11" i="4"/>
  <c r="R11" i="4"/>
  <c r="V11" i="4"/>
  <c r="U10" i="4"/>
  <c r="S10" i="4"/>
  <c r="T10" i="4"/>
  <c r="R10" i="4"/>
  <c r="V10" i="4"/>
  <c r="S9" i="4"/>
  <c r="U9" i="4"/>
  <c r="R9" i="4"/>
  <c r="T9" i="4"/>
  <c r="U13" i="4"/>
  <c r="S13" i="4"/>
  <c r="R13" i="4"/>
  <c r="V13" i="4"/>
  <c r="T13" i="4"/>
  <c r="R12" i="4"/>
  <c r="V12" i="4"/>
  <c r="U12" i="4"/>
  <c r="T12" i="4"/>
  <c r="S12" i="4"/>
  <c r="U8" i="4"/>
  <c r="S8" i="4"/>
  <c r="T8" i="4"/>
  <c r="R8" i="4"/>
  <c r="V8" i="4"/>
  <c r="AC9" i="4" l="1"/>
  <c r="AC12" i="4"/>
  <c r="AC11" i="4"/>
  <c r="AC8" i="4"/>
  <c r="AC13" i="4"/>
  <c r="AC10" i="4"/>
  <c r="K48" i="3" l="1"/>
  <c r="H48" i="3"/>
  <c r="G48" i="3"/>
  <c r="D48" i="3"/>
  <c r="I48" i="3" l="1"/>
  <c r="K44" i="3" l="1"/>
  <c r="H44" i="3"/>
  <c r="G44" i="3"/>
  <c r="D44" i="3"/>
  <c r="I44" i="3" s="1"/>
  <c r="K40" i="3" l="1"/>
  <c r="H40" i="3"/>
  <c r="G40" i="3"/>
  <c r="D40" i="3"/>
  <c r="I40" i="3" l="1"/>
  <c r="K36" i="3"/>
  <c r="H36" i="3"/>
  <c r="G36" i="3"/>
  <c r="D36" i="3"/>
  <c r="I36" i="3" l="1"/>
  <c r="K32" i="3" l="1"/>
  <c r="H32" i="3"/>
  <c r="G32" i="3"/>
  <c r="D32" i="3"/>
  <c r="I32" i="3" s="1"/>
  <c r="G24" i="3" l="1"/>
  <c r="D24" i="3"/>
  <c r="K28" i="3" l="1"/>
  <c r="H28" i="3"/>
  <c r="I28" i="3"/>
  <c r="K24" i="3" l="1"/>
  <c r="I24" i="3"/>
  <c r="H24" i="3"/>
  <c r="K20" i="3" l="1"/>
  <c r="H20" i="3"/>
  <c r="G20" i="3"/>
  <c r="D20" i="3"/>
  <c r="I20" i="3" s="1"/>
  <c r="K16" i="3" l="1"/>
  <c r="H16" i="3"/>
  <c r="G16" i="3"/>
  <c r="D16" i="3"/>
  <c r="I16" i="3" l="1"/>
  <c r="G8" i="3"/>
  <c r="D8" i="3"/>
  <c r="K12" i="3" l="1"/>
  <c r="H12" i="3"/>
  <c r="G12" i="3"/>
  <c r="D12" i="3"/>
  <c r="I12" i="3" l="1"/>
  <c r="K8" i="3"/>
  <c r="H8" i="3"/>
  <c r="I8" i="3" l="1"/>
  <c r="H4" i="3"/>
  <c r="K4" i="3" l="1"/>
  <c r="G4" i="3"/>
  <c r="D4" i="3"/>
  <c r="I4" i="3" l="1"/>
</calcChain>
</file>

<file path=xl/sharedStrings.xml><?xml version="1.0" encoding="utf-8"?>
<sst xmlns="http://schemas.openxmlformats.org/spreadsheetml/2006/main" count="1466" uniqueCount="241">
  <si>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</si>
  <si>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</si>
  <si>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</si>
  <si>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</si>
  <si>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</si>
  <si>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</si>
  <si>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</si>
  <si>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</si>
  <si>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</si>
  <si>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</si>
  <si>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</si>
  <si>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</si>
  <si>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</si>
  <si>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</si>
  <si>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</si>
  <si>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</si>
  <si>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</si>
  <si>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</si>
  <si>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</si>
  <si>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</si>
  <si>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</si>
  <si>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</si>
  <si>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</si>
  <si>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</si>
  <si>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</si>
  <si>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</si>
  <si>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</si>
  <si>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</si>
  <si>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</si>
  <si>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</si>
  <si>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</si>
  <si>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Votes</t>
  </si>
  <si>
    <t>Share</t>
  </si>
  <si>
    <t>Lead</t>
  </si>
  <si>
    <t>Second</t>
  </si>
  <si>
    <t>Margin #</t>
  </si>
  <si>
    <t>Margin %</t>
  </si>
  <si>
    <t>Electorate Data</t>
  </si>
  <si>
    <t>Transfers</t>
  </si>
  <si>
    <t>Family</t>
  </si>
  <si>
    <t>Alasdair Bailey</t>
  </si>
  <si>
    <t>Angus Forbes</t>
  </si>
  <si>
    <t>Ken Harvey</t>
  </si>
  <si>
    <t>John Kellas</t>
  </si>
  <si>
    <t>Mac Roberts</t>
  </si>
  <si>
    <t>Roger Humphry</t>
  </si>
  <si>
    <t>Lindsay Easton</t>
  </si>
  <si>
    <t>Don Marshall</t>
  </si>
  <si>
    <t>Carse of Gowrie (Ward 1)</t>
  </si>
  <si>
    <t>2nd Pref Per Party (Votes)</t>
  </si>
  <si>
    <t>2nd Pref Per Party (Proportion)</t>
  </si>
  <si>
    <t>Only Pref</t>
  </si>
  <si>
    <t>Total</t>
  </si>
  <si>
    <t xml:space="preserve"> Prefs Used</t>
  </si>
  <si>
    <t>Pref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</si>
  <si>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</si>
  <si>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</si>
  <si>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</si>
  <si>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</si>
  <si>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</si>
  <si>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</si>
  <si>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</si>
  <si>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</si>
  <si>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</si>
  <si>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</si>
  <si>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</si>
  <si>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</si>
  <si>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</si>
  <si>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Percent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</si>
  <si>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</si>
  <si>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</si>
  <si>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</si>
  <si>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</si>
  <si>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</si>
  <si>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</si>
  <si>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</si>
  <si>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PBA</t>
  </si>
  <si>
    <t>PBB</t>
  </si>
  <si>
    <t>PBC, PBD &amp; PBE</t>
  </si>
  <si>
    <t>PBF^</t>
  </si>
  <si>
    <t>PBG^</t>
  </si>
  <si>
    <t>PBH</t>
  </si>
  <si>
    <t>Grant Stewart</t>
  </si>
  <si>
    <t>Independent</t>
  </si>
  <si>
    <t>Colin Stewart</t>
  </si>
  <si>
    <t>Hugh Anderson</t>
  </si>
  <si>
    <t>Dennis Melloy</t>
  </si>
  <si>
    <t>Jack Welch</t>
  </si>
  <si>
    <t>Violet Iwanio</t>
  </si>
  <si>
    <t>Jill Belch</t>
  </si>
  <si>
    <t>Strathmore (Ward 2)</t>
  </si>
  <si>
    <t>PBI &amp; PBJ</t>
  </si>
  <si>
    <t>PBK</t>
  </si>
  <si>
    <t>PBL^</t>
  </si>
  <si>
    <t>PBM^</t>
  </si>
  <si>
    <t>PBN</t>
  </si>
  <si>
    <t>PBP &amp; PBQ</t>
  </si>
  <si>
    <t>PBR</t>
  </si>
  <si>
    <t>PBS</t>
  </si>
  <si>
    <t>Caroline Shiers</t>
  </si>
  <si>
    <t>Tom McEwan</t>
  </si>
  <si>
    <t>Bob Brawn</t>
  </si>
  <si>
    <t>Harry MacFadyen</t>
  </si>
  <si>
    <t>Pauline Hunter</t>
  </si>
  <si>
    <t>Louise Ramsay</t>
  </si>
  <si>
    <t>Gordon Clark</t>
  </si>
  <si>
    <t>Bernard Noonan</t>
  </si>
  <si>
    <t>Jack Murphy</t>
  </si>
  <si>
    <t>Blairgowrie and Glens (Ward 3)</t>
  </si>
  <si>
    <t>PBT</t>
  </si>
  <si>
    <t>PBU &amp; PBX</t>
  </si>
  <si>
    <t>PBV</t>
  </si>
  <si>
    <t>PBW, PBY &amp; PBZ</t>
  </si>
  <si>
    <t>John Duff</t>
  </si>
  <si>
    <t>Xander McDade</t>
  </si>
  <si>
    <t>Michael Williamson</t>
  </si>
  <si>
    <t>Sally Murray</t>
  </si>
  <si>
    <t>Rhona Metcalfe</t>
  </si>
  <si>
    <t>Mary McDougall</t>
  </si>
  <si>
    <t>Paula Hunter</t>
  </si>
  <si>
    <t>Barry McMahon</t>
  </si>
  <si>
    <t>Highland (Ward 4)</t>
  </si>
  <si>
    <t>Highand (Ward 4)</t>
  </si>
  <si>
    <t>PCA^</t>
  </si>
  <si>
    <t>PBC^</t>
  </si>
  <si>
    <t>PCC &amp; PCD</t>
  </si>
  <si>
    <t>PCF &amp; PCG*</t>
  </si>
  <si>
    <t>PCH to PCL</t>
  </si>
  <si>
    <t>Grant Laing</t>
  </si>
  <si>
    <t>Melanie Kinney</t>
  </si>
  <si>
    <t>Ian James</t>
  </si>
  <si>
    <t>Claire McLaren</t>
  </si>
  <si>
    <t>Anne Jarvis</t>
  </si>
  <si>
    <t>Strathtay (Ward 5)</t>
  </si>
  <si>
    <t>PCM, PCN, SBC &amp; SMA</t>
  </si>
  <si>
    <t>PCP^</t>
  </si>
  <si>
    <t>PCQ^</t>
  </si>
  <si>
    <t>PCR</t>
  </si>
  <si>
    <t>PCS &amp; PCT</t>
  </si>
  <si>
    <t>SBA</t>
  </si>
  <si>
    <t>SBB</t>
  </si>
  <si>
    <t>SMF 5 &amp; SBD</t>
  </si>
  <si>
    <t>Noah Khogali</t>
  </si>
  <si>
    <t>Rhona Brock</t>
  </si>
  <si>
    <t>Stewart Donaldson</t>
  </si>
  <si>
    <t>David West</t>
  </si>
  <si>
    <t>Julia Brown</t>
  </si>
  <si>
    <t>Roger Cartwright</t>
  </si>
  <si>
    <t>Independent (RB)</t>
  </si>
  <si>
    <t>Independent (RC)</t>
  </si>
  <si>
    <t>Strathearn (Ward 6)</t>
  </si>
  <si>
    <t>Strathtay (Ward 6)</t>
  </si>
  <si>
    <t>PLM &amp; SLA^</t>
  </si>
  <si>
    <t>SLB^</t>
  </si>
  <si>
    <t>SLE</t>
  </si>
  <si>
    <t>SLD &amp; SLF</t>
  </si>
  <si>
    <t>Keith Allan</t>
  </si>
  <si>
    <t>Steven Carr</t>
  </si>
  <si>
    <t>Crawford Reid</t>
  </si>
  <si>
    <t>Catherine Scott</t>
  </si>
  <si>
    <t>Neil Gaunt</t>
  </si>
  <si>
    <t>Andrew Lear</t>
  </si>
  <si>
    <t>Strathallan (Ward 7)</t>
  </si>
  <si>
    <t>SLG &amp; SLJ</t>
  </si>
  <si>
    <t>SLH</t>
  </si>
  <si>
    <t>SLI, SLL &amp; SLM</t>
  </si>
  <si>
    <t>SLN</t>
  </si>
  <si>
    <t>SLK &amp; SLP</t>
  </si>
  <si>
    <t>SLQ</t>
  </si>
  <si>
    <t>Richard Watters</t>
  </si>
  <si>
    <t>Willie Robertson</t>
  </si>
  <si>
    <t>Neil Freshwater</t>
  </si>
  <si>
    <t>George Stirling</t>
  </si>
  <si>
    <t>Dave Cuthbert</t>
  </si>
  <si>
    <t>Graham Cox</t>
  </si>
  <si>
    <t>Pat Doran</t>
  </si>
  <si>
    <t>Gerald O'Connell</t>
  </si>
  <si>
    <t>Kinross-shire (Ward 8)</t>
  </si>
  <si>
    <t>SLR</t>
  </si>
  <si>
    <t>SLS</t>
  </si>
  <si>
    <t>SLT</t>
  </si>
  <si>
    <t>SLU, SLV &amp; SLW</t>
  </si>
  <si>
    <t>SLX</t>
  </si>
  <si>
    <t>SLY</t>
  </si>
  <si>
    <t>Michelle Frampton</t>
  </si>
  <si>
    <t>David Illingworth</t>
  </si>
  <si>
    <t>Frank Smith</t>
  </si>
  <si>
    <t>Tina Ng-A-Mann</t>
  </si>
  <si>
    <t>Paul Vallot</t>
  </si>
  <si>
    <t>UKIP</t>
  </si>
  <si>
    <t>Lynda Davis</t>
  </si>
  <si>
    <t>Almond and Earn (Ward 9)</t>
  </si>
  <si>
    <t>SMB &amp; SMC</t>
  </si>
  <si>
    <t>SMD, SME &amp; SMF9</t>
  </si>
  <si>
    <t>SMG &amp; SMJ</t>
  </si>
  <si>
    <t>SMH &amp; SMI</t>
  </si>
  <si>
    <t>SMK</t>
  </si>
  <si>
    <t>Liz Barrett</t>
  </si>
  <si>
    <t>Iain MacPherson</t>
  </si>
  <si>
    <t>Andy Chan</t>
  </si>
  <si>
    <t>Sheila McCole</t>
  </si>
  <si>
    <t>Calum Milne</t>
  </si>
  <si>
    <t>Kirsten Roper</t>
  </si>
  <si>
    <t>Elspeth MacLachlan</t>
  </si>
  <si>
    <t>Perth City South (Ward 10)</t>
  </si>
  <si>
    <t>PLA, PLB &amp; PDD</t>
  </si>
  <si>
    <t>PLC</t>
  </si>
  <si>
    <t>PLD &amp; PLN</t>
  </si>
  <si>
    <t>PLE</t>
  </si>
  <si>
    <t>PLF</t>
  </si>
  <si>
    <t>PLH10</t>
  </si>
  <si>
    <t>Ian Massie</t>
  </si>
  <si>
    <t>John Rebbeck</t>
  </si>
  <si>
    <t>Aziz Rehman</t>
  </si>
  <si>
    <t>Brian Leishman</t>
  </si>
  <si>
    <t>James Graham</t>
  </si>
  <si>
    <t>Ronnie McNeil</t>
  </si>
  <si>
    <t>Alba</t>
  </si>
  <si>
    <t>Alan Black</t>
  </si>
  <si>
    <t>Perth City North (Ward 11)</t>
  </si>
  <si>
    <t>PLG &amp; PLH11</t>
  </si>
  <si>
    <t>PLI</t>
  </si>
  <si>
    <t>PLK</t>
  </si>
  <si>
    <t>PLL</t>
  </si>
  <si>
    <t>Eric Drysdale</t>
  </si>
  <si>
    <t>Peter Barrett</t>
  </si>
  <si>
    <t>Chris Ahern</t>
  </si>
  <si>
    <t>Andrew Parrott</t>
  </si>
  <si>
    <t>Scott Forsyth</t>
  </si>
  <si>
    <t>Nick Tulloch</t>
  </si>
  <si>
    <t>Susannah Rae</t>
  </si>
  <si>
    <t>Ian Thomson</t>
  </si>
  <si>
    <t>Sandy Miller</t>
  </si>
  <si>
    <t>Perth City Centre (Ward 12)</t>
  </si>
  <si>
    <t>PCV</t>
  </si>
  <si>
    <t>PCW</t>
  </si>
  <si>
    <t>PCX</t>
  </si>
  <si>
    <t>PCY^</t>
  </si>
  <si>
    <t>PCZ^</t>
  </si>
  <si>
    <t>PDA</t>
  </si>
  <si>
    <t>PDB, PDC &amp; PLJ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</si>
</sst>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1"/>
      <color theme="1"/>
      <name val="Aileron"/>
      <family val="3"/>
    </font>
    <font>
      <sz val="14"/>
      <color theme="1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b/>
      <sz val="14"/>
      <color theme="1"/>
      <name val="Aileron Heavy"/>
      <family val="2"/>
      <scheme val="minor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sz val="12"/>
      <name val="Aileron Heavy"/>
      <family val="3"/>
      <scheme val="major"/>
    </font>
    <font>
      <b/>
      <sz val="11"/>
      <color theme="1"/>
      <name val="Aileron Heavy"/>
      <family val="3"/>
    </font>
    <font>
      <sz val="12"/>
      <color theme="1"/>
      <name val="Aileron Heavy"/>
      <family val="2"/>
      <scheme val="minor"/>
    </font>
    <font>
      <sz val="12"/>
      <color theme="1"/>
      <name val="Aileron Heavy"/>
      <family val="3"/>
    </font>
    <font>
      <sz val="12"/>
      <color rgb="FFCC0000"/>
      <name val="Aileron Heavy"/>
      <family val="3"/>
    </font>
    <font>
      <sz val="11"/>
      <color theme="0"/>
      <name val="Aileron"/>
      <family val="3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1" xfId="0" applyBorder="1"/>
    <xf numFmtId="0" fontId="0" fillId="0" borderId="9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0" fillId="0" borderId="20" xfId="0" applyBorder="1"/>
    <xf numFmtId="1" fontId="0" fillId="0" borderId="22" xfId="1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4" xfId="1" applyNumberFormat="1" applyFont="1" applyFill="1" applyBorder="1"/>
    <xf numFmtId="1" fontId="4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4" fillId="3" borderId="16" xfId="0" applyFont="1" applyFill="1" applyBorder="1"/>
    <xf numFmtId="0" fontId="9" fillId="0" borderId="0" xfId="0" applyFont="1"/>
    <xf numFmtId="165" fontId="6" fillId="0" borderId="23" xfId="0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" fontId="4" fillId="3" borderId="4" xfId="0" applyNumberFormat="1" applyFont="1" applyFill="1" applyBorder="1"/>
    <xf numFmtId="0" fontId="11" fillId="0" borderId="21" xfId="0" applyFont="1" applyBorder="1"/>
    <xf numFmtId="0" fontId="11" fillId="0" borderId="27" xfId="0" applyFont="1" applyBorder="1"/>
    <xf numFmtId="0" fontId="12" fillId="4" borderId="26" xfId="0" applyFont="1" applyFill="1" applyBorder="1"/>
    <xf numFmtId="0" fontId="13" fillId="3" borderId="29" xfId="0" applyFont="1" applyFill="1" applyBorder="1"/>
    <xf numFmtId="0" fontId="11" fillId="0" borderId="30" xfId="0" applyFont="1" applyBorder="1"/>
    <xf numFmtId="0" fontId="11" fillId="0" borderId="2" xfId="0" applyFont="1" applyBorder="1"/>
    <xf numFmtId="0" fontId="12" fillId="4" borderId="12" xfId="0" applyFont="1" applyFill="1" applyBorder="1"/>
    <xf numFmtId="0" fontId="11" fillId="0" borderId="7" xfId="0" applyFont="1" applyBorder="1"/>
    <xf numFmtId="1" fontId="14" fillId="5" borderId="8" xfId="1" applyNumberFormat="1" applyFont="1" applyFill="1" applyBorder="1"/>
    <xf numFmtId="1" fontId="14" fillId="0" borderId="8" xfId="1" applyNumberFormat="1" applyFont="1" applyFill="1" applyBorder="1"/>
    <xf numFmtId="1" fontId="11" fillId="0" borderId="8" xfId="1" applyNumberFormat="1" applyFont="1" applyFill="1" applyBorder="1"/>
    <xf numFmtId="1" fontId="11" fillId="0" borderId="31" xfId="1" applyNumberFormat="1" applyFont="1" applyFill="1" applyBorder="1"/>
    <xf numFmtId="164" fontId="14" fillId="5" borderId="8" xfId="1" applyNumberFormat="1" applyFont="1" applyFill="1" applyBorder="1"/>
    <xf numFmtId="164" fontId="14" fillId="0" borderId="32" xfId="1" applyNumberFormat="1" applyFont="1" applyFill="1" applyBorder="1"/>
    <xf numFmtId="164" fontId="14" fillId="0" borderId="33" xfId="1" applyNumberFormat="1" applyFont="1" applyFill="1" applyBorder="1"/>
    <xf numFmtId="0" fontId="11" fillId="0" borderId="34" xfId="0" applyFont="1" applyBorder="1"/>
    <xf numFmtId="1" fontId="14" fillId="0" borderId="32" xfId="1" applyNumberFormat="1" applyFont="1" applyFill="1" applyBorder="1"/>
    <xf numFmtId="1" fontId="14" fillId="5" borderId="32" xfId="1" applyNumberFormat="1" applyFont="1" applyFill="1" applyBorder="1"/>
    <xf numFmtId="1" fontId="11" fillId="0" borderId="32" xfId="1" applyNumberFormat="1" applyFont="1" applyFill="1" applyBorder="1"/>
    <xf numFmtId="1" fontId="11" fillId="0" borderId="33" xfId="1" applyNumberFormat="1" applyFont="1" applyFill="1" applyBorder="1"/>
    <xf numFmtId="164" fontId="14" fillId="5" borderId="32" xfId="1" applyNumberFormat="1" applyFont="1" applyFill="1" applyBorder="1"/>
    <xf numFmtId="0" fontId="15" fillId="3" borderId="21" xfId="0" applyFont="1" applyFill="1" applyBorder="1"/>
    <xf numFmtId="0" fontId="15" fillId="0" borderId="27" xfId="0" applyFont="1" applyBorder="1"/>
    <xf numFmtId="0" fontId="15" fillId="0" borderId="29" xfId="0" applyFont="1" applyBorder="1"/>
    <xf numFmtId="0" fontId="15" fillId="3" borderId="30" xfId="0" applyFont="1" applyFill="1" applyBorder="1"/>
    <xf numFmtId="0" fontId="15" fillId="3" borderId="9" xfId="0" applyFont="1" applyFill="1" applyBorder="1"/>
    <xf numFmtId="0" fontId="15" fillId="0" borderId="10" xfId="0" applyFont="1" applyBorder="1"/>
    <xf numFmtId="0" fontId="15" fillId="0" borderId="17" xfId="0" applyFont="1" applyBorder="1"/>
    <xf numFmtId="0" fontId="15" fillId="3" borderId="36" xfId="0" applyFont="1" applyFill="1" applyBorder="1"/>
    <xf numFmtId="164" fontId="15" fillId="0" borderId="10" xfId="1" applyNumberFormat="1" applyFont="1" applyBorder="1" applyAlignment="1"/>
    <xf numFmtId="164" fontId="15" fillId="0" borderId="10" xfId="1" applyNumberFormat="1" applyFont="1" applyBorder="1"/>
    <xf numFmtId="164" fontId="15" fillId="0" borderId="17" xfId="1" applyNumberFormat="1" applyFont="1" applyBorder="1"/>
    <xf numFmtId="0" fontId="11" fillId="0" borderId="6" xfId="0" applyFont="1" applyBorder="1"/>
    <xf numFmtId="0" fontId="11" fillId="0" borderId="4" xfId="0" applyFont="1" applyBorder="1"/>
    <xf numFmtId="0" fontId="11" fillId="0" borderId="37" xfId="0" applyFont="1" applyBorder="1"/>
    <xf numFmtId="0" fontId="11" fillId="0" borderId="3" xfId="0" applyFont="1" applyBorder="1"/>
    <xf numFmtId="0" fontId="11" fillId="0" borderId="5" xfId="0" applyFont="1" applyBorder="1"/>
    <xf numFmtId="0" fontId="16" fillId="0" borderId="21" xfId="0" applyFont="1" applyBorder="1"/>
    <xf numFmtId="0" fontId="16" fillId="0" borderId="2" xfId="0" applyFont="1" applyBorder="1"/>
    <xf numFmtId="0" fontId="16" fillId="0" borderId="29" xfId="0" applyFont="1" applyBorder="1"/>
    <xf numFmtId="0" fontId="16" fillId="0" borderId="7" xfId="0" applyFont="1" applyBorder="1"/>
    <xf numFmtId="164" fontId="16" fillId="0" borderId="8" xfId="1" applyNumberFormat="1" applyFont="1" applyBorder="1"/>
    <xf numFmtId="164" fontId="16" fillId="0" borderId="31" xfId="1" applyNumberFormat="1" applyFont="1" applyBorder="1"/>
    <xf numFmtId="0" fontId="16" fillId="0" borderId="34" xfId="0" applyFont="1" applyBorder="1"/>
    <xf numFmtId="0" fontId="16" fillId="0" borderId="32" xfId="0" applyFont="1" applyBorder="1"/>
    <xf numFmtId="0" fontId="16" fillId="0" borderId="33" xfId="0" applyFont="1" applyBorder="1"/>
    <xf numFmtId="164" fontId="16" fillId="0" borderId="32" xfId="1" applyNumberFormat="1" applyFont="1" applyBorder="1"/>
    <xf numFmtId="164" fontId="16" fillId="0" borderId="33" xfId="1" applyNumberFormat="1" applyFont="1" applyBorder="1"/>
    <xf numFmtId="0" fontId="16" fillId="0" borderId="7" xfId="0" applyFont="1" applyBorder="1" applyAlignment="1">
      <alignment wrapText="1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164" fontId="18" fillId="7" borderId="17" xfId="1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205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DF391"/>
      <color rgb="FFFAA713"/>
      <color rgb="FF0088DD"/>
      <color rgb="FFCCECFF"/>
      <color rgb="FFDD1F19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S158"/>
  <sheetViews>
    <sheetView tabSelected="1" zoomScale="80" zoomScaleNormal="80" workbookViewId="0">
      <selection activeCell="O9" sqref="O9"/>
    </sheetView>
  </sheetViews>
  <sheetFormatPr defaultRowHeight="17.399999999999999" x14ac:dyDescent="0.3"/>
  <cols>
    <col min="1" max="1" width="8.6640625" style="29"/>
    <col min="2" max="2" width="19.25" style="29" bestFit="1" customWidth="1"/>
    <col min="3" max="3" width="24.6640625" style="29" bestFit="1" customWidth="1"/>
    <col min="4" max="8" width="8.4140625" style="29" bestFit="1" customWidth="1"/>
    <col min="9" max="9" width="8.5" style="29" bestFit="1" customWidth="1"/>
    <col min="10" max="16" width="9.75" style="29" bestFit="1" customWidth="1"/>
    <col min="17" max="17" width="8.6640625" style="29"/>
    <col min="18" max="18" width="8.6640625" style="29" customWidth="1"/>
    <col min="19" max="16384" width="8.6640625" style="29"/>
  </cols>
  <sheetData>
    <row r="1" spans="2:19" ht="18" thickBot="1" x14ac:dyDescent="0.35"/>
    <row r="2" spans="2:19" ht="18" thickBot="1" x14ac:dyDescent="0.35">
      <c r="B2" s="88" t="s">
        <v>48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2:19" ht="18" thickBot="1" x14ac:dyDescent="0.35">
      <c r="B3" s="88" t="s">
        <v>38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2:19" ht="18" thickBot="1" x14ac:dyDescent="0.35">
      <c r="B4" s="12" t="s">
        <v>0</v>
      </c>
      <c r="C4" s="14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4" t="s">
        <v>16</v>
      </c>
      <c r="S4" s="15"/>
    </row>
    <row r="5" spans="2:19" x14ac:dyDescent="0.3">
      <c r="B5" s="24" t="s">
        <v>18</v>
      </c>
      <c r="C5" s="25" t="s">
        <v>40</v>
      </c>
      <c r="D5" s="26">
        <v>1265</v>
      </c>
      <c r="E5" s="26">
        <v>1137</v>
      </c>
      <c r="F5" s="26">
        <v>1137</v>
      </c>
      <c r="G5" s="26">
        <v>1137</v>
      </c>
      <c r="H5" s="26">
        <v>1137</v>
      </c>
      <c r="I5" s="26">
        <v>1137</v>
      </c>
      <c r="J5" s="26">
        <v>1137</v>
      </c>
      <c r="K5" s="26">
        <v>1137</v>
      </c>
      <c r="L5" s="26"/>
      <c r="M5" s="26"/>
      <c r="N5" s="26"/>
      <c r="O5" s="26"/>
      <c r="P5" s="26"/>
      <c r="Q5" s="26"/>
      <c r="R5" s="30"/>
      <c r="S5" s="31">
        <f>IF(S14=1,D5,IF(S14=2,E5,IF(S14=3,F5,IF(S14=4,G5,IF(S14=5,H5,IF(S14=6,I5,IF(S14=7,J5,IF(S14=8,K5,IF(S14=9,L5,IF(S14=10,M5,IF(S14=11,N5,IF(S14=12,O5,IF(S14=13,P5,IF(S14=14,Q5,IF(S14=15,R5,0)))))))))))))))/SUM(D5:D12)</f>
        <v>0.2782054101605454</v>
      </c>
    </row>
    <row r="6" spans="2:19" x14ac:dyDescent="0.3">
      <c r="B6" s="24" t="s">
        <v>19</v>
      </c>
      <c r="C6" s="25" t="s">
        <v>41</v>
      </c>
      <c r="D6" s="26">
        <v>1017</v>
      </c>
      <c r="E6" s="26">
        <v>1041.4000000000001</v>
      </c>
      <c r="F6" s="26">
        <v>1054.7</v>
      </c>
      <c r="G6" s="26">
        <v>1099.0999999999999</v>
      </c>
      <c r="H6" s="26">
        <v>1139.5</v>
      </c>
      <c r="I6" s="26">
        <v>1137</v>
      </c>
      <c r="J6" s="26">
        <v>1137</v>
      </c>
      <c r="K6" s="26">
        <v>1137</v>
      </c>
      <c r="L6" s="26"/>
      <c r="M6" s="26"/>
      <c r="N6" s="26"/>
      <c r="O6" s="26"/>
      <c r="P6" s="26"/>
      <c r="Q6" s="26"/>
      <c r="R6" s="30"/>
      <c r="S6" s="31">
        <f>IF(S14=1,D6,IF(S14=2,E6,IF(S14=3,F6,IF(S14=4,G6,IF(S14=5,H6,IF(S14=6,I6,IF(S14=7,J6,IF(S14=8,K6,IF(S14=9,L6,IF(S14=10,M6,IF(S14=11,N6,IF(S14=12,O6,IF(S14=13,P6,IF(S14=14,Q6,IF(S14=15,R6,0)))))))))))))))/SUM(D5:D12)</f>
        <v>0.2236639542555531</v>
      </c>
    </row>
    <row r="7" spans="2:19" x14ac:dyDescent="0.3">
      <c r="B7" s="24" t="s">
        <v>17</v>
      </c>
      <c r="C7" s="25" t="s">
        <v>42</v>
      </c>
      <c r="D7" s="26">
        <v>961</v>
      </c>
      <c r="E7" s="26">
        <v>980.5</v>
      </c>
      <c r="F7" s="26">
        <v>983.6</v>
      </c>
      <c r="G7" s="26">
        <v>996.4</v>
      </c>
      <c r="H7" s="26">
        <v>1100.3</v>
      </c>
      <c r="I7" s="26">
        <v>1100.4000000000001</v>
      </c>
      <c r="J7" s="26">
        <v>1134.0999999999999</v>
      </c>
      <c r="K7" s="26">
        <v>1652.9</v>
      </c>
      <c r="L7" s="26"/>
      <c r="M7" s="26"/>
      <c r="N7" s="26"/>
      <c r="O7" s="26"/>
      <c r="P7" s="26"/>
      <c r="Q7" s="26"/>
      <c r="R7" s="30"/>
      <c r="S7" s="31">
        <f>IF(S14=1,D7,IF(S14=2,E7,IF(S14=3,F7,IF(S14=4,G7,IF(S14=5,H7,IF(S14=6,I7,IF(S14=7,J7,IF(S14=8,K7,IF(S14=9,L7,IF(S14=10,M7,IF(S14=11,N7,IF(S14=12,O7,IF(S14=13,P7,IF(S14=14,Q7,IF(S14=15,R7,0)))))))))))))))/SUM(D5:D12)</f>
        <v>0.21134814163184518</v>
      </c>
    </row>
    <row r="8" spans="2:19" x14ac:dyDescent="0.3">
      <c r="B8" s="24" t="s">
        <v>17</v>
      </c>
      <c r="C8" s="25" t="s">
        <v>43</v>
      </c>
      <c r="D8" s="26">
        <v>474</v>
      </c>
      <c r="E8" s="26">
        <v>479.7</v>
      </c>
      <c r="F8" s="26">
        <v>483.7</v>
      </c>
      <c r="G8" s="26">
        <v>493.9</v>
      </c>
      <c r="H8" s="26">
        <v>544.4</v>
      </c>
      <c r="I8" s="26">
        <v>544.4</v>
      </c>
      <c r="J8" s="26">
        <v>567</v>
      </c>
      <c r="K8" s="26">
        <v>0</v>
      </c>
      <c r="L8" s="26"/>
      <c r="M8" s="26"/>
      <c r="N8" s="26"/>
      <c r="O8" s="26"/>
      <c r="P8" s="26"/>
      <c r="Q8" s="26"/>
      <c r="R8" s="30"/>
      <c r="S8" s="31">
        <f>IF(S14=1,D8,IF(S14=2,E8,IF(S14=3,F8,IF(S14=4,G8,IF(S14=5,H8,IF(S14=6,I8,IF(S14=7,J8,IF(S14=8,K8,IF(S14=9,L8,IF(S14=10,M8,IF(S14=11,N8,IF(S14=12,O8,IF(S14=13,P8,IF(S14=14,Q8,IF(S14=15,R8,0)))))))))))))))/SUM(D5:D12)</f>
        <v>0.10424455685067077</v>
      </c>
    </row>
    <row r="9" spans="2:19" x14ac:dyDescent="0.3">
      <c r="B9" s="24" t="s">
        <v>19</v>
      </c>
      <c r="C9" s="25" t="s">
        <v>44</v>
      </c>
      <c r="D9" s="26">
        <v>388</v>
      </c>
      <c r="E9" s="26">
        <v>396.5</v>
      </c>
      <c r="F9" s="26">
        <v>405.7</v>
      </c>
      <c r="G9" s="26">
        <v>429.4</v>
      </c>
      <c r="H9" s="26">
        <v>446.9</v>
      </c>
      <c r="I9" s="26">
        <v>448.9</v>
      </c>
      <c r="J9" s="26">
        <v>0</v>
      </c>
      <c r="K9" s="26"/>
      <c r="L9" s="26"/>
      <c r="M9" s="26"/>
      <c r="N9" s="26"/>
      <c r="O9" s="26"/>
      <c r="P9" s="26"/>
      <c r="Q9" s="26"/>
      <c r="R9" s="30"/>
      <c r="S9" s="31">
        <f>IF(S14=1,D9,IF(S14=2,E9,IF(S14=3,F9,IF(S14=4,G9,IF(S14=5,H9,IF(S14=6,I9,IF(S14=7,J9,IF(S14=8,K9,IF(S14=9,L9,IF(S14=10,M9,IF(S14=11,N9,IF(S14=12,O9,IF(S14=13,P9,IF(S14=14,Q9,IF(S14=15,R9,0)))))))))))))))/SUM(D5:D12)</f>
        <v>8.5330987464262154E-2</v>
      </c>
    </row>
    <row r="10" spans="2:19" x14ac:dyDescent="0.3">
      <c r="B10" s="24" t="s">
        <v>21</v>
      </c>
      <c r="C10" s="25" t="s">
        <v>45</v>
      </c>
      <c r="D10" s="26">
        <v>233</v>
      </c>
      <c r="E10" s="26">
        <v>251.7</v>
      </c>
      <c r="F10" s="26">
        <v>260</v>
      </c>
      <c r="G10" s="26">
        <v>306.60000000000002</v>
      </c>
      <c r="H10" s="26"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30"/>
      <c r="S10" s="31">
        <f>IF(S14=1,D10,IF(S14=2,E10,IF(S14=3,F10,IF(S14=4,G10,IF(S14=5,H10,IF(S14=6,I10,IF(S14=7,J10,IF(S14=8,K10,IF(S14=9,L10,IF(S14=10,M10,IF(S14=11,N10,IF(S14=12,O10,IF(S14=13,P10,IF(S14=14,Q10,IF(S14=15,R10,0)))))))))))))))/SUM(D5:D12)</f>
        <v>5.1242577523641961E-2</v>
      </c>
    </row>
    <row r="11" spans="2:19" x14ac:dyDescent="0.3">
      <c r="B11" s="24" t="s">
        <v>20</v>
      </c>
      <c r="C11" s="25" t="s">
        <v>46</v>
      </c>
      <c r="D11" s="26">
        <v>150</v>
      </c>
      <c r="E11" s="26">
        <v>176.4</v>
      </c>
      <c r="F11" s="26">
        <v>182.7</v>
      </c>
      <c r="G11" s="26"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0"/>
      <c r="S11" s="31">
        <f>IF(S14=1,D11,IF(S14=2,E11,IF(S14=3,F11,IF(S14=4,G11,IF(S14=5,H11,IF(S14=6,I11,IF(S14=7,J11,IF(S14=8,K11,IF(S14=9,L11,IF(S14=10,M11,IF(S14=11,N11,IF(S14=12,O11,IF(S14=13,P11,IF(S14=14,Q11,IF(S14=15,R11,0)))))))))))))))/SUM(D5:D12)</f>
        <v>3.2988783813503411E-2</v>
      </c>
    </row>
    <row r="12" spans="2:19" x14ac:dyDescent="0.3">
      <c r="B12" s="24" t="s">
        <v>39</v>
      </c>
      <c r="C12" s="25" t="s">
        <v>47</v>
      </c>
      <c r="D12" s="26">
        <v>59</v>
      </c>
      <c r="E12" s="26">
        <v>60.7</v>
      </c>
      <c r="F12" s="26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0"/>
      <c r="S12" s="31">
        <f>IF(S14=1,D12,IF(S14=2,E12,IF(S14=3,F12,IF(S14=4,G12,IF(S14=5,H12,IF(S14=6,I12,IF(S14=7,J12,IF(S14=8,K12,IF(S14=9,L12,IF(S14=10,M12,IF(S14=11,N12,IF(S14=12,O12,IF(S14=13,P12,IF(S14=14,Q12,IF(S14=15,R12,0)))))))))))))))/SUM(D5:D12)</f>
        <v>1.2975588299978007E-2</v>
      </c>
    </row>
    <row r="13" spans="2:19" ht="18" thickBot="1" x14ac:dyDescent="0.35">
      <c r="B13" s="16" t="s">
        <v>22</v>
      </c>
      <c r="C13" s="27"/>
      <c r="D13" s="17">
        <v>0</v>
      </c>
      <c r="E13" s="17">
        <f>IF(E5&gt;0,ROUND(F14-SUM(E5:E12),1),)</f>
        <v>23.1</v>
      </c>
      <c r="F13" s="17">
        <f>IF(F5&gt;0,ROUND(F14-SUM(F5:F12),1),)</f>
        <v>39.6</v>
      </c>
      <c r="G13" s="17">
        <f>IF(G5&gt;0,ROUND(F14-SUM(G5:G12),1),)</f>
        <v>84.6</v>
      </c>
      <c r="H13" s="17">
        <f>IF(H5&gt;0,ROUND(F14-SUM(H5:H12),1),)</f>
        <v>178.9</v>
      </c>
      <c r="I13" s="17">
        <f>IF(I5&gt;0,ROUND(F14-SUM(I5:I12),1),)</f>
        <v>179.3</v>
      </c>
      <c r="J13" s="17">
        <f>IF(J5&gt;0,ROUND(F14-SUM(J5:J12),1),)</f>
        <v>571.9</v>
      </c>
      <c r="K13" s="17">
        <f>IF(K5&gt;0,ROUND(F14-SUM(K5:K12),1),)</f>
        <v>620.1</v>
      </c>
      <c r="L13" s="17">
        <f>IF(L5&gt;0,ROUND(F14-SUM(L5:L12),1),)</f>
        <v>0</v>
      </c>
      <c r="M13" s="17">
        <f>IF(M5&gt;0,ROUND(F14-SUM(M5:M12),1),)</f>
        <v>0</v>
      </c>
      <c r="N13" s="17">
        <f>IF(N5&gt;0,ROUND(F14-SUM(N5:N12),1),)</f>
        <v>0</v>
      </c>
      <c r="O13" s="17">
        <f>IF(O5&gt;0,ROUND(F14-SUM(O5:O12),1),)</f>
        <v>0</v>
      </c>
      <c r="P13" s="17">
        <f>IF(P5&gt;0,ROUND(F14-SUM(P5:P12),1),)</f>
        <v>0</v>
      </c>
      <c r="Q13" s="17">
        <f>IF(Q5&gt;0,ROUND(F14-SUM(Q5:Q12),1),)</f>
        <v>0</v>
      </c>
      <c r="R13" s="18">
        <f>IF(R5&gt;0,ROUND(F14-SUM(R5:R12),1),)</f>
        <v>0</v>
      </c>
      <c r="S13" s="19">
        <f>IF(S14=1,D13,IF(S14=2,E13,IF(S14=3,F13,IF(S14=4,G13,IF(S14=5,H13,IF(S14=6,I13,IF(S14=7,J13,IF(S14=8,K13,IF(S14=9,L13,IF(S14=10,M13,IF(S14=11,N13,IF(S14=12,O13,IF(S14=13,P13,IF(S14=14,Q13,IF(S14=15,R13,0)))))))))))))))/SUM(D5:D12)</f>
        <v>0</v>
      </c>
    </row>
    <row r="14" spans="2:19" ht="18" thickBot="1" x14ac:dyDescent="0.35">
      <c r="B14" s="20" t="s">
        <v>37</v>
      </c>
      <c r="C14" s="28" t="s">
        <v>30</v>
      </c>
      <c r="D14" s="21">
        <v>8157</v>
      </c>
      <c r="E14" s="21" t="s">
        <v>25</v>
      </c>
      <c r="F14" s="32">
        <f>SUM(D5:D12)</f>
        <v>4547</v>
      </c>
      <c r="G14" s="21" t="s">
        <v>26</v>
      </c>
      <c r="H14" s="21">
        <v>72</v>
      </c>
      <c r="I14" s="21" t="s">
        <v>27</v>
      </c>
      <c r="J14" s="22">
        <f>(H14+F14)/D14</f>
        <v>0.56626210616648276</v>
      </c>
      <c r="K14" s="21" t="s">
        <v>28</v>
      </c>
      <c r="L14" s="22">
        <f>F14/(F14+H14)</f>
        <v>0.98441221043515914</v>
      </c>
      <c r="M14" s="21" t="s">
        <v>29</v>
      </c>
      <c r="N14" s="22">
        <f>H14/(F14+H14)</f>
        <v>1.5587789564840875E-2</v>
      </c>
      <c r="O14" s="21" t="s">
        <v>24</v>
      </c>
      <c r="P14" s="21">
        <v>1137</v>
      </c>
      <c r="Q14" s="91" t="s">
        <v>23</v>
      </c>
      <c r="R14" s="92"/>
      <c r="S14" s="23">
        <v>1</v>
      </c>
    </row>
    <row r="15" spans="2:19" ht="18" thickBot="1" x14ac:dyDescent="0.35"/>
    <row r="16" spans="2:19" ht="18" thickBot="1" x14ac:dyDescent="0.35">
      <c r="B16" s="88" t="s">
        <v>90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2:19" ht="18" thickBot="1" x14ac:dyDescent="0.35">
      <c r="B17" s="88" t="s">
        <v>38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</row>
    <row r="18" spans="2:19" ht="18" thickBot="1" x14ac:dyDescent="0.35">
      <c r="B18" s="12" t="s">
        <v>0</v>
      </c>
      <c r="C18" s="14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K18" s="13" t="s">
        <v>9</v>
      </c>
      <c r="L18" s="13" t="s">
        <v>10</v>
      </c>
      <c r="M18" s="13" t="s">
        <v>11</v>
      </c>
      <c r="N18" s="13" t="s">
        <v>12</v>
      </c>
      <c r="O18" s="13" t="s">
        <v>13</v>
      </c>
      <c r="P18" s="13" t="s">
        <v>14</v>
      </c>
      <c r="Q18" s="13" t="s">
        <v>15</v>
      </c>
      <c r="R18" s="14" t="s">
        <v>16</v>
      </c>
      <c r="S18" s="15"/>
    </row>
    <row r="19" spans="2:19" x14ac:dyDescent="0.3">
      <c r="B19" s="24" t="s">
        <v>17</v>
      </c>
      <c r="C19" s="25" t="s">
        <v>82</v>
      </c>
      <c r="D19" s="26">
        <v>1780</v>
      </c>
      <c r="E19" s="26">
        <v>1353</v>
      </c>
      <c r="F19" s="26">
        <v>1353</v>
      </c>
      <c r="G19" s="26">
        <v>1353</v>
      </c>
      <c r="H19" s="26">
        <v>1353</v>
      </c>
      <c r="I19" s="26">
        <v>1353</v>
      </c>
      <c r="J19" s="26"/>
      <c r="K19" s="26"/>
      <c r="L19" s="26"/>
      <c r="M19" s="26"/>
      <c r="N19" s="26"/>
      <c r="O19" s="26"/>
      <c r="P19" s="26"/>
      <c r="Q19" s="26"/>
      <c r="R19" s="30"/>
      <c r="S19" s="31">
        <f>IF(S27=1,D19,IF(S27=2,E19,IF(S27=3,F19,IF(S27=4,G19,IF(S27=5,H19,IF(S27=6,I19,IF(S27=7,J19,IF(S27=8,K19,IF(S27=9,L19,IF(S27=10,M19,IF(S27=11,N19,IF(S27=12,O19,IF(S27=13,P19,IF(S27=14,Q19,IF(S27=15,R19,0)))))))))))))))/SUM(D19:D25)</f>
        <v>0.26315789473684209</v>
      </c>
    </row>
    <row r="20" spans="2:19" x14ac:dyDescent="0.3">
      <c r="B20" s="24" t="s">
        <v>83</v>
      </c>
      <c r="C20" s="25" t="s">
        <v>84</v>
      </c>
      <c r="D20" s="26">
        <v>1174</v>
      </c>
      <c r="E20" s="26">
        <v>1182.9000000000001</v>
      </c>
      <c r="F20" s="26">
        <v>1269</v>
      </c>
      <c r="G20" s="26">
        <v>1585.8</v>
      </c>
      <c r="H20" s="26">
        <v>1353</v>
      </c>
      <c r="I20" s="26">
        <v>1353</v>
      </c>
      <c r="J20" s="26"/>
      <c r="K20" s="26"/>
      <c r="L20" s="26"/>
      <c r="M20" s="26"/>
      <c r="N20" s="26"/>
      <c r="O20" s="26"/>
      <c r="P20" s="26"/>
      <c r="Q20" s="26"/>
      <c r="R20" s="30"/>
      <c r="S20" s="31">
        <f>IF(S27=1,D20,IF(S27=2,E20,IF(S27=3,F20,IF(S27=4,G20,IF(S27=5,H20,IF(S27=6,I20,IF(S27=7,J20,IF(S27=8,K20,IF(S27=9,L20,IF(S27=10,M20,IF(S27=11,N20,IF(S27=12,O20,IF(S27=13,P20,IF(S27=14,Q20,IF(S27=15,R20,0)))))))))))))))/SUM(D19:D25)</f>
        <v>0.17356593731519812</v>
      </c>
    </row>
    <row r="21" spans="2:19" x14ac:dyDescent="0.3">
      <c r="B21" s="24" t="s">
        <v>19</v>
      </c>
      <c r="C21" s="25" t="s">
        <v>85</v>
      </c>
      <c r="D21" s="26">
        <v>1032</v>
      </c>
      <c r="E21" s="26">
        <v>1033</v>
      </c>
      <c r="F21" s="26">
        <v>1053</v>
      </c>
      <c r="G21" s="26">
        <v>1142.2</v>
      </c>
      <c r="H21" s="26">
        <v>1183.3</v>
      </c>
      <c r="I21" s="26">
        <v>2138.6</v>
      </c>
      <c r="J21" s="26"/>
      <c r="K21" s="26"/>
      <c r="L21" s="26"/>
      <c r="M21" s="26"/>
      <c r="N21" s="26"/>
      <c r="O21" s="26"/>
      <c r="P21" s="26"/>
      <c r="Q21" s="26"/>
      <c r="R21" s="30"/>
      <c r="S21" s="31">
        <f>IF(S27=1,D21,IF(S27=2,E21,IF(S27=3,F21,IF(S27=4,G21,IF(S27=5,H21,IF(S27=6,I21,IF(S27=7,J21,IF(S27=8,K21,IF(S27=9,L21,IF(S27=10,M21,IF(S27=11,N21,IF(S27=12,O21,IF(S27=13,P21,IF(S27=14,Q21,IF(S27=15,R21,0)))))))))))))))/SUM(D19:D25)</f>
        <v>0.15257244234180958</v>
      </c>
    </row>
    <row r="22" spans="2:19" x14ac:dyDescent="0.3">
      <c r="B22" s="24" t="s">
        <v>19</v>
      </c>
      <c r="C22" s="25" t="s">
        <v>86</v>
      </c>
      <c r="D22" s="26">
        <v>1009</v>
      </c>
      <c r="E22" s="26">
        <v>1011.4</v>
      </c>
      <c r="F22" s="26">
        <v>1027.5999999999999</v>
      </c>
      <c r="G22" s="26">
        <v>1107.5999999999999</v>
      </c>
      <c r="H22" s="26">
        <v>1153.8</v>
      </c>
      <c r="I22" s="26">
        <v>0</v>
      </c>
      <c r="J22" s="26"/>
      <c r="K22" s="26"/>
      <c r="L22" s="26"/>
      <c r="M22" s="26"/>
      <c r="N22" s="26"/>
      <c r="O22" s="26"/>
      <c r="P22" s="26"/>
      <c r="Q22" s="26"/>
      <c r="R22" s="30"/>
      <c r="S22" s="31">
        <f>IF(S27=1,D22,IF(S27=2,E22,IF(S27=3,F22,IF(S27=4,G22,IF(S27=5,H22,IF(S27=6,I22,IF(S27=7,J22,IF(S27=8,K22,IF(S27=9,L22,IF(S27=10,M22,IF(S27=11,N22,IF(S27=12,O22,IF(S27=13,P22,IF(S27=14,Q22,IF(S27=15,R22,0)))))))))))))))/SUM(D19:D25)</f>
        <v>0.14917208752217623</v>
      </c>
    </row>
    <row r="23" spans="2:19" x14ac:dyDescent="0.3">
      <c r="B23" s="24" t="s">
        <v>17</v>
      </c>
      <c r="C23" s="25" t="s">
        <v>87</v>
      </c>
      <c r="D23" s="26">
        <v>671</v>
      </c>
      <c r="E23" s="26">
        <v>1057.4000000000001</v>
      </c>
      <c r="F23" s="26">
        <v>1234.3</v>
      </c>
      <c r="G23" s="26">
        <v>1310.2</v>
      </c>
      <c r="H23" s="26">
        <v>1352.1</v>
      </c>
      <c r="I23" s="26">
        <v>1381</v>
      </c>
      <c r="J23" s="26"/>
      <c r="K23" s="26"/>
      <c r="L23" s="26"/>
      <c r="M23" s="26"/>
      <c r="N23" s="26"/>
      <c r="O23" s="26"/>
      <c r="P23" s="26"/>
      <c r="Q23" s="26"/>
      <c r="R23" s="30"/>
      <c r="S23" s="31">
        <f>IF(S27=1,D23,IF(S27=2,E23,IF(S27=3,F23,IF(S27=4,G23,IF(S27=5,H23,IF(S27=6,I23,IF(S27=7,J23,IF(S27=8,K23,IF(S27=9,L23,IF(S27=10,M23,IF(S27=11,N23,IF(S27=12,O23,IF(S27=13,P23,IF(S27=14,Q23,IF(S27=15,R23,0)))))))))))))))/SUM(D19:D25)</f>
        <v>9.9201655824955645E-2</v>
      </c>
    </row>
    <row r="24" spans="2:19" x14ac:dyDescent="0.3">
      <c r="B24" s="24" t="s">
        <v>20</v>
      </c>
      <c r="C24" s="25" t="s">
        <v>88</v>
      </c>
      <c r="D24" s="26">
        <v>598</v>
      </c>
      <c r="E24" s="26">
        <v>600.9</v>
      </c>
      <c r="F24" s="26">
        <v>756.3</v>
      </c>
      <c r="G24" s="26"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0"/>
      <c r="S24" s="31">
        <f>IF(S27=1,D24,IF(S27=2,E24,IF(S27=3,F24,IF(S27=4,G24,IF(S27=5,H24,IF(S27=6,I24,IF(S27=7,J24,IF(S27=8,K24,IF(S27=9,L24,IF(S27=10,M24,IF(S27=11,N24,IF(S27=12,O24,IF(S27=13,P24,IF(S27=14,Q24,IF(S27=15,R24,0)))))))))))))))/SUM(D19:D25)</f>
        <v>8.8409225310467174E-2</v>
      </c>
    </row>
    <row r="25" spans="2:19" x14ac:dyDescent="0.3">
      <c r="B25" s="24" t="s">
        <v>21</v>
      </c>
      <c r="C25" s="25" t="s">
        <v>89</v>
      </c>
      <c r="D25" s="26">
        <v>500</v>
      </c>
      <c r="E25" s="26">
        <v>514.20000000000005</v>
      </c>
      <c r="F25" s="26"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0"/>
      <c r="S25" s="31">
        <f>IF(S27=1,D25,IF(S27=2,E25,IF(S27=3,F25,IF(S27=4,G25,IF(S27=5,H25,IF(S27=6,I25,IF(S27=7,J25,IF(S27=8,K25,IF(S27=9,L25,IF(S27=10,M25,IF(S27=11,N25,IF(S27=12,O25,IF(S27=13,P25,IF(S27=14,Q25,IF(S27=15,R25,0)))))))))))))))/SUM(D19:D25)</f>
        <v>7.3920756948551158E-2</v>
      </c>
    </row>
    <row r="26" spans="2:19" ht="18" thickBot="1" x14ac:dyDescent="0.35">
      <c r="B26" s="16" t="s">
        <v>22</v>
      </c>
      <c r="C26" s="27"/>
      <c r="D26" s="17">
        <v>0</v>
      </c>
      <c r="E26" s="17">
        <f>IF(E19&gt;0,ROUND(F27-SUM(E19:E25),1),)</f>
        <v>11.2</v>
      </c>
      <c r="F26" s="17">
        <f>IF(F19&gt;0,ROUND(F27-SUM(F19:F25),1),)</f>
        <v>70.8</v>
      </c>
      <c r="G26" s="17">
        <f>IF(G19&gt;0,ROUND(F27-SUM(G19:G25),1),)</f>
        <v>265.2</v>
      </c>
      <c r="H26" s="17">
        <f>IF(H19&gt;0,ROUND(F27-SUM(H19:H25),1),)</f>
        <v>368.8</v>
      </c>
      <c r="I26" s="17">
        <f>IF(I19&gt;0,ROUND(F27-SUM(I19:I25),1),)</f>
        <v>538.4</v>
      </c>
      <c r="J26" s="17">
        <f>IF(J19&gt;0,ROUND(F27-SUM(J19:J25),1),)</f>
        <v>0</v>
      </c>
      <c r="K26" s="17">
        <f>IF(K19&gt;0,ROUND(F27-SUM(K19:K25),1),)</f>
        <v>0</v>
      </c>
      <c r="L26" s="17">
        <f>IF(L19&gt;0,ROUND(F27-SUM(L19:L25),1),)</f>
        <v>0</v>
      </c>
      <c r="M26" s="17">
        <f>IF(M19&gt;0,ROUND(F27-SUM(M19:M25),1),)</f>
        <v>0</v>
      </c>
      <c r="N26" s="17">
        <f>IF(N19&gt;0,ROUND(F27-SUM(N19:N25),1),)</f>
        <v>0</v>
      </c>
      <c r="O26" s="17">
        <f>IF(O19&gt;0,ROUND(F27-SUM(O19:O25),1),)</f>
        <v>0</v>
      </c>
      <c r="P26" s="17">
        <f>IF(P19&gt;0,ROUND(F27-SUM(P19:P25),1),)</f>
        <v>0</v>
      </c>
      <c r="Q26" s="17">
        <f>IF(Q19&gt;0,ROUND(F27-SUM(Q19:Q25),1),)</f>
        <v>0</v>
      </c>
      <c r="R26" s="18">
        <f>IF(R19&gt;0,ROUND(F27-SUM(R19:R25),1),)</f>
        <v>0</v>
      </c>
      <c r="S26" s="19">
        <f>IF(S27=1,D26,IF(S27=2,E26,IF(S27=3,F26,IF(S27=4,G26,IF(S27=5,H26,IF(S27=6,I26,IF(S27=7,J26,IF(S27=8,K26,IF(S27=9,L26,IF(S27=10,M26,IF(S27=11,N26,IF(S27=12,O26,IF(S27=13,P26,IF(S27=14,Q26,IF(S27=15,R26,0)))))))))))))))/SUM(D19:D25)</f>
        <v>0</v>
      </c>
    </row>
    <row r="27" spans="2:19" ht="18" thickBot="1" x14ac:dyDescent="0.35">
      <c r="B27" s="20" t="s">
        <v>37</v>
      </c>
      <c r="C27" s="28" t="s">
        <v>30</v>
      </c>
      <c r="D27" s="21">
        <v>12583</v>
      </c>
      <c r="E27" s="21" t="s">
        <v>25</v>
      </c>
      <c r="F27" s="32">
        <f>SUM(D19:D25)</f>
        <v>6764</v>
      </c>
      <c r="G27" s="21" t="s">
        <v>26</v>
      </c>
      <c r="H27" s="21">
        <v>117</v>
      </c>
      <c r="I27" s="21" t="s">
        <v>27</v>
      </c>
      <c r="J27" s="22">
        <f>(H27+F27)/D27</f>
        <v>0.54684892315028211</v>
      </c>
      <c r="K27" s="21" t="s">
        <v>28</v>
      </c>
      <c r="L27" s="22">
        <f>F27/(F27+H27)</f>
        <v>0.98299665746257814</v>
      </c>
      <c r="M27" s="21" t="s">
        <v>29</v>
      </c>
      <c r="N27" s="22">
        <f>H27/(F27+H27)</f>
        <v>1.7003342537421886E-2</v>
      </c>
      <c r="O27" s="21" t="s">
        <v>24</v>
      </c>
      <c r="P27" s="21">
        <v>1353</v>
      </c>
      <c r="Q27" s="91" t="s">
        <v>23</v>
      </c>
      <c r="R27" s="92"/>
      <c r="S27" s="23">
        <v>1</v>
      </c>
    </row>
    <row r="28" spans="2:19" ht="18" thickBot="1" x14ac:dyDescent="0.35"/>
    <row r="29" spans="2:19" ht="18" thickBot="1" x14ac:dyDescent="0.35">
      <c r="B29" s="88" t="s">
        <v>108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2:19" ht="18" thickBot="1" x14ac:dyDescent="0.35">
      <c r="B30" s="88" t="s">
        <v>38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90"/>
    </row>
    <row r="31" spans="2:19" ht="18" thickBot="1" x14ac:dyDescent="0.35">
      <c r="B31" s="12" t="s">
        <v>0</v>
      </c>
      <c r="C31" s="14" t="s">
        <v>1</v>
      </c>
      <c r="D31" s="13" t="s">
        <v>2</v>
      </c>
      <c r="E31" s="13" t="s">
        <v>3</v>
      </c>
      <c r="F31" s="13" t="s">
        <v>4</v>
      </c>
      <c r="G31" s="13" t="s">
        <v>5</v>
      </c>
      <c r="H31" s="13" t="s">
        <v>6</v>
      </c>
      <c r="I31" s="13" t="s">
        <v>7</v>
      </c>
      <c r="J31" s="13" t="s">
        <v>8</v>
      </c>
      <c r="K31" s="13" t="s">
        <v>9</v>
      </c>
      <c r="L31" s="13" t="s">
        <v>10</v>
      </c>
      <c r="M31" s="13" t="s">
        <v>11</v>
      </c>
      <c r="N31" s="13" t="s">
        <v>12</v>
      </c>
      <c r="O31" s="13" t="s">
        <v>13</v>
      </c>
      <c r="P31" s="13" t="s">
        <v>14</v>
      </c>
      <c r="Q31" s="13" t="s">
        <v>15</v>
      </c>
      <c r="R31" s="14" t="s">
        <v>16</v>
      </c>
      <c r="S31" s="15"/>
    </row>
    <row r="32" spans="2:19" x14ac:dyDescent="0.3">
      <c r="B32" s="24" t="s">
        <v>19</v>
      </c>
      <c r="C32" s="25" t="s">
        <v>99</v>
      </c>
      <c r="D32" s="26">
        <v>1202</v>
      </c>
      <c r="E32" s="26">
        <v>1166</v>
      </c>
      <c r="F32" s="26">
        <v>1166</v>
      </c>
      <c r="G32" s="26">
        <v>1166</v>
      </c>
      <c r="H32" s="26">
        <v>1166</v>
      </c>
      <c r="I32" s="26">
        <v>1166</v>
      </c>
      <c r="J32" s="26">
        <v>1166</v>
      </c>
      <c r="K32" s="26">
        <v>1166</v>
      </c>
      <c r="L32" s="26">
        <v>1166</v>
      </c>
      <c r="M32" s="26"/>
      <c r="N32" s="26"/>
      <c r="O32" s="26"/>
      <c r="P32" s="26"/>
      <c r="Q32" s="26"/>
      <c r="R32" s="30"/>
      <c r="S32" s="31">
        <f>IF(S42=1,D32,IF(S42=2,E32,IF(S42=3,F32,IF(S42=4,G32,IF(S42=5,H32,IF(S42=6,I32,IF(S42=7,J32,IF(S42=8,K32,IF(S42=9,L32,IF(S42=10,M32,IF(S42=11,N32,IF(S42=12,O32,IF(S42=13,P32,IF(S42=14,Q32,IF(S42=15,R32,0)))))))))))))))/SUM(D32:D40)</f>
        <v>0.25782925782925781</v>
      </c>
    </row>
    <row r="33" spans="2:19" x14ac:dyDescent="0.3">
      <c r="B33" s="24" t="s">
        <v>17</v>
      </c>
      <c r="C33" s="25" t="s">
        <v>100</v>
      </c>
      <c r="D33" s="26">
        <v>1101</v>
      </c>
      <c r="E33" s="26">
        <v>1102</v>
      </c>
      <c r="F33" s="26">
        <v>1105</v>
      </c>
      <c r="G33" s="26">
        <v>1111.0999999999999</v>
      </c>
      <c r="H33" s="26">
        <v>1119.0999999999999</v>
      </c>
      <c r="I33" s="26">
        <v>1194.2</v>
      </c>
      <c r="J33" s="26">
        <v>1166</v>
      </c>
      <c r="K33" s="26">
        <v>1166</v>
      </c>
      <c r="L33" s="26">
        <v>1166</v>
      </c>
      <c r="M33" s="26"/>
      <c r="N33" s="26"/>
      <c r="O33" s="26"/>
      <c r="P33" s="26"/>
      <c r="Q33" s="26"/>
      <c r="R33" s="30"/>
      <c r="S33" s="31">
        <f>IF(S42=1,D33,IF(S42=2,E33,IF(S42=3,F33,IF(S42=4,G33,IF(S42=5,H33,IF(S42=6,I33,IF(S42=7,J33,IF(S42=8,K33,IF(S42=9,L33,IF(S42=10,M33,IF(S42=11,N33,IF(S42=12,O33,IF(S42=13,P33,IF(S42=14,Q33,IF(S42=15,R33,0)))))))))))))))/SUM(D32:D40)</f>
        <v>0.23616473616473616</v>
      </c>
    </row>
    <row r="34" spans="2:19" x14ac:dyDescent="0.3">
      <c r="B34" s="24" t="s">
        <v>19</v>
      </c>
      <c r="C34" s="25" t="s">
        <v>101</v>
      </c>
      <c r="D34" s="26">
        <v>918</v>
      </c>
      <c r="E34" s="26">
        <v>949.2</v>
      </c>
      <c r="F34" s="26">
        <v>961.4</v>
      </c>
      <c r="G34" s="26">
        <v>974.4</v>
      </c>
      <c r="H34" s="26">
        <v>1008.8</v>
      </c>
      <c r="I34" s="26">
        <v>1023.9</v>
      </c>
      <c r="J34" s="26">
        <v>1024.5</v>
      </c>
      <c r="K34" s="26">
        <v>1089.7</v>
      </c>
      <c r="L34" s="26">
        <v>1244.5</v>
      </c>
      <c r="M34" s="26"/>
      <c r="N34" s="26"/>
      <c r="O34" s="26"/>
      <c r="P34" s="26"/>
      <c r="Q34" s="26"/>
      <c r="R34" s="30"/>
      <c r="S34" s="31">
        <f>IF(S42=1,D34,IF(S42=2,E34,IF(S42=3,F34,IF(S42=4,G34,IF(S42=5,H34,IF(S42=6,I34,IF(S42=7,J34,IF(S42=8,K34,IF(S42=9,L34,IF(S42=10,M34,IF(S42=11,N34,IF(S42=12,O34,IF(S42=13,P34,IF(S42=14,Q34,IF(S42=15,R34,0)))))))))))))))/SUM(D32:D40)</f>
        <v>0.19691119691119691</v>
      </c>
    </row>
    <row r="35" spans="2:19" x14ac:dyDescent="0.3">
      <c r="B35" s="24" t="s">
        <v>17</v>
      </c>
      <c r="C35" s="25" t="s">
        <v>102</v>
      </c>
      <c r="D35" s="26">
        <v>776</v>
      </c>
      <c r="E35" s="26">
        <v>776.3</v>
      </c>
      <c r="F35" s="26">
        <v>778.3</v>
      </c>
      <c r="G35" s="26">
        <v>780.3</v>
      </c>
      <c r="H35" s="26">
        <v>785.4</v>
      </c>
      <c r="I35" s="26">
        <v>811.4</v>
      </c>
      <c r="J35" s="26">
        <v>835.7</v>
      </c>
      <c r="K35" s="26">
        <v>889</v>
      </c>
      <c r="L35" s="26">
        <v>0</v>
      </c>
      <c r="M35" s="26"/>
      <c r="N35" s="26"/>
      <c r="O35" s="26"/>
      <c r="P35" s="26"/>
      <c r="Q35" s="26"/>
      <c r="R35" s="30"/>
      <c r="S35" s="31">
        <f>IF(S42=1,D35,IF(S42=2,E35,IF(S42=3,F35,IF(S42=4,G35,IF(S42=5,H35,IF(S42=6,I35,IF(S42=7,J35,IF(S42=8,K35,IF(S42=9,L35,IF(S42=10,M35,IF(S42=11,N35,IF(S42=12,O35,IF(S42=13,P35,IF(S42=14,Q35,IF(S42=15,R35,0)))))))))))))))/SUM(D32:D40)</f>
        <v>0.16645216645216646</v>
      </c>
    </row>
    <row r="36" spans="2:19" x14ac:dyDescent="0.3">
      <c r="B36" s="24" t="s">
        <v>18</v>
      </c>
      <c r="C36" s="25" t="s">
        <v>103</v>
      </c>
      <c r="D36" s="26">
        <v>232</v>
      </c>
      <c r="E36" s="26">
        <v>232.4</v>
      </c>
      <c r="F36" s="26">
        <v>234.4</v>
      </c>
      <c r="G36" s="26">
        <v>241.4</v>
      </c>
      <c r="H36" s="26">
        <v>300.7</v>
      </c>
      <c r="I36" s="26">
        <v>341.7</v>
      </c>
      <c r="J36" s="26">
        <v>342.6</v>
      </c>
      <c r="K36" s="26">
        <v>0</v>
      </c>
      <c r="L36" s="26"/>
      <c r="M36" s="26"/>
      <c r="N36" s="26"/>
      <c r="O36" s="26"/>
      <c r="P36" s="26"/>
      <c r="Q36" s="26"/>
      <c r="R36" s="30"/>
      <c r="S36" s="31">
        <f>IF(S42=1,D36,IF(S42=2,E36,IF(S42=3,F36,IF(S42=4,G36,IF(S42=5,H36,IF(S42=6,I36,IF(S42=7,J36,IF(S42=8,K36,IF(S42=9,L36,IF(S42=10,M36,IF(S42=11,N36,IF(S42=12,O36,IF(S42=13,P36,IF(S42=14,Q36,IF(S42=15,R36,0)))))))))))))))/SUM(D32:D40)</f>
        <v>4.9764049764049766E-2</v>
      </c>
    </row>
    <row r="37" spans="2:19" x14ac:dyDescent="0.3">
      <c r="B37" s="24" t="s">
        <v>21</v>
      </c>
      <c r="C37" s="25" t="s">
        <v>104</v>
      </c>
      <c r="D37" s="26">
        <v>169</v>
      </c>
      <c r="E37" s="26">
        <v>169.3</v>
      </c>
      <c r="F37" s="26">
        <v>175.3</v>
      </c>
      <c r="G37" s="26">
        <v>187.4</v>
      </c>
      <c r="H37" s="26">
        <v>214.5</v>
      </c>
      <c r="I37" s="26">
        <v>0</v>
      </c>
      <c r="J37" s="26"/>
      <c r="K37" s="26"/>
      <c r="L37" s="26"/>
      <c r="M37" s="26"/>
      <c r="N37" s="26"/>
      <c r="O37" s="26"/>
      <c r="P37" s="26"/>
      <c r="Q37" s="26"/>
      <c r="R37" s="30"/>
      <c r="S37" s="31">
        <f>IF(S42=1,D37,IF(S42=2,E37,IF(S42=3,F37,IF(S42=4,G37,IF(S42=5,H37,IF(S42=6,I37,IF(S42=7,J37,IF(S42=8,K37,IF(S42=9,L37,IF(S42=10,M37,IF(S42=11,N37,IF(S42=12,O37,IF(S42=13,P37,IF(S42=14,Q37,IF(S42=15,R37,0)))))))))))))))/SUM(D32:D40)</f>
        <v>3.6250536250536251E-2</v>
      </c>
    </row>
    <row r="38" spans="2:19" x14ac:dyDescent="0.3">
      <c r="B38" s="24" t="s">
        <v>20</v>
      </c>
      <c r="C38" s="25" t="s">
        <v>105</v>
      </c>
      <c r="D38" s="26">
        <v>163</v>
      </c>
      <c r="E38" s="26">
        <v>164</v>
      </c>
      <c r="F38" s="26">
        <v>168</v>
      </c>
      <c r="G38" s="26">
        <v>178</v>
      </c>
      <c r="H38" s="26">
        <v>0</v>
      </c>
      <c r="I38" s="26"/>
      <c r="J38" s="26"/>
      <c r="K38" s="26"/>
      <c r="L38" s="26"/>
      <c r="M38" s="26"/>
      <c r="N38" s="26"/>
      <c r="O38" s="26"/>
      <c r="P38" s="26"/>
      <c r="Q38" s="26"/>
      <c r="R38" s="30"/>
      <c r="S38" s="31">
        <f>IF(S42=1,D38,IF(S42=2,E38,IF(S42=3,F38,IF(S42=4,G38,IF(S42=5,H38,IF(S42=6,I38,IF(S42=7,J38,IF(S42=8,K38,IF(S42=9,L38,IF(S42=10,M38,IF(S42=11,N38,IF(S42=12,O38,IF(S42=13,P38,IF(S42=14,Q38,IF(S42=15,R38,0)))))))))))))))/SUM(D32:D40)</f>
        <v>3.4963534963534965E-2</v>
      </c>
    </row>
    <row r="39" spans="2:19" x14ac:dyDescent="0.3">
      <c r="B39" s="24" t="s">
        <v>83</v>
      </c>
      <c r="C39" s="25" t="s">
        <v>106</v>
      </c>
      <c r="D39" s="26">
        <v>64</v>
      </c>
      <c r="E39" s="26">
        <v>64.3</v>
      </c>
      <c r="F39" s="26">
        <v>65.3</v>
      </c>
      <c r="G39" s="26"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0"/>
      <c r="S39" s="31">
        <f>IF(S42=1,D39,IF(S42=2,E39,IF(S42=3,F39,IF(S42=4,G39,IF(S42=5,H39,IF(S42=6,I39,IF(S42=7,J39,IF(S42=8,K39,IF(S42=9,L39,IF(S42=10,M39,IF(S42=11,N39,IF(S42=12,O39,IF(S42=13,P39,IF(S42=14,Q39,IF(S42=15,R39,0)))))))))))))))/SUM(D32:D40)</f>
        <v>1.3728013728013728E-2</v>
      </c>
    </row>
    <row r="40" spans="2:19" x14ac:dyDescent="0.3">
      <c r="B40" s="24" t="s">
        <v>39</v>
      </c>
      <c r="C40" s="25" t="s">
        <v>107</v>
      </c>
      <c r="D40" s="26">
        <v>37</v>
      </c>
      <c r="E40" s="26">
        <v>37.200000000000003</v>
      </c>
      <c r="F40" s="26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30"/>
      <c r="S40" s="31">
        <f>IF(S42=1,D40,IF(S42=2,E40,IF(S42=3,F40,IF(S42=4,G40,IF(S42=5,H40,IF(S42=6,I40,IF(S42=7,J40,IF(S42=8,K40,IF(S42=9,L40,IF(S42=10,M40,IF(S42=11,N40,IF(S42=12,O40,IF(S42=13,P40,IF(S42=14,Q40,IF(S42=15,R40,0)))))))))))))))/SUM(D32:D40)</f>
        <v>7.9365079365079361E-3</v>
      </c>
    </row>
    <row r="41" spans="2:19" ht="18" thickBot="1" x14ac:dyDescent="0.35">
      <c r="B41" s="16" t="s">
        <v>22</v>
      </c>
      <c r="C41" s="27"/>
      <c r="D41" s="17">
        <v>0</v>
      </c>
      <c r="E41" s="17">
        <f>IF(E32&gt;0,ROUND(F42-SUM(E32:E40),1),)</f>
        <v>1.3</v>
      </c>
      <c r="F41" s="17">
        <f>IF(F32&gt;0,ROUND(F42-SUM(F32:F40),1),)</f>
        <v>8.3000000000000007</v>
      </c>
      <c r="G41" s="17">
        <f>IF(G32&gt;0,ROUND(F42-SUM(G32:G40),1),)</f>
        <v>23.4</v>
      </c>
      <c r="H41" s="17">
        <f>IF(H32&gt;0,ROUND(F42-SUM(H32:H40),1),)</f>
        <v>67.5</v>
      </c>
      <c r="I41" s="17">
        <f>IF(I32&gt;0,ROUND(F42-SUM(I32:I40),1),)</f>
        <v>124.8</v>
      </c>
      <c r="J41" s="17">
        <f>IF(J32&gt;0,ROUND(F42-SUM(J32:J40),1),)</f>
        <v>127.2</v>
      </c>
      <c r="K41" s="17">
        <f>IF(K32&gt;0,ROUND(F42-SUM(K32:K40),1),)</f>
        <v>351.3</v>
      </c>
      <c r="L41" s="17">
        <f>IF(L32&gt;0,ROUND(F42-SUM(L32:L40),1),)</f>
        <v>1085.5</v>
      </c>
      <c r="M41" s="17">
        <f>IF(M32&gt;0,ROUND(F42-SUM(M32:M40),1),)</f>
        <v>0</v>
      </c>
      <c r="N41" s="17">
        <f>IF(N32&gt;0,ROUND(F42-SUM(N32:N40),1),)</f>
        <v>0</v>
      </c>
      <c r="O41" s="17">
        <f>IF(O32&gt;0,ROUND(F42-SUM(O32:O40),1),)</f>
        <v>0</v>
      </c>
      <c r="P41" s="17">
        <f>IF(P32&gt;0,ROUND(F42-SUM(P32:P40),1),)</f>
        <v>0</v>
      </c>
      <c r="Q41" s="17">
        <f>IF(Q32&gt;0,ROUND(F42-SUM(Q32:Q40),1),)</f>
        <v>0</v>
      </c>
      <c r="R41" s="18">
        <f>IF(R32&gt;0,ROUND(F42-SUM(R32:R40),1),)</f>
        <v>0</v>
      </c>
      <c r="S41" s="19">
        <f>IF(S42=1,D41,IF(S42=2,E41,IF(S42=3,F41,IF(S42=4,G41,IF(S42=5,H41,IF(S42=6,I41,IF(S42=7,J41,IF(S42=8,K41,IF(S42=9,L41,IF(S42=10,M41,IF(S42=11,N41,IF(S42=12,O41,IF(S42=13,P41,IF(S42=14,Q41,IF(S42=15,R41,0)))))))))))))))/SUM(D32:D40)</f>
        <v>0</v>
      </c>
    </row>
    <row r="42" spans="2:19" ht="18" thickBot="1" x14ac:dyDescent="0.35">
      <c r="B42" s="20" t="s">
        <v>37</v>
      </c>
      <c r="C42" s="28" t="s">
        <v>30</v>
      </c>
      <c r="D42" s="21">
        <v>9188</v>
      </c>
      <c r="E42" s="21" t="s">
        <v>25</v>
      </c>
      <c r="F42" s="32">
        <f>SUM(D32:D40)</f>
        <v>4662</v>
      </c>
      <c r="G42" s="21" t="s">
        <v>26</v>
      </c>
      <c r="H42" s="21">
        <v>131</v>
      </c>
      <c r="I42" s="21" t="s">
        <v>27</v>
      </c>
      <c r="J42" s="22">
        <f>(H42+F42)/D42</f>
        <v>0.52165868524161951</v>
      </c>
      <c r="K42" s="21" t="s">
        <v>28</v>
      </c>
      <c r="L42" s="22">
        <f>F42/(F42+H42)</f>
        <v>0.97266847485916963</v>
      </c>
      <c r="M42" s="21" t="s">
        <v>29</v>
      </c>
      <c r="N42" s="22">
        <f>H42/(F42+H42)</f>
        <v>2.7331525140830377E-2</v>
      </c>
      <c r="O42" s="21" t="s">
        <v>24</v>
      </c>
      <c r="P42" s="21">
        <v>1166</v>
      </c>
      <c r="Q42" s="91" t="s">
        <v>23</v>
      </c>
      <c r="R42" s="92"/>
      <c r="S42" s="23">
        <v>1</v>
      </c>
    </row>
    <row r="43" spans="2:19" ht="18" thickBot="1" x14ac:dyDescent="0.35"/>
    <row r="44" spans="2:19" ht="18" thickBot="1" x14ac:dyDescent="0.35">
      <c r="B44" s="88" t="s">
        <v>121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</row>
    <row r="45" spans="2:19" ht="18" thickBot="1" x14ac:dyDescent="0.35">
      <c r="B45" s="88" t="s">
        <v>38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</row>
    <row r="46" spans="2:19" ht="18" thickBot="1" x14ac:dyDescent="0.35">
      <c r="B46" s="12" t="s">
        <v>0</v>
      </c>
      <c r="C46" s="14" t="s">
        <v>1</v>
      </c>
      <c r="D46" s="13" t="s">
        <v>2</v>
      </c>
      <c r="E46" s="13" t="s">
        <v>3</v>
      </c>
      <c r="F46" s="13" t="s">
        <v>4</v>
      </c>
      <c r="G46" s="13" t="s">
        <v>5</v>
      </c>
      <c r="H46" s="13" t="s">
        <v>6</v>
      </c>
      <c r="I46" s="13" t="s">
        <v>7</v>
      </c>
      <c r="J46" s="13" t="s">
        <v>8</v>
      </c>
      <c r="K46" s="13" t="s">
        <v>9</v>
      </c>
      <c r="L46" s="13" t="s">
        <v>10</v>
      </c>
      <c r="M46" s="13" t="s">
        <v>11</v>
      </c>
      <c r="N46" s="13" t="s">
        <v>12</v>
      </c>
      <c r="O46" s="13" t="s">
        <v>13</v>
      </c>
      <c r="P46" s="13" t="s">
        <v>14</v>
      </c>
      <c r="Q46" s="13" t="s">
        <v>15</v>
      </c>
      <c r="R46" s="14" t="s">
        <v>16</v>
      </c>
      <c r="S46" s="15"/>
    </row>
    <row r="47" spans="2:19" x14ac:dyDescent="0.3">
      <c r="B47" s="24" t="s">
        <v>19</v>
      </c>
      <c r="C47" s="25" t="s">
        <v>113</v>
      </c>
      <c r="D47" s="26">
        <v>1110</v>
      </c>
      <c r="E47" s="26">
        <v>1120</v>
      </c>
      <c r="F47" s="26">
        <v>1114</v>
      </c>
      <c r="G47" s="26">
        <v>1114</v>
      </c>
      <c r="H47" s="26">
        <v>1114</v>
      </c>
      <c r="I47" s="26">
        <v>1114</v>
      </c>
      <c r="J47" s="26">
        <v>1114</v>
      </c>
      <c r="K47" s="26">
        <v>1114</v>
      </c>
      <c r="L47" s="26"/>
      <c r="M47" s="26"/>
      <c r="N47" s="26"/>
      <c r="O47" s="26"/>
      <c r="P47" s="26"/>
      <c r="Q47" s="26"/>
      <c r="R47" s="30"/>
      <c r="S47" s="31">
        <f>IF(S56=1,D47,IF(S56=2,E47,IF(S56=3,F47,IF(S56=4,G47,IF(S56=5,H47,IF(S56=6,I47,IF(S56=7,J47,IF(S56=8,K47,IF(S56=9,L47,IF(S56=10,M47,IF(S56=11,N47,IF(S56=12,O47,IF(S56=13,P47,IF(S56=14,Q47,IF(S56=15,R47,0)))))))))))))))/SUM(D47:D54)</f>
        <v>0.24915824915824916</v>
      </c>
    </row>
    <row r="48" spans="2:19" x14ac:dyDescent="0.3">
      <c r="B48" s="24" t="s">
        <v>83</v>
      </c>
      <c r="C48" s="25" t="s">
        <v>114</v>
      </c>
      <c r="D48" s="26">
        <v>977</v>
      </c>
      <c r="E48" s="26">
        <v>1009</v>
      </c>
      <c r="F48" s="26">
        <v>1010.1</v>
      </c>
      <c r="G48" s="26">
        <v>1076.2</v>
      </c>
      <c r="H48" s="26">
        <v>1148.2</v>
      </c>
      <c r="I48" s="26">
        <v>1114</v>
      </c>
      <c r="J48" s="26">
        <v>1114</v>
      </c>
      <c r="K48" s="26">
        <v>1114</v>
      </c>
      <c r="L48" s="26"/>
      <c r="M48" s="26"/>
      <c r="N48" s="26"/>
      <c r="O48" s="26"/>
      <c r="P48" s="26"/>
      <c r="Q48" s="26"/>
      <c r="R48" s="30"/>
      <c r="S48" s="31">
        <f>IF(S56=1,D48,IF(S56=2,E48,IF(S56=3,F48,IF(S56=4,G48,IF(S56=5,H48,IF(S56=6,I48,IF(S56=7,J48,IF(S56=8,K48,IF(S56=9,L48,IF(S56=10,M48,IF(S56=11,N48,IF(S56=12,O48,IF(S56=13,P48,IF(S56=14,Q48,IF(S56=15,R48,0)))))))))))))))/SUM(D47:D54)</f>
        <v>0.21930415263748598</v>
      </c>
    </row>
    <row r="49" spans="2:19" x14ac:dyDescent="0.3">
      <c r="B49" s="24" t="s">
        <v>17</v>
      </c>
      <c r="C49" s="25" t="s">
        <v>115</v>
      </c>
      <c r="D49" s="26">
        <v>856</v>
      </c>
      <c r="E49" s="26">
        <v>857</v>
      </c>
      <c r="F49" s="26">
        <v>857.2</v>
      </c>
      <c r="G49" s="26">
        <v>865.2</v>
      </c>
      <c r="H49" s="26">
        <v>908.2</v>
      </c>
      <c r="I49" s="26">
        <v>914.9</v>
      </c>
      <c r="J49" s="26">
        <v>930.4</v>
      </c>
      <c r="K49" s="26">
        <v>1740.4</v>
      </c>
      <c r="L49" s="26"/>
      <c r="M49" s="26"/>
      <c r="N49" s="26"/>
      <c r="O49" s="26"/>
      <c r="P49" s="26"/>
      <c r="Q49" s="26"/>
      <c r="R49" s="30"/>
      <c r="S49" s="31">
        <f>IF(S56=1,D49,IF(S56=2,E49,IF(S56=3,F49,IF(S56=4,G49,IF(S56=5,H49,IF(S56=6,I49,IF(S56=7,J49,IF(S56=8,K49,IF(S56=9,L49,IF(S56=10,M49,IF(S56=11,N49,IF(S56=12,O49,IF(S56=13,P49,IF(S56=14,Q49,IF(S56=15,R49,0)))))))))))))))/SUM(D47:D54)</f>
        <v>0.19214365881032547</v>
      </c>
    </row>
    <row r="50" spans="2:19" x14ac:dyDescent="0.3">
      <c r="B50" s="24" t="s">
        <v>17</v>
      </c>
      <c r="C50" s="25" t="s">
        <v>116</v>
      </c>
      <c r="D50" s="26">
        <v>807</v>
      </c>
      <c r="E50" s="26">
        <v>811</v>
      </c>
      <c r="F50" s="26">
        <v>811.1</v>
      </c>
      <c r="G50" s="26">
        <v>829.2</v>
      </c>
      <c r="H50" s="26">
        <v>899.2</v>
      </c>
      <c r="I50" s="26">
        <v>905.1</v>
      </c>
      <c r="J50" s="26">
        <v>917</v>
      </c>
      <c r="K50" s="26">
        <v>0</v>
      </c>
      <c r="L50" s="26"/>
      <c r="M50" s="26"/>
      <c r="N50" s="26"/>
      <c r="O50" s="26"/>
      <c r="P50" s="26"/>
      <c r="Q50" s="26"/>
      <c r="R50" s="30"/>
      <c r="S50" s="31">
        <f>IF(S56=1,D50,IF(S56=2,E50,IF(S56=3,F50,IF(S56=4,G50,IF(S56=5,H50,IF(S56=6,I50,IF(S56=7,J50,IF(S56=8,K50,IF(S56=9,L50,IF(S56=10,M50,IF(S56=11,N50,IF(S56=12,O50,IF(S56=13,P50,IF(S56=14,Q50,IF(S56=15,R50,0)))))))))))))))/SUM(D47:D54)</f>
        <v>0.18114478114478114</v>
      </c>
    </row>
    <row r="51" spans="2:19" x14ac:dyDescent="0.3">
      <c r="B51" s="24" t="s">
        <v>19</v>
      </c>
      <c r="C51" s="25" t="s">
        <v>117</v>
      </c>
      <c r="D51" s="26">
        <v>268</v>
      </c>
      <c r="E51" s="26">
        <v>275</v>
      </c>
      <c r="F51" s="26">
        <v>279</v>
      </c>
      <c r="G51" s="26">
        <v>283</v>
      </c>
      <c r="H51" s="26">
        <v>291.10000000000002</v>
      </c>
      <c r="I51" s="26">
        <v>297.89999999999998</v>
      </c>
      <c r="J51" s="26">
        <v>0</v>
      </c>
      <c r="K51" s="26"/>
      <c r="L51" s="26"/>
      <c r="M51" s="26"/>
      <c r="N51" s="26"/>
      <c r="O51" s="26"/>
      <c r="P51" s="26"/>
      <c r="Q51" s="26"/>
      <c r="R51" s="30"/>
      <c r="S51" s="31">
        <f>IF(S56=1,D51,IF(S56=2,E51,IF(S56=3,F51,IF(S56=4,G51,IF(S56=5,H51,IF(S56=6,I51,IF(S56=7,J51,IF(S56=8,K51,IF(S56=9,L51,IF(S56=10,M51,IF(S56=11,N51,IF(S56=12,O51,IF(S56=13,P51,IF(S56=14,Q51,IF(S56=15,R51,0)))))))))))))))/SUM(D47:D54)</f>
        <v>6.015712682379349E-2</v>
      </c>
    </row>
    <row r="52" spans="2:19" x14ac:dyDescent="0.3">
      <c r="B52" s="24" t="s">
        <v>21</v>
      </c>
      <c r="C52" s="25" t="s">
        <v>118</v>
      </c>
      <c r="D52" s="26">
        <v>203</v>
      </c>
      <c r="E52" s="26">
        <v>212</v>
      </c>
      <c r="F52" s="26">
        <v>212.1</v>
      </c>
      <c r="G52" s="26">
        <v>247.1</v>
      </c>
      <c r="H52" s="26">
        <v>0</v>
      </c>
      <c r="I52" s="26"/>
      <c r="J52" s="26"/>
      <c r="K52" s="26"/>
      <c r="L52" s="26"/>
      <c r="M52" s="26"/>
      <c r="N52" s="26"/>
      <c r="O52" s="26"/>
      <c r="P52" s="26"/>
      <c r="Q52" s="26"/>
      <c r="R52" s="30"/>
      <c r="S52" s="31">
        <f>IF(S56=1,D52,IF(S56=2,E52,IF(S56=3,F52,IF(S56=4,G52,IF(S56=5,H52,IF(S56=6,I52,IF(S56=7,J52,IF(S56=8,K52,IF(S56=9,L52,IF(S56=10,M52,IF(S56=11,N52,IF(S56=12,O52,IF(S56=13,P52,IF(S56=14,Q52,IF(S56=15,R52,0)))))))))))))))/SUM(D47:D54)</f>
        <v>4.556677890011223E-2</v>
      </c>
    </row>
    <row r="53" spans="2:19" x14ac:dyDescent="0.3">
      <c r="B53" s="24" t="s">
        <v>18</v>
      </c>
      <c r="C53" s="25" t="s">
        <v>119</v>
      </c>
      <c r="D53" s="26">
        <v>147</v>
      </c>
      <c r="E53" s="26">
        <v>166</v>
      </c>
      <c r="F53" s="26">
        <v>166.2</v>
      </c>
      <c r="G53" s="26">
        <v>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30"/>
      <c r="S53" s="31">
        <f>IF(S56=1,D53,IF(S56=2,E53,IF(S56=3,F53,IF(S56=4,G53,IF(S56=5,H53,IF(S56=6,I53,IF(S56=7,J53,IF(S56=8,K53,IF(S56=9,L53,IF(S56=10,M53,IF(S56=11,N53,IF(S56=12,O53,IF(S56=13,P53,IF(S56=14,Q53,IF(S56=15,R53,0)))))))))))))))/SUM(D47:D54)</f>
        <v>3.2996632996632996E-2</v>
      </c>
    </row>
    <row r="54" spans="2:19" x14ac:dyDescent="0.3">
      <c r="B54" s="24" t="s">
        <v>20</v>
      </c>
      <c r="C54" s="25" t="s">
        <v>120</v>
      </c>
      <c r="D54" s="26">
        <v>87</v>
      </c>
      <c r="E54" s="26"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30"/>
      <c r="S54" s="31">
        <f>IF(S56=1,D54,IF(S56=2,E54,IF(S56=3,F54,IF(S56=4,G54,IF(S56=5,H54,IF(S56=6,I54,IF(S56=7,J54,IF(S56=8,K54,IF(S56=9,L54,IF(S56=10,M54,IF(S56=11,N54,IF(S56=12,O54,IF(S56=13,P54,IF(S56=14,Q54,IF(S56=15,R54,0)))))))))))))))/SUM(D47:D54)</f>
        <v>1.9528619528619527E-2</v>
      </c>
    </row>
    <row r="55" spans="2:19" ht="18" thickBot="1" x14ac:dyDescent="0.35">
      <c r="B55" s="16" t="s">
        <v>22</v>
      </c>
      <c r="C55" s="27"/>
      <c r="D55" s="17">
        <v>0</v>
      </c>
      <c r="E55" s="17">
        <f>IF(E47&gt;0,ROUND(F56-SUM(E47:E54),1),)</f>
        <v>5</v>
      </c>
      <c r="F55" s="17">
        <f>IF(F47&gt;0,ROUND(F56-SUM(F47:F54),1),)</f>
        <v>5.3</v>
      </c>
      <c r="G55" s="17">
        <f>IF(G47&gt;0,ROUND(F56-SUM(G47:G54),1),)</f>
        <v>40.299999999999997</v>
      </c>
      <c r="H55" s="17">
        <f>IF(H47&gt;0,ROUND(F56-SUM(H47:H54),1),)</f>
        <v>94.3</v>
      </c>
      <c r="I55" s="17">
        <f>IF(I47&gt;0,ROUND(F56-SUM(I47:I54),1),)</f>
        <v>109.1</v>
      </c>
      <c r="J55" s="17">
        <f>IF(J47&gt;0,ROUND(F56-SUM(J47:J54),1),)</f>
        <v>379.6</v>
      </c>
      <c r="K55" s="17">
        <f>IF(K47&gt;0,ROUND(F56-SUM(K47:K54),1),)</f>
        <v>486.6</v>
      </c>
      <c r="L55" s="17">
        <f>IF(L47&gt;0,ROUND(F56-SUM(L47:L54),1),)</f>
        <v>0</v>
      </c>
      <c r="M55" s="17">
        <f>IF(M47&gt;0,ROUND(F56-SUM(M47:M54),1),)</f>
        <v>0</v>
      </c>
      <c r="N55" s="17">
        <f>IF(N47&gt;0,ROUND(F56-SUM(N47:N54),1),)</f>
        <v>0</v>
      </c>
      <c r="O55" s="17">
        <f>IF(O47&gt;0,ROUND(F56-SUM(O47:O54),1),)</f>
        <v>0</v>
      </c>
      <c r="P55" s="17">
        <f>IF(P47&gt;0,ROUND(F56-SUM(P47:P54),1),)</f>
        <v>0</v>
      </c>
      <c r="Q55" s="17">
        <f>IF(Q47&gt;0,ROUND(F56-SUM(Q47:Q54),1),)</f>
        <v>0</v>
      </c>
      <c r="R55" s="18">
        <f>IF(R47&gt;0,ROUND(F56-SUM(R47:R54),1),)</f>
        <v>0</v>
      </c>
      <c r="S55" s="19">
        <f>IF(S56=1,D55,IF(S56=2,E55,IF(S56=3,F55,IF(S56=4,G55,IF(S56=5,H55,IF(S56=6,I55,IF(S56=7,J55,IF(S56=8,K55,IF(S56=9,L55,IF(S56=10,M55,IF(S56=11,N55,IF(S56=12,O55,IF(S56=13,P55,IF(S56=14,Q55,IF(S56=15,R55,0)))))))))))))))/SUM(D47:D54)</f>
        <v>0</v>
      </c>
    </row>
    <row r="56" spans="2:19" ht="18" thickBot="1" x14ac:dyDescent="0.35">
      <c r="B56" s="20" t="s">
        <v>37</v>
      </c>
      <c r="C56" s="28" t="s">
        <v>30</v>
      </c>
      <c r="D56" s="21">
        <v>7674</v>
      </c>
      <c r="E56" s="21" t="s">
        <v>25</v>
      </c>
      <c r="F56" s="32">
        <f>SUM(D47:D54)</f>
        <v>4455</v>
      </c>
      <c r="G56" s="21" t="s">
        <v>26</v>
      </c>
      <c r="H56" s="21">
        <v>57</v>
      </c>
      <c r="I56" s="21" t="s">
        <v>27</v>
      </c>
      <c r="J56" s="22">
        <f>(H56+F56)/D56</f>
        <v>0.5879593432369038</v>
      </c>
      <c r="K56" s="21" t="s">
        <v>28</v>
      </c>
      <c r="L56" s="22">
        <f>F56/(F56+H56)</f>
        <v>0.9873670212765957</v>
      </c>
      <c r="M56" s="21" t="s">
        <v>29</v>
      </c>
      <c r="N56" s="22">
        <f>H56/(F56+H56)</f>
        <v>1.2632978723404254E-2</v>
      </c>
      <c r="O56" s="21" t="s">
        <v>24</v>
      </c>
      <c r="P56" s="21">
        <v>1114</v>
      </c>
      <c r="Q56" s="91" t="s">
        <v>23</v>
      </c>
      <c r="R56" s="92"/>
      <c r="S56" s="23">
        <v>1</v>
      </c>
    </row>
    <row r="57" spans="2:19" ht="18" thickBot="1" x14ac:dyDescent="0.35"/>
    <row r="58" spans="2:19" ht="18" thickBot="1" x14ac:dyDescent="0.35">
      <c r="B58" s="88" t="s">
        <v>133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</row>
    <row r="59" spans="2:19" ht="18" thickBot="1" x14ac:dyDescent="0.35">
      <c r="B59" s="88" t="s">
        <v>38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0"/>
    </row>
    <row r="60" spans="2:19" ht="18" thickBot="1" x14ac:dyDescent="0.35">
      <c r="B60" s="12" t="s">
        <v>0</v>
      </c>
      <c r="C60" s="14" t="s">
        <v>1</v>
      </c>
      <c r="D60" s="13" t="s">
        <v>2</v>
      </c>
      <c r="E60" s="13" t="s">
        <v>3</v>
      </c>
      <c r="F60" s="13" t="s">
        <v>4</v>
      </c>
      <c r="G60" s="13" t="s">
        <v>5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  <c r="M60" s="13" t="s">
        <v>11</v>
      </c>
      <c r="N60" s="13" t="s">
        <v>12</v>
      </c>
      <c r="O60" s="13" t="s">
        <v>13</v>
      </c>
      <c r="P60" s="13" t="s">
        <v>14</v>
      </c>
      <c r="Q60" s="13" t="s">
        <v>15</v>
      </c>
      <c r="R60" s="14" t="s">
        <v>16</v>
      </c>
      <c r="S60" s="15"/>
    </row>
    <row r="61" spans="2:19" x14ac:dyDescent="0.3">
      <c r="B61" s="24" t="s">
        <v>17</v>
      </c>
      <c r="C61" s="25" t="s">
        <v>128</v>
      </c>
      <c r="D61" s="26">
        <v>1328</v>
      </c>
      <c r="E61" s="26">
        <v>1290</v>
      </c>
      <c r="F61" s="26">
        <v>1290</v>
      </c>
      <c r="G61" s="26">
        <v>1290</v>
      </c>
      <c r="H61" s="26">
        <v>1290</v>
      </c>
      <c r="I61" s="26"/>
      <c r="J61" s="26"/>
      <c r="K61" s="26"/>
      <c r="L61" s="26"/>
      <c r="M61" s="26"/>
      <c r="N61" s="26"/>
      <c r="O61" s="26"/>
      <c r="P61" s="26"/>
      <c r="Q61" s="26"/>
      <c r="R61" s="30"/>
      <c r="S61" s="31">
        <f>IF(S67=1,D61,IF(S67=2,E61,IF(S67=3,F61,IF(S67=4,G61,IF(S67=5,H61,IF(S67=6,I61,IF(S67=7,J61,IF(S67=8,K61,IF(S67=9,L61,IF(S67=10,M61,IF(S67=11,N61,IF(S67=12,O61,IF(S67=13,P61,IF(S67=14,Q61,IF(S67=15,R61,0)))))))))))))))/SUM(D61:D65)</f>
        <v>0.25741422756348131</v>
      </c>
    </row>
    <row r="62" spans="2:19" x14ac:dyDescent="0.3">
      <c r="B62" s="24" t="s">
        <v>17</v>
      </c>
      <c r="C62" s="25" t="s">
        <v>129</v>
      </c>
      <c r="D62" s="26">
        <v>1069</v>
      </c>
      <c r="E62" s="26">
        <v>1101.2</v>
      </c>
      <c r="F62" s="26">
        <v>1107.3</v>
      </c>
      <c r="G62" s="26">
        <v>1114.8</v>
      </c>
      <c r="H62" s="26">
        <v>0</v>
      </c>
      <c r="I62" s="26"/>
      <c r="J62" s="26"/>
      <c r="K62" s="26"/>
      <c r="L62" s="26"/>
      <c r="M62" s="26"/>
      <c r="N62" s="26"/>
      <c r="O62" s="26"/>
      <c r="P62" s="26"/>
      <c r="Q62" s="26"/>
      <c r="R62" s="30"/>
      <c r="S62" s="31">
        <f>IF(S67=1,D62,IF(S67=2,E62,IF(S67=3,F62,IF(S67=4,G62,IF(S67=5,H62,IF(S67=6,I62,IF(S67=7,J62,IF(S67=8,K62,IF(S67=9,L62,IF(S67=10,M62,IF(S67=11,N62,IF(S67=12,O62,IF(S67=13,P62,IF(S67=14,Q62,IF(S67=15,R62,0)))))))))))))))/SUM(D61:D65)</f>
        <v>0.20721069974801318</v>
      </c>
    </row>
    <row r="63" spans="2:19" x14ac:dyDescent="0.3">
      <c r="B63" s="24" t="s">
        <v>19</v>
      </c>
      <c r="C63" s="25" t="s">
        <v>130</v>
      </c>
      <c r="D63" s="26">
        <v>972</v>
      </c>
      <c r="E63" s="26">
        <v>972.4</v>
      </c>
      <c r="F63" s="26">
        <v>1698.6</v>
      </c>
      <c r="G63" s="26">
        <v>1290</v>
      </c>
      <c r="H63" s="26">
        <v>1290</v>
      </c>
      <c r="I63" s="26"/>
      <c r="J63" s="26"/>
      <c r="K63" s="26"/>
      <c r="L63" s="26"/>
      <c r="M63" s="26"/>
      <c r="N63" s="26"/>
      <c r="O63" s="26"/>
      <c r="P63" s="26"/>
      <c r="Q63" s="26"/>
      <c r="R63" s="30"/>
      <c r="S63" s="31">
        <f>IF(S67=1,D63,IF(S67=2,E63,IF(S67=3,F63,IF(S67=4,G63,IF(S67=5,H63,IF(S67=6,I63,IF(S67=7,J63,IF(S67=8,K63,IF(S67=9,L63,IF(S67=10,M63,IF(S67=11,N63,IF(S67=12,O63,IF(S67=13,P63,IF(S67=14,Q63,IF(S67=15,R63,0)))))))))))))))/SUM(D61:D65)</f>
        <v>0.18840860631905407</v>
      </c>
    </row>
    <row r="64" spans="2:19" x14ac:dyDescent="0.3">
      <c r="B64" s="24" t="s">
        <v>20</v>
      </c>
      <c r="C64" s="25" t="s">
        <v>131</v>
      </c>
      <c r="D64" s="26">
        <v>962</v>
      </c>
      <c r="E64" s="26">
        <v>964.9</v>
      </c>
      <c r="F64" s="26">
        <v>1020.1</v>
      </c>
      <c r="G64" s="26">
        <v>1231.3</v>
      </c>
      <c r="H64" s="26">
        <v>1821.1</v>
      </c>
      <c r="I64" s="26"/>
      <c r="J64" s="26"/>
      <c r="K64" s="26"/>
      <c r="L64" s="26"/>
      <c r="M64" s="26"/>
      <c r="N64" s="26"/>
      <c r="O64" s="26"/>
      <c r="P64" s="26"/>
      <c r="Q64" s="26"/>
      <c r="R64" s="30"/>
      <c r="S64" s="31">
        <f>IF(S67=1,D64,IF(S67=2,E64,IF(S67=3,F64,IF(S67=4,G64,IF(S67=5,H64,IF(S67=6,I64,IF(S67=7,J64,IF(S67=8,K64,IF(S67=9,L64,IF(S67=10,M64,IF(S67=11,N64,IF(S67=12,O64,IF(S67=13,P64,IF(S67=14,Q64,IF(S67=15,R64,0)))))))))))))))/SUM(D61:D65)</f>
        <v>0.18647024617173871</v>
      </c>
    </row>
    <row r="65" spans="2:19" x14ac:dyDescent="0.3">
      <c r="B65" s="24" t="s">
        <v>19</v>
      </c>
      <c r="C65" s="25" t="s">
        <v>132</v>
      </c>
      <c r="D65" s="26">
        <v>828</v>
      </c>
      <c r="E65" s="26">
        <v>828.5</v>
      </c>
      <c r="F65" s="26">
        <v>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30"/>
      <c r="S65" s="31">
        <f>IF(S67=1,D65,IF(S67=2,E65,IF(S67=3,F65,IF(S67=4,G65,IF(S67=5,H65,IF(S67=6,I65,IF(S67=7,J65,IF(S67=8,K65,IF(S67=9,L65,IF(S67=10,M65,IF(S67=11,N65,IF(S67=12,O65,IF(S67=13,P65,IF(S67=14,Q65,IF(S67=15,R65,0)))))))))))))))/SUM(D61:D65)</f>
        <v>0.16049622019771273</v>
      </c>
    </row>
    <row r="66" spans="2:19" ht="18" thickBot="1" x14ac:dyDescent="0.35">
      <c r="B66" s="16" t="s">
        <v>22</v>
      </c>
      <c r="C66" s="27"/>
      <c r="D66" s="17">
        <v>0</v>
      </c>
      <c r="E66" s="17">
        <f>IF(E61&gt;0,ROUND(F67-SUM(E61:E65),1),)</f>
        <v>2</v>
      </c>
      <c r="F66" s="17">
        <f>IF(F61&gt;0,ROUND(F67-SUM(F61:F65),1),)</f>
        <v>43</v>
      </c>
      <c r="G66" s="17">
        <f>IF(G61&gt;0,ROUND(F67-SUM(G61:G65),1),)</f>
        <v>232.9</v>
      </c>
      <c r="H66" s="17">
        <f>IF(H61&gt;0,ROUND(F67-SUM(H61:H65),1),)</f>
        <v>757.9</v>
      </c>
      <c r="I66" s="17">
        <f>IF(I61&gt;0,ROUND(F67-SUM(I61:I65),1),)</f>
        <v>0</v>
      </c>
      <c r="J66" s="17">
        <f>IF(J61&gt;0,ROUND(F67-SUM(J61:J65),1),)</f>
        <v>0</v>
      </c>
      <c r="K66" s="17">
        <f>IF(K61&gt;0,ROUND(F67-SUM(K61:K65),1),)</f>
        <v>0</v>
      </c>
      <c r="L66" s="17">
        <f>IF(L61&gt;0,ROUND(F67-SUM(L61:L65),1),)</f>
        <v>0</v>
      </c>
      <c r="M66" s="17">
        <f>IF(M61&gt;0,ROUND(F67-SUM(M61:M65),1),)</f>
        <v>0</v>
      </c>
      <c r="N66" s="17">
        <f>IF(N61&gt;0,ROUND(F67-SUM(N61:N65),1),)</f>
        <v>0</v>
      </c>
      <c r="O66" s="17">
        <f>IF(O61&gt;0,ROUND(F67-SUM(O61:O65),1),)</f>
        <v>0</v>
      </c>
      <c r="P66" s="17">
        <f>IF(P61&gt;0,ROUND(F67-SUM(P61:P65),1),)</f>
        <v>0</v>
      </c>
      <c r="Q66" s="17">
        <f>IF(Q61&gt;0,ROUND(F67-SUM(Q61:Q65),1),)</f>
        <v>0</v>
      </c>
      <c r="R66" s="18">
        <f>IF(R61&gt;0,ROUND(F67-SUM(R61:R65),1),)</f>
        <v>0</v>
      </c>
      <c r="S66" s="19">
        <f>IF(S67=1,D66,IF(S67=2,E66,IF(S67=3,F66,IF(S67=4,G66,IF(S67=5,H66,IF(S67=6,I66,IF(S67=7,J66,IF(S67=8,K66,IF(S67=9,L66,IF(S67=10,M66,IF(S67=11,N66,IF(S67=12,O66,IF(S67=13,P66,IF(S67=14,Q66,IF(S67=15,R66,0)))))))))))))))/SUM(D61:D65)</f>
        <v>0</v>
      </c>
    </row>
    <row r="67" spans="2:19" ht="18" thickBot="1" x14ac:dyDescent="0.35">
      <c r="B67" s="20" t="s">
        <v>37</v>
      </c>
      <c r="C67" s="28" t="s">
        <v>30</v>
      </c>
      <c r="D67" s="21">
        <v>9890</v>
      </c>
      <c r="E67" s="21" t="s">
        <v>25</v>
      </c>
      <c r="F67" s="32">
        <f>SUM(D61:D65)</f>
        <v>5159</v>
      </c>
      <c r="G67" s="21" t="s">
        <v>26</v>
      </c>
      <c r="H67" s="21">
        <v>115</v>
      </c>
      <c r="I67" s="21" t="s">
        <v>27</v>
      </c>
      <c r="J67" s="22">
        <f>(H67+F67)/D67</f>
        <v>0.53326592517694638</v>
      </c>
      <c r="K67" s="21" t="s">
        <v>28</v>
      </c>
      <c r="L67" s="22">
        <f>F67/(F67+H67)</f>
        <v>0.97819491846795603</v>
      </c>
      <c r="M67" s="21" t="s">
        <v>29</v>
      </c>
      <c r="N67" s="22">
        <f>H67/(F67+H67)</f>
        <v>2.1805081532043989E-2</v>
      </c>
      <c r="O67" s="21" t="s">
        <v>24</v>
      </c>
      <c r="P67" s="21">
        <v>1290</v>
      </c>
      <c r="Q67" s="91" t="s">
        <v>23</v>
      </c>
      <c r="R67" s="92"/>
      <c r="S67" s="23">
        <v>1</v>
      </c>
    </row>
    <row r="68" spans="2:19" ht="18" thickBot="1" x14ac:dyDescent="0.35"/>
    <row r="69" spans="2:19" ht="18" thickBot="1" x14ac:dyDescent="0.35">
      <c r="B69" s="88" t="s">
        <v>150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0"/>
    </row>
    <row r="70" spans="2:19" ht="18" thickBot="1" x14ac:dyDescent="0.35">
      <c r="B70" s="88" t="s">
        <v>38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0"/>
    </row>
    <row r="71" spans="2:19" ht="18" thickBot="1" x14ac:dyDescent="0.35">
      <c r="B71" s="12" t="s">
        <v>0</v>
      </c>
      <c r="C71" s="14" t="s">
        <v>1</v>
      </c>
      <c r="D71" s="13" t="s">
        <v>2</v>
      </c>
      <c r="E71" s="13" t="s">
        <v>3</v>
      </c>
      <c r="F71" s="13" t="s">
        <v>4</v>
      </c>
      <c r="G71" s="13" t="s">
        <v>5</v>
      </c>
      <c r="H71" s="13" t="s">
        <v>6</v>
      </c>
      <c r="I71" s="13" t="s">
        <v>7</v>
      </c>
      <c r="J71" s="13" t="s">
        <v>8</v>
      </c>
      <c r="K71" s="13" t="s">
        <v>9</v>
      </c>
      <c r="L71" s="13" t="s">
        <v>10</v>
      </c>
      <c r="M71" s="13" t="s">
        <v>11</v>
      </c>
      <c r="N71" s="13" t="s">
        <v>12</v>
      </c>
      <c r="O71" s="13" t="s">
        <v>13</v>
      </c>
      <c r="P71" s="13" t="s">
        <v>14</v>
      </c>
      <c r="Q71" s="13" t="s">
        <v>15</v>
      </c>
      <c r="R71" s="14" t="s">
        <v>16</v>
      </c>
      <c r="S71" s="15"/>
    </row>
    <row r="72" spans="2:19" x14ac:dyDescent="0.3">
      <c r="B72" s="24" t="s">
        <v>19</v>
      </c>
      <c r="C72" s="25" t="s">
        <v>142</v>
      </c>
      <c r="D72" s="26">
        <v>1337</v>
      </c>
      <c r="E72" s="26">
        <v>1117</v>
      </c>
      <c r="F72" s="26">
        <v>1117</v>
      </c>
      <c r="G72" s="26">
        <v>1117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30"/>
      <c r="S72" s="31">
        <f>IF(S79=1,D72,IF(S79=2,E72,IF(S79=3,F72,IF(S79=4,G72,IF(S79=5,H72,IF(S79=6,I72,IF(S79=7,J72,IF(S79=8,K72,IF(S79=9,L72,IF(S79=10,M72,IF(S79=11,N72,IF(S79=12,O72,IF(S79=13,P72,IF(S79=14,Q72,IF(S79=15,R72,0)))))))))))))))/SUM(D72:D77)</f>
        <v>0.29937304075235111</v>
      </c>
    </row>
    <row r="73" spans="2:19" x14ac:dyDescent="0.3">
      <c r="B73" s="24" t="s">
        <v>83</v>
      </c>
      <c r="C73" s="25" t="s">
        <v>143</v>
      </c>
      <c r="D73" s="26">
        <v>1224</v>
      </c>
      <c r="E73" s="26">
        <v>1224</v>
      </c>
      <c r="F73" s="26">
        <v>1117</v>
      </c>
      <c r="G73" s="26">
        <v>1117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30"/>
      <c r="S73" s="31">
        <f>IF(S79=1,D73,IF(S79=2,E73,IF(S79=3,F73,IF(S79=4,G73,IF(S79=5,H73,IF(S79=6,I73,IF(S79=7,J73,IF(S79=8,K73,IF(S79=9,L73,IF(S79=10,M73,IF(S79=11,N73,IF(S79=12,O73,IF(S79=13,P73,IF(S79=14,Q73,IF(S79=15,R73,0)))))))))))))))/SUM(D72:D77)</f>
        <v>0.27407075682937754</v>
      </c>
    </row>
    <row r="74" spans="2:19" x14ac:dyDescent="0.3">
      <c r="B74" s="24" t="s">
        <v>17</v>
      </c>
      <c r="C74" s="25" t="s">
        <v>144</v>
      </c>
      <c r="D74" s="26">
        <v>1082</v>
      </c>
      <c r="E74" s="26">
        <v>1086.8</v>
      </c>
      <c r="F74" s="26">
        <v>1105</v>
      </c>
      <c r="G74" s="26">
        <v>1137.3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30"/>
      <c r="S74" s="31">
        <f>IF(S79=1,D74,IF(S79=2,E74,IF(S79=3,F74,IF(S79=4,G74,IF(S79=5,H74,IF(S79=6,I74,IF(S79=7,J74,IF(S79=8,K74,IF(S79=9,L74,IF(S79=10,M74,IF(S79=11,N74,IF(S79=12,O74,IF(S79=13,P74,IF(S79=14,Q74,IF(S79=15,R74,0)))))))))))))))/SUM(D72:D77)</f>
        <v>0.24227496641289745</v>
      </c>
    </row>
    <row r="75" spans="2:19" x14ac:dyDescent="0.3">
      <c r="B75" s="24" t="s">
        <v>17</v>
      </c>
      <c r="C75" s="25" t="s">
        <v>145</v>
      </c>
      <c r="D75" s="26">
        <v>391</v>
      </c>
      <c r="E75" s="26">
        <v>391.1</v>
      </c>
      <c r="F75" s="26">
        <v>396.7</v>
      </c>
      <c r="G75" s="26">
        <v>402.8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30"/>
      <c r="S75" s="31">
        <f>IF(S79=1,D75,IF(S79=2,E75,IF(S79=3,F75,IF(S79=4,G75,IF(S79=5,H75,IF(S79=6,I75,IF(S79=7,J75,IF(S79=8,K75,IF(S79=9,L75,IF(S79=10,M75,IF(S79=11,N75,IF(S79=12,O75,IF(S79=13,P75,IF(S79=14,Q75,IF(S79=15,R75,0)))))))))))))))/SUM(D72:D77)</f>
        <v>8.7550380653828933E-2</v>
      </c>
    </row>
    <row r="76" spans="2:19" x14ac:dyDescent="0.3">
      <c r="B76" s="24" t="s">
        <v>20</v>
      </c>
      <c r="C76" s="25" t="s">
        <v>146</v>
      </c>
      <c r="D76" s="26">
        <v>261</v>
      </c>
      <c r="E76" s="26">
        <v>327.5</v>
      </c>
      <c r="F76" s="26">
        <v>354.9</v>
      </c>
      <c r="G76" s="26">
        <v>452.7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0"/>
      <c r="S76" s="31">
        <f>IF(S79=1,D76,IF(S79=2,E76,IF(S79=3,F76,IF(S79=4,G76,IF(S79=5,H76,IF(S79=6,I76,IF(S79=7,J76,IF(S79=8,K76,IF(S79=9,L76,IF(S79=10,M76,IF(S79=11,N76,IF(S79=12,O76,IF(S79=13,P76,IF(S79=14,Q76,IF(S79=15,R76,0)))))))))))))))/SUM(D72:D77)</f>
        <v>5.844155844155844E-2</v>
      </c>
    </row>
    <row r="77" spans="2:19" x14ac:dyDescent="0.3">
      <c r="B77" s="24" t="s">
        <v>83</v>
      </c>
      <c r="C77" s="25" t="s">
        <v>147</v>
      </c>
      <c r="D77" s="26">
        <v>171</v>
      </c>
      <c r="E77" s="26">
        <v>238</v>
      </c>
      <c r="F77" s="26">
        <v>276.2</v>
      </c>
      <c r="G77" s="26"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30"/>
      <c r="S77" s="31">
        <f>IF(S79=1,D77,IF(S79=2,E77,IF(S79=3,F77,IF(S79=4,G77,IF(S79=5,H77,IF(S79=6,I77,IF(S79=7,J77,IF(S79=8,K77,IF(S79=9,L77,IF(S79=10,M77,IF(S79=11,N77,IF(S79=12,O77,IF(S79=13,P77,IF(S79=14,Q77,IF(S79=15,R77,0)))))))))))))))/SUM(D72:D77)</f>
        <v>3.8289296909986566E-2</v>
      </c>
    </row>
    <row r="78" spans="2:19" ht="18" thickBot="1" x14ac:dyDescent="0.35">
      <c r="B78" s="16" t="s">
        <v>22</v>
      </c>
      <c r="C78" s="27"/>
      <c r="D78" s="17">
        <v>0</v>
      </c>
      <c r="E78" s="17">
        <f>IF(E72&gt;0,ROUND(F79-SUM(E72:E77),1),)</f>
        <v>81.599999999999994</v>
      </c>
      <c r="F78" s="17">
        <f>IF(F72&gt;0,ROUND(F79-SUM(F72:F77),1),)</f>
        <v>99.2</v>
      </c>
      <c r="G78" s="17">
        <f>IF(G72&gt;0,ROUND(F79-SUM(G72:G77),1),)</f>
        <v>239.2</v>
      </c>
      <c r="H78" s="17">
        <f>IF(H72&gt;0,ROUND(F79-SUM(H72:H77),1),)</f>
        <v>0</v>
      </c>
      <c r="I78" s="17">
        <f>IF(I72&gt;0,ROUND(F79-SUM(I72:I77),1),)</f>
        <v>0</v>
      </c>
      <c r="J78" s="17">
        <f>IF(J72&gt;0,ROUND(F79-SUM(J72:J77),1),)</f>
        <v>0</v>
      </c>
      <c r="K78" s="17">
        <f>IF(K72&gt;0,ROUND(F79-SUM(K72:K77),1),)</f>
        <v>0</v>
      </c>
      <c r="L78" s="17">
        <f>IF(L72&gt;0,ROUND(F79-SUM(L72:L77),1),)</f>
        <v>0</v>
      </c>
      <c r="M78" s="17">
        <f>IF(M72&gt;0,ROUND(F79-SUM(M72:M77),1),)</f>
        <v>0</v>
      </c>
      <c r="N78" s="17">
        <f>IF(N72&gt;0,ROUND(F79-SUM(N72:N77),1),)</f>
        <v>0</v>
      </c>
      <c r="O78" s="17">
        <f>IF(O72&gt;0,ROUND(F79-SUM(O72:O77),1),)</f>
        <v>0</v>
      </c>
      <c r="P78" s="17">
        <f>IF(P72&gt;0,ROUND(F79-SUM(P72:P77),1),)</f>
        <v>0</v>
      </c>
      <c r="Q78" s="17">
        <f>IF(Q72&gt;0,ROUND(F79-SUM(Q72:Q77),1),)</f>
        <v>0</v>
      </c>
      <c r="R78" s="18">
        <f>IF(R72&gt;0,ROUND(F79-SUM(R72:R77),1),)</f>
        <v>0</v>
      </c>
      <c r="S78" s="19">
        <f>IF(S79=1,D78,IF(S79=2,E78,IF(S79=3,F78,IF(S79=4,G78,IF(S79=5,H78,IF(S79=6,I78,IF(S79=7,J78,IF(S79=8,K78,IF(S79=9,L78,IF(S79=10,M78,IF(S79=11,N78,IF(S79=12,O78,IF(S79=13,P78,IF(S79=14,Q78,IF(S79=15,R78,0)))))))))))))))/SUM(D72:D77)</f>
        <v>0</v>
      </c>
    </row>
    <row r="79" spans="2:19" ht="18" thickBot="1" x14ac:dyDescent="0.35">
      <c r="B79" s="20" t="s">
        <v>37</v>
      </c>
      <c r="C79" s="28" t="s">
        <v>30</v>
      </c>
      <c r="D79" s="21">
        <v>8672</v>
      </c>
      <c r="E79" s="21" t="s">
        <v>25</v>
      </c>
      <c r="F79" s="32">
        <f>SUM(D72:D77)</f>
        <v>4466</v>
      </c>
      <c r="G79" s="21" t="s">
        <v>26</v>
      </c>
      <c r="H79" s="21">
        <v>82</v>
      </c>
      <c r="I79" s="21" t="s">
        <v>27</v>
      </c>
      <c r="J79" s="22">
        <f>(H79+F79)/D79</f>
        <v>0.52444649446494462</v>
      </c>
      <c r="K79" s="21" t="s">
        <v>28</v>
      </c>
      <c r="L79" s="22">
        <f>F79/(F79+H79)</f>
        <v>0.98197009674582236</v>
      </c>
      <c r="M79" s="21" t="s">
        <v>29</v>
      </c>
      <c r="N79" s="22">
        <f>H79/(F79+H79)</f>
        <v>1.8029903254177661E-2</v>
      </c>
      <c r="O79" s="21" t="s">
        <v>24</v>
      </c>
      <c r="P79" s="21">
        <v>1117</v>
      </c>
      <c r="Q79" s="91" t="s">
        <v>23</v>
      </c>
      <c r="R79" s="92"/>
      <c r="S79" s="23">
        <v>1</v>
      </c>
    </row>
    <row r="80" spans="2:19" ht="18" thickBot="1" x14ac:dyDescent="0.35"/>
    <row r="81" spans="2:19" ht="18" thickBot="1" x14ac:dyDescent="0.35">
      <c r="B81" s="88" t="s">
        <v>162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90"/>
    </row>
    <row r="82" spans="2:19" ht="18" thickBot="1" x14ac:dyDescent="0.35">
      <c r="B82" s="88" t="s">
        <v>38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90"/>
    </row>
    <row r="83" spans="2:19" ht="18" thickBot="1" x14ac:dyDescent="0.35">
      <c r="B83" s="12" t="s">
        <v>0</v>
      </c>
      <c r="C83" s="14" t="s">
        <v>1</v>
      </c>
      <c r="D83" s="13" t="s">
        <v>2</v>
      </c>
      <c r="E83" s="13" t="s">
        <v>3</v>
      </c>
      <c r="F83" s="13" t="s">
        <v>4</v>
      </c>
      <c r="G83" s="13" t="s">
        <v>5</v>
      </c>
      <c r="H83" s="13" t="s">
        <v>6</v>
      </c>
      <c r="I83" s="13" t="s">
        <v>7</v>
      </c>
      <c r="J83" s="13" t="s">
        <v>8</v>
      </c>
      <c r="K83" s="13" t="s">
        <v>9</v>
      </c>
      <c r="L83" s="13" t="s">
        <v>10</v>
      </c>
      <c r="M83" s="13" t="s">
        <v>11</v>
      </c>
      <c r="N83" s="13" t="s">
        <v>12</v>
      </c>
      <c r="O83" s="13" t="s">
        <v>13</v>
      </c>
      <c r="P83" s="13" t="s">
        <v>14</v>
      </c>
      <c r="Q83" s="13" t="s">
        <v>15</v>
      </c>
      <c r="R83" s="14" t="s">
        <v>16</v>
      </c>
      <c r="S83" s="15"/>
    </row>
    <row r="84" spans="2:19" x14ac:dyDescent="0.3">
      <c r="B84" s="24" t="s">
        <v>19</v>
      </c>
      <c r="C84" s="25" t="s">
        <v>156</v>
      </c>
      <c r="D84" s="26">
        <v>1420</v>
      </c>
      <c r="E84" s="26">
        <v>1197</v>
      </c>
      <c r="F84" s="26">
        <v>1197</v>
      </c>
      <c r="G84" s="26">
        <v>1197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30"/>
      <c r="S84" s="31">
        <f>IF(S91=1,D84,IF(S91=2,E84,IF(S91=3,F84,IF(S91=4,G84,IF(S91=5,H84,IF(S91=6,I84,IF(S91=7,J84,IF(S91=8,K84,IF(S91=9,L84,IF(S91=10,M84,IF(S91=11,N84,IF(S91=12,O84,IF(S91=13,P84,IF(S91=14,Q84,IF(S91=15,R84,0)))))))))))))))/SUM(D84:D89)</f>
        <v>0.29676071055381398</v>
      </c>
    </row>
    <row r="85" spans="2:19" x14ac:dyDescent="0.3">
      <c r="B85" s="24" t="s">
        <v>17</v>
      </c>
      <c r="C85" s="25" t="s">
        <v>157</v>
      </c>
      <c r="D85" s="26">
        <v>1048</v>
      </c>
      <c r="E85" s="26">
        <v>1053.2</v>
      </c>
      <c r="F85" s="26">
        <v>1121.7</v>
      </c>
      <c r="G85" s="26">
        <v>1205.0999999999999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30"/>
      <c r="S85" s="31">
        <f>IF(S91=1,D85,IF(S91=2,E85,IF(S91=3,F85,IF(S91=4,G85,IF(S91=5,H85,IF(S91=6,I85,IF(S91=7,J85,IF(S91=8,K85,IF(S91=9,L85,IF(S91=10,M85,IF(S91=11,N85,IF(S91=12,O85,IF(S91=13,P85,IF(S91=14,Q85,IF(S91=15,R85,0)))))))))))))))/SUM(D84:D89)</f>
        <v>0.21901776384535004</v>
      </c>
    </row>
    <row r="86" spans="2:19" x14ac:dyDescent="0.3">
      <c r="B86" s="24" t="s">
        <v>19</v>
      </c>
      <c r="C86" s="25" t="s">
        <v>158</v>
      </c>
      <c r="D86" s="26">
        <v>812</v>
      </c>
      <c r="E86" s="26">
        <v>1002.6</v>
      </c>
      <c r="F86" s="26">
        <v>1017.4</v>
      </c>
      <c r="G86" s="26">
        <v>1205.4000000000001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30"/>
      <c r="S86" s="31">
        <f>IF(S91=1,D86,IF(S91=2,E86,IF(S91=3,F86,IF(S91=4,G86,IF(S91=5,H86,IF(S91=6,I86,IF(S91=7,J86,IF(S91=8,K86,IF(S91=9,L86,IF(S91=10,M86,IF(S91=11,N86,IF(S91=12,O86,IF(S91=13,P86,IF(S91=14,Q86,IF(S91=15,R86,0)))))))))))))))/SUM(D84:D89)</f>
        <v>0.16969696969696971</v>
      </c>
    </row>
    <row r="87" spans="2:19" x14ac:dyDescent="0.3">
      <c r="B87" s="24" t="s">
        <v>17</v>
      </c>
      <c r="C87" s="25" t="s">
        <v>159</v>
      </c>
      <c r="D87" s="26">
        <v>625</v>
      </c>
      <c r="E87" s="26">
        <v>626.4</v>
      </c>
      <c r="F87" s="26">
        <v>720.6</v>
      </c>
      <c r="G87" s="26">
        <v>821.9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30"/>
      <c r="S87" s="31">
        <f>IF(S91=1,D87,IF(S91=2,E87,IF(S91=3,F87,IF(S91=4,G87,IF(S91=5,H87,IF(S91=6,I87,IF(S91=7,J87,IF(S91=8,K87,IF(S91=9,L87,IF(S91=10,M87,IF(S91=11,N87,IF(S91=12,O87,IF(S91=13,P87,IF(S91=14,Q87,IF(S91=15,R87,0)))))))))))))))/SUM(D84:D89)</f>
        <v>0.13061650992685475</v>
      </c>
    </row>
    <row r="88" spans="2:19" x14ac:dyDescent="0.3">
      <c r="B88" s="24" t="s">
        <v>20</v>
      </c>
      <c r="C88" s="25" t="s">
        <v>160</v>
      </c>
      <c r="D88" s="26">
        <v>547</v>
      </c>
      <c r="E88" s="26">
        <v>562.4</v>
      </c>
      <c r="F88" s="26">
        <v>686</v>
      </c>
      <c r="G88" s="26"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30"/>
      <c r="S88" s="31">
        <f>IF(S91=1,D88,IF(S91=2,E88,IF(S91=3,F88,IF(S91=4,G88,IF(S91=5,H88,IF(S91=6,I88,IF(S91=7,J88,IF(S91=8,K88,IF(S91=9,L88,IF(S91=10,M88,IF(S91=11,N88,IF(S91=12,O88,IF(S91=13,P88,IF(S91=14,Q88,IF(S91=15,R88,0)))))))))))))))/SUM(D84:D89)</f>
        <v>0.11431556948798328</v>
      </c>
    </row>
    <row r="89" spans="2:19" x14ac:dyDescent="0.3">
      <c r="B89" s="24" t="s">
        <v>21</v>
      </c>
      <c r="C89" s="25" t="s">
        <v>161</v>
      </c>
      <c r="D89" s="26">
        <v>333</v>
      </c>
      <c r="E89" s="26">
        <v>335.7</v>
      </c>
      <c r="F89" s="26">
        <v>0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30"/>
      <c r="S89" s="31">
        <f>IF(S91=1,D89,IF(S91=2,E89,IF(S91=3,F89,IF(S91=4,G89,IF(S91=5,H89,IF(S91=6,I89,IF(S91=7,J89,IF(S91=8,K89,IF(S91=9,L89,IF(S91=10,M89,IF(S91=11,N89,IF(S91=12,O89,IF(S91=13,P89,IF(S91=14,Q89,IF(S91=15,R89,0)))))))))))))))/SUM(D84:D89)</f>
        <v>6.9592476489028207E-2</v>
      </c>
    </row>
    <row r="90" spans="2:19" ht="18" thickBot="1" x14ac:dyDescent="0.35">
      <c r="B90" s="16" t="s">
        <v>22</v>
      </c>
      <c r="C90" s="27"/>
      <c r="D90" s="17">
        <v>0</v>
      </c>
      <c r="E90" s="17">
        <f>IF(E84&gt;0,ROUND(F91-SUM(E84:E89),1),)</f>
        <v>7.7</v>
      </c>
      <c r="F90" s="17">
        <f>IF(F84&gt;0,ROUND(F91-SUM(F84:F89),1),)</f>
        <v>42.3</v>
      </c>
      <c r="G90" s="17">
        <f>IF(G84&gt;0,ROUND(F91-SUM(G84:G89),1),)</f>
        <v>355.6</v>
      </c>
      <c r="H90" s="17">
        <f>IF(H84&gt;0,ROUND(F91-SUM(H84:H89),1),)</f>
        <v>0</v>
      </c>
      <c r="I90" s="17">
        <f>IF(I84&gt;0,ROUND(F91-SUM(I84:I89),1),)</f>
        <v>0</v>
      </c>
      <c r="J90" s="17">
        <f>IF(J84&gt;0,ROUND(F91-SUM(J84:J89),1),)</f>
        <v>0</v>
      </c>
      <c r="K90" s="17">
        <f>IF(K84&gt;0,ROUND(F91-SUM(K84:K89),1),)</f>
        <v>0</v>
      </c>
      <c r="L90" s="17">
        <f>IF(L84&gt;0,ROUND(F91-SUM(L84:L89),1),)</f>
        <v>0</v>
      </c>
      <c r="M90" s="17">
        <f>IF(M84&gt;0,ROUND(F91-SUM(M84:M89),1),)</f>
        <v>0</v>
      </c>
      <c r="N90" s="17">
        <f>IF(N84&gt;0,ROUND(F91-SUM(N84:N89),1),)</f>
        <v>0</v>
      </c>
      <c r="O90" s="17">
        <f>IF(O84&gt;0,ROUND(F91-SUM(O84:O89),1),)</f>
        <v>0</v>
      </c>
      <c r="P90" s="17">
        <f>IF(P84&gt;0,ROUND(F91-SUM(P84:P89),1),)</f>
        <v>0</v>
      </c>
      <c r="Q90" s="17">
        <f>IF(Q84&gt;0,ROUND(F91-SUM(Q84:Q89),1),)</f>
        <v>0</v>
      </c>
      <c r="R90" s="18">
        <f>IF(R84&gt;0,ROUND(F91-SUM(R84:R89),1),)</f>
        <v>0</v>
      </c>
      <c r="S90" s="19">
        <f>IF(S91=1,D90,IF(S91=2,E90,IF(S91=3,F90,IF(S91=4,G90,IF(S91=5,H90,IF(S91=6,I90,IF(S91=7,J90,IF(S91=8,K90,IF(S91=9,L90,IF(S91=10,M90,IF(S91=11,N90,IF(S91=12,O90,IF(S91=13,P90,IF(S91=14,Q90,IF(S91=15,R90,0)))))))))))))))/SUM(D84:D89)</f>
        <v>0</v>
      </c>
    </row>
    <row r="91" spans="2:19" ht="18" thickBot="1" x14ac:dyDescent="0.35">
      <c r="B91" s="20" t="s">
        <v>37</v>
      </c>
      <c r="C91" s="28" t="s">
        <v>30</v>
      </c>
      <c r="D91" s="21">
        <v>9543</v>
      </c>
      <c r="E91" s="21" t="s">
        <v>25</v>
      </c>
      <c r="F91" s="32">
        <f>SUM(D84:D89)</f>
        <v>4785</v>
      </c>
      <c r="G91" s="21" t="s">
        <v>26</v>
      </c>
      <c r="H91" s="21">
        <v>131</v>
      </c>
      <c r="I91" s="21" t="s">
        <v>27</v>
      </c>
      <c r="J91" s="22">
        <f>(H91+F91)/D91</f>
        <v>0.51514198889238183</v>
      </c>
      <c r="K91" s="21" t="s">
        <v>28</v>
      </c>
      <c r="L91" s="22">
        <f>F91/(F91+H91)</f>
        <v>0.97335231895850283</v>
      </c>
      <c r="M91" s="21" t="s">
        <v>29</v>
      </c>
      <c r="N91" s="22">
        <f>H91/(F91+H91)</f>
        <v>2.6647681041497152E-2</v>
      </c>
      <c r="O91" s="21" t="s">
        <v>24</v>
      </c>
      <c r="P91" s="21">
        <v>1197</v>
      </c>
      <c r="Q91" s="91" t="s">
        <v>23</v>
      </c>
      <c r="R91" s="92"/>
      <c r="S91" s="23">
        <v>1</v>
      </c>
    </row>
    <row r="92" spans="2:19" ht="18" thickBot="1" x14ac:dyDescent="0.35"/>
    <row r="93" spans="2:19" ht="18" thickBot="1" x14ac:dyDescent="0.35">
      <c r="B93" s="88" t="s">
        <v>177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90"/>
    </row>
    <row r="94" spans="2:19" ht="18" thickBot="1" x14ac:dyDescent="0.35">
      <c r="B94" s="88" t="s">
        <v>38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90"/>
    </row>
    <row r="95" spans="2:19" ht="18" thickBot="1" x14ac:dyDescent="0.35">
      <c r="B95" s="12" t="s">
        <v>0</v>
      </c>
      <c r="C95" s="14" t="s">
        <v>1</v>
      </c>
      <c r="D95" s="13" t="s">
        <v>2</v>
      </c>
      <c r="E95" s="13" t="s">
        <v>3</v>
      </c>
      <c r="F95" s="13" t="s">
        <v>4</v>
      </c>
      <c r="G95" s="13" t="s">
        <v>5</v>
      </c>
      <c r="H95" s="13" t="s">
        <v>6</v>
      </c>
      <c r="I95" s="13" t="s">
        <v>7</v>
      </c>
      <c r="J95" s="13" t="s">
        <v>8</v>
      </c>
      <c r="K95" s="13" t="s">
        <v>9</v>
      </c>
      <c r="L95" s="13" t="s">
        <v>10</v>
      </c>
      <c r="M95" s="13" t="s">
        <v>11</v>
      </c>
      <c r="N95" s="13" t="s">
        <v>12</v>
      </c>
      <c r="O95" s="13" t="s">
        <v>13</v>
      </c>
      <c r="P95" s="13" t="s">
        <v>14</v>
      </c>
      <c r="Q95" s="13" t="s">
        <v>15</v>
      </c>
      <c r="R95" s="14" t="s">
        <v>16</v>
      </c>
      <c r="S95" s="15"/>
    </row>
    <row r="96" spans="2:19" x14ac:dyDescent="0.3">
      <c r="B96" s="24" t="s">
        <v>17</v>
      </c>
      <c r="C96" s="25" t="s">
        <v>169</v>
      </c>
      <c r="D96" s="26">
        <v>1658</v>
      </c>
      <c r="E96" s="26">
        <v>1287</v>
      </c>
      <c r="F96" s="26">
        <v>1287</v>
      </c>
      <c r="G96" s="26">
        <v>1287</v>
      </c>
      <c r="H96" s="26">
        <v>1287</v>
      </c>
      <c r="I96" s="26">
        <v>1287</v>
      </c>
      <c r="J96" s="26">
        <v>1287</v>
      </c>
      <c r="K96" s="26"/>
      <c r="L96" s="26"/>
      <c r="M96" s="26"/>
      <c r="N96" s="26"/>
      <c r="O96" s="26"/>
      <c r="P96" s="26"/>
      <c r="Q96" s="26"/>
      <c r="R96" s="30"/>
      <c r="S96" s="31">
        <f>IF(S105=1,D96,IF(S105=2,E96,IF(S105=3,F96,IF(S105=4,G96,IF(S105=5,H96,IF(S105=6,I96,IF(S105=7,J96,IF(S105=8,K96,IF(S105=9,L96,IF(S105=10,M96,IF(S105=11,N96,IF(S105=12,O96,IF(S105=13,P96,IF(S105=14,Q96,IF(S105=15,R96,0)))))))))))))))/SUM(D96:D103)</f>
        <v>0.25777363184079605</v>
      </c>
    </row>
    <row r="97" spans="2:19" x14ac:dyDescent="0.3">
      <c r="B97" s="24" t="s">
        <v>20</v>
      </c>
      <c r="C97" s="25" t="s">
        <v>170</v>
      </c>
      <c r="D97" s="26">
        <v>1346</v>
      </c>
      <c r="E97" s="26">
        <v>1346</v>
      </c>
      <c r="F97" s="26">
        <v>1287</v>
      </c>
      <c r="G97" s="26">
        <v>1287</v>
      </c>
      <c r="H97" s="26">
        <v>1287</v>
      </c>
      <c r="I97" s="26">
        <v>1287</v>
      </c>
      <c r="J97" s="26">
        <v>1287</v>
      </c>
      <c r="K97" s="26"/>
      <c r="L97" s="26"/>
      <c r="M97" s="26"/>
      <c r="N97" s="26"/>
      <c r="O97" s="26"/>
      <c r="P97" s="26"/>
      <c r="Q97" s="26"/>
      <c r="R97" s="30"/>
      <c r="S97" s="31">
        <f>IF(S105=1,D97,IF(S105=2,E97,IF(S105=3,F97,IF(S105=4,G97,IF(S105=5,H97,IF(S105=6,I97,IF(S105=7,J97,IF(S105=8,K97,IF(S105=9,L97,IF(S105=10,M97,IF(S105=11,N97,IF(S105=12,O97,IF(S105=13,P97,IF(S105=14,Q97,IF(S105=15,R97,0)))))))))))))))/SUM(D96:D103)</f>
        <v>0.20926616915422885</v>
      </c>
    </row>
    <row r="98" spans="2:19" x14ac:dyDescent="0.3">
      <c r="B98" s="24" t="s">
        <v>19</v>
      </c>
      <c r="C98" s="25" t="s">
        <v>171</v>
      </c>
      <c r="D98" s="26">
        <v>957</v>
      </c>
      <c r="E98" s="26">
        <v>960.4</v>
      </c>
      <c r="F98" s="26">
        <v>964.8</v>
      </c>
      <c r="G98" s="26">
        <v>972.1</v>
      </c>
      <c r="H98" s="26">
        <v>1011.2</v>
      </c>
      <c r="I98" s="26">
        <v>1029</v>
      </c>
      <c r="J98" s="26">
        <v>1876.7</v>
      </c>
      <c r="K98" s="26"/>
      <c r="L98" s="26"/>
      <c r="M98" s="26"/>
      <c r="N98" s="26"/>
      <c r="O98" s="26"/>
      <c r="P98" s="26"/>
      <c r="Q98" s="26"/>
      <c r="R98" s="30"/>
      <c r="S98" s="31">
        <f>IF(S105=1,D98,IF(S105=2,E98,IF(S105=3,F98,IF(S105=4,G98,IF(S105=5,H98,IF(S105=6,I98,IF(S105=7,J98,IF(S105=8,K98,IF(S105=9,L98,IF(S105=10,M98,IF(S105=11,N98,IF(S105=12,O98,IF(S105=13,P98,IF(S105=14,Q98,IF(S105=15,R98,0)))))))))))))))/SUM(D96:D103)</f>
        <v>0.14878731343283583</v>
      </c>
    </row>
    <row r="99" spans="2:19" x14ac:dyDescent="0.3">
      <c r="B99" s="24" t="s">
        <v>19</v>
      </c>
      <c r="C99" s="25" t="s">
        <v>172</v>
      </c>
      <c r="D99" s="26">
        <v>925</v>
      </c>
      <c r="E99" s="26">
        <v>932.4</v>
      </c>
      <c r="F99" s="26">
        <v>940.8</v>
      </c>
      <c r="G99" s="26">
        <v>948.9</v>
      </c>
      <c r="H99" s="26">
        <v>972.3</v>
      </c>
      <c r="I99" s="26">
        <v>986.5</v>
      </c>
      <c r="J99" s="26">
        <v>0</v>
      </c>
      <c r="K99" s="26"/>
      <c r="L99" s="26"/>
      <c r="M99" s="26"/>
      <c r="N99" s="26"/>
      <c r="O99" s="26"/>
      <c r="P99" s="26"/>
      <c r="Q99" s="26"/>
      <c r="R99" s="30"/>
      <c r="S99" s="31">
        <f>IF(S105=1,D99,IF(S105=2,E99,IF(S105=3,F99,IF(S105=4,G99,IF(S105=5,H99,IF(S105=6,I99,IF(S105=7,J99,IF(S105=8,K99,IF(S105=9,L99,IF(S105=10,M99,IF(S105=11,N99,IF(S105=12,O99,IF(S105=13,P99,IF(S105=14,Q99,IF(S105=15,R99,0)))))))))))))))/SUM(D96:D103)</f>
        <v>0.14381218905472637</v>
      </c>
    </row>
    <row r="100" spans="2:19" x14ac:dyDescent="0.3">
      <c r="B100" s="24" t="s">
        <v>83</v>
      </c>
      <c r="C100" s="25" t="s">
        <v>173</v>
      </c>
      <c r="D100" s="26">
        <v>725</v>
      </c>
      <c r="E100" s="26">
        <v>778.5</v>
      </c>
      <c r="F100" s="26">
        <v>799.6</v>
      </c>
      <c r="G100" s="26">
        <v>816.8</v>
      </c>
      <c r="H100" s="26">
        <v>964.2</v>
      </c>
      <c r="I100" s="26">
        <v>1252</v>
      </c>
      <c r="J100" s="26">
        <v>1302.7</v>
      </c>
      <c r="K100" s="26"/>
      <c r="L100" s="26"/>
      <c r="M100" s="26"/>
      <c r="N100" s="26"/>
      <c r="O100" s="26"/>
      <c r="P100" s="26"/>
      <c r="Q100" s="26"/>
      <c r="R100" s="30"/>
      <c r="S100" s="31">
        <f>IF(S105=1,D100,IF(S105=2,E100,IF(S105=3,F100,IF(S105=4,G100,IF(S105=5,H100,IF(S105=6,I100,IF(S105=7,J100,IF(S105=8,K100,IF(S105=9,L100,IF(S105=10,M100,IF(S105=11,N100,IF(S105=12,O100,IF(S105=13,P100,IF(S105=14,Q100,IF(S105=15,R100,0)))))))))))))))/SUM(D96:D103)</f>
        <v>0.11271766169154229</v>
      </c>
    </row>
    <row r="101" spans="2:19" x14ac:dyDescent="0.3">
      <c r="B101" s="24" t="s">
        <v>18</v>
      </c>
      <c r="C101" s="25" t="s">
        <v>174</v>
      </c>
      <c r="D101" s="26">
        <v>438</v>
      </c>
      <c r="E101" s="26">
        <v>487</v>
      </c>
      <c r="F101" s="26">
        <v>496.6</v>
      </c>
      <c r="G101" s="26">
        <v>504.2</v>
      </c>
      <c r="H101" s="26">
        <v>0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30"/>
      <c r="S101" s="31">
        <f>IF(S105=1,D101,IF(S105=2,E101,IF(S105=3,F101,IF(S105=4,G101,IF(S105=5,H101,IF(S105=6,I101,IF(S105=7,J101,IF(S105=8,K101,IF(S105=9,L101,IF(S105=10,M101,IF(S105=11,N101,IF(S105=12,O101,IF(S105=13,P101,IF(S105=14,Q101,IF(S105=15,R101,0)))))))))))))))/SUM(D96:D103)</f>
        <v>6.8097014925373137E-2</v>
      </c>
    </row>
    <row r="102" spans="2:19" x14ac:dyDescent="0.3">
      <c r="B102" s="24" t="s">
        <v>21</v>
      </c>
      <c r="C102" s="25" t="s">
        <v>175</v>
      </c>
      <c r="D102" s="26">
        <v>331</v>
      </c>
      <c r="E102" s="26">
        <v>517.79999999999995</v>
      </c>
      <c r="F102" s="26">
        <v>525.9</v>
      </c>
      <c r="G102" s="26">
        <v>532</v>
      </c>
      <c r="H102" s="26">
        <v>658.8</v>
      </c>
      <c r="I102" s="26">
        <v>0</v>
      </c>
      <c r="J102" s="26"/>
      <c r="K102" s="26"/>
      <c r="L102" s="26"/>
      <c r="M102" s="26"/>
      <c r="N102" s="26"/>
      <c r="O102" s="26"/>
      <c r="P102" s="26"/>
      <c r="Q102" s="26"/>
      <c r="R102" s="30"/>
      <c r="S102" s="31">
        <f>IF(S105=1,D102,IF(S105=2,E102,IF(S105=3,F102,IF(S105=4,G102,IF(S105=5,H102,IF(S105=6,I102,IF(S105=7,J102,IF(S105=8,K102,IF(S105=9,L102,IF(S105=10,M102,IF(S105=11,N102,IF(S105=12,O102,IF(S105=13,P102,IF(S105=14,Q102,IF(S105=15,R102,0)))))))))))))))/SUM(D96:D103)</f>
        <v>5.146144278606965E-2</v>
      </c>
    </row>
    <row r="103" spans="2:19" x14ac:dyDescent="0.3">
      <c r="B103" s="24" t="s">
        <v>39</v>
      </c>
      <c r="C103" s="25" t="s">
        <v>176</v>
      </c>
      <c r="D103" s="26">
        <v>52</v>
      </c>
      <c r="E103" s="26">
        <v>58</v>
      </c>
      <c r="F103" s="26">
        <v>58.7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30"/>
      <c r="S103" s="31">
        <f>IF(S105=1,D103,IF(S105=2,E103,IF(S105=3,F103,IF(S105=4,G103,IF(S105=5,H103,IF(S105=6,I103,IF(S105=7,J103,IF(S105=8,K103,IF(S105=9,L103,IF(S105=10,M103,IF(S105=11,N103,IF(S105=12,O103,IF(S105=13,P103,IF(S105=14,Q103,IF(S105=15,R103,0)))))))))))))))/SUM(D96:D103)</f>
        <v>8.0845771144278603E-3</v>
      </c>
    </row>
    <row r="104" spans="2:19" ht="18" thickBot="1" x14ac:dyDescent="0.35">
      <c r="B104" s="16" t="s">
        <v>22</v>
      </c>
      <c r="C104" s="27"/>
      <c r="D104" s="17">
        <v>0</v>
      </c>
      <c r="E104" s="17">
        <f>IF(E96&gt;0,ROUND(F105-SUM(E96:E103),1),)</f>
        <v>64.900000000000006</v>
      </c>
      <c r="F104" s="17">
        <f>IF(F96&gt;0,ROUND(F105-SUM(F96:F103),1),)</f>
        <v>71.599999999999994</v>
      </c>
      <c r="G104" s="17">
        <f>IF(G96&gt;0,ROUND(F105-SUM(G96:G103),1),)</f>
        <v>84</v>
      </c>
      <c r="H104" s="17">
        <f>IF(H96&gt;0,ROUND(F105-SUM(H96:H103),1),)</f>
        <v>251.5</v>
      </c>
      <c r="I104" s="17">
        <f>IF(I96&gt;0,ROUND(F105-SUM(I96:I103),1),)</f>
        <v>590.5</v>
      </c>
      <c r="J104" s="17">
        <f>IF(J96&gt;0,ROUND(F105-SUM(J96:J103),1),)</f>
        <v>678.6</v>
      </c>
      <c r="K104" s="17">
        <f>IF(K96&gt;0,ROUND(F105-SUM(K96:K103),1),)</f>
        <v>0</v>
      </c>
      <c r="L104" s="17">
        <f>IF(L96&gt;0,ROUND(F105-SUM(L96:L103),1),)</f>
        <v>0</v>
      </c>
      <c r="M104" s="17">
        <f>IF(M96&gt;0,ROUND(F105-SUM(M96:M103),1),)</f>
        <v>0</v>
      </c>
      <c r="N104" s="17">
        <f>IF(N96&gt;0,ROUND(F105-SUM(N96:N103),1),)</f>
        <v>0</v>
      </c>
      <c r="O104" s="17">
        <f>IF(O96&gt;0,ROUND(F105-SUM(O96:O103),1),)</f>
        <v>0</v>
      </c>
      <c r="P104" s="17">
        <f>IF(P96&gt;0,ROUND(F105-SUM(P96:P103),1),)</f>
        <v>0</v>
      </c>
      <c r="Q104" s="17">
        <f>IF(Q96&gt;0,ROUND(F105-SUM(Q96:Q103),1),)</f>
        <v>0</v>
      </c>
      <c r="R104" s="18">
        <f>IF(R96&gt;0,ROUND(F105-SUM(R96:R103),1),)</f>
        <v>0</v>
      </c>
      <c r="S104" s="19">
        <f>IF(S105=1,D104,IF(S105=2,E104,IF(S105=3,F104,IF(S105=4,G104,IF(S105=5,H104,IF(S105=6,I104,IF(S105=7,J104,IF(S105=8,K104,IF(S105=9,L104,IF(S105=10,M104,IF(S105=11,N104,IF(S105=12,O104,IF(S105=13,P104,IF(S105=14,Q104,IF(S105=15,R104,0)))))))))))))))/SUM(D96:D103)</f>
        <v>0</v>
      </c>
    </row>
    <row r="105" spans="2:19" ht="18" thickBot="1" x14ac:dyDescent="0.35">
      <c r="B105" s="20" t="s">
        <v>37</v>
      </c>
      <c r="C105" s="28" t="s">
        <v>30</v>
      </c>
      <c r="D105" s="21">
        <v>11806</v>
      </c>
      <c r="E105" s="21" t="s">
        <v>25</v>
      </c>
      <c r="F105" s="32">
        <f>SUM(D96:D103)</f>
        <v>6432</v>
      </c>
      <c r="G105" s="21" t="s">
        <v>26</v>
      </c>
      <c r="H105" s="21">
        <v>68</v>
      </c>
      <c r="I105" s="21" t="s">
        <v>27</v>
      </c>
      <c r="J105" s="22">
        <f>(H105+F105)/D105</f>
        <v>0.55056750804675592</v>
      </c>
      <c r="K105" s="21" t="s">
        <v>28</v>
      </c>
      <c r="L105" s="22">
        <f>F105/(F105+H105)</f>
        <v>0.98953846153846159</v>
      </c>
      <c r="M105" s="21" t="s">
        <v>29</v>
      </c>
      <c r="N105" s="22">
        <f>H105/(F105+H105)</f>
        <v>1.0461538461538461E-2</v>
      </c>
      <c r="O105" s="21" t="s">
        <v>24</v>
      </c>
      <c r="P105" s="21">
        <v>1287</v>
      </c>
      <c r="Q105" s="91" t="s">
        <v>23</v>
      </c>
      <c r="R105" s="92"/>
      <c r="S105" s="23">
        <v>1</v>
      </c>
    </row>
    <row r="106" spans="2:19" ht="18" thickBot="1" x14ac:dyDescent="0.35"/>
    <row r="107" spans="2:19" ht="18" thickBot="1" x14ac:dyDescent="0.35">
      <c r="B107" s="88" t="s">
        <v>191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90"/>
    </row>
    <row r="108" spans="2:19" ht="18" thickBot="1" x14ac:dyDescent="0.35">
      <c r="B108" s="88" t="s">
        <v>38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90"/>
    </row>
    <row r="109" spans="2:19" ht="18" thickBot="1" x14ac:dyDescent="0.35">
      <c r="B109" s="12" t="s">
        <v>0</v>
      </c>
      <c r="C109" s="14" t="s">
        <v>1</v>
      </c>
      <c r="D109" s="13" t="s">
        <v>2</v>
      </c>
      <c r="E109" s="13" t="s">
        <v>3</v>
      </c>
      <c r="F109" s="13" t="s">
        <v>4</v>
      </c>
      <c r="G109" s="13" t="s">
        <v>5</v>
      </c>
      <c r="H109" s="13" t="s">
        <v>6</v>
      </c>
      <c r="I109" s="13" t="s">
        <v>7</v>
      </c>
      <c r="J109" s="13" t="s">
        <v>8</v>
      </c>
      <c r="K109" s="13" t="s">
        <v>9</v>
      </c>
      <c r="L109" s="13" t="s">
        <v>10</v>
      </c>
      <c r="M109" s="13" t="s">
        <v>11</v>
      </c>
      <c r="N109" s="13" t="s">
        <v>12</v>
      </c>
      <c r="O109" s="13" t="s">
        <v>13</v>
      </c>
      <c r="P109" s="13" t="s">
        <v>14</v>
      </c>
      <c r="Q109" s="13" t="s">
        <v>15</v>
      </c>
      <c r="R109" s="14" t="s">
        <v>16</v>
      </c>
      <c r="S109" s="15"/>
    </row>
    <row r="110" spans="2:19" x14ac:dyDescent="0.3">
      <c r="B110" s="24" t="s">
        <v>17</v>
      </c>
      <c r="C110" s="25" t="s">
        <v>184</v>
      </c>
      <c r="D110" s="26">
        <v>1339</v>
      </c>
      <c r="E110" s="26">
        <v>991</v>
      </c>
      <c r="F110" s="26">
        <v>991</v>
      </c>
      <c r="G110" s="26">
        <v>991</v>
      </c>
      <c r="H110" s="26">
        <v>991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30"/>
      <c r="S110" s="31">
        <f>IF(S117=1,D110,IF(S117=2,E110,IF(S117=3,F110,IF(S117=4,G110,IF(S117=5,H110,IF(S117=6,I110,IF(S117=7,J110,IF(S117=8,K110,IF(S117=9,L110,IF(S117=10,M110,IF(S117=11,N110,IF(S117=12,O110,IF(S117=13,P110,IF(S117=14,Q110,IF(S117=15,R110,0)))))))))))))))/SUM(D110:D115)</f>
        <v>0.33813131313131312</v>
      </c>
    </row>
    <row r="111" spans="2:19" x14ac:dyDescent="0.3">
      <c r="B111" s="24" t="s">
        <v>19</v>
      </c>
      <c r="C111" s="25" t="s">
        <v>185</v>
      </c>
      <c r="D111" s="26">
        <v>1106</v>
      </c>
      <c r="E111" s="26">
        <v>1106</v>
      </c>
      <c r="F111" s="26">
        <v>991</v>
      </c>
      <c r="G111" s="26">
        <v>991</v>
      </c>
      <c r="H111" s="26">
        <v>991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30"/>
      <c r="S111" s="31">
        <f>IF(S117=1,D111,IF(S117=2,E111,IF(S117=3,F111,IF(S117=4,G111,IF(S117=5,H111,IF(S117=6,I111,IF(S117=7,J111,IF(S117=8,K111,IF(S117=9,L111,IF(S117=10,M111,IF(S117=11,N111,IF(S117=12,O111,IF(S117=13,P111,IF(S117=14,Q111,IF(S117=15,R111,0)))))))))))))))/SUM(D110:D115)</f>
        <v>0.27929292929292932</v>
      </c>
    </row>
    <row r="112" spans="2:19" x14ac:dyDescent="0.3">
      <c r="B112" s="24" t="s">
        <v>19</v>
      </c>
      <c r="C112" s="25" t="s">
        <v>186</v>
      </c>
      <c r="D112" s="26">
        <v>806</v>
      </c>
      <c r="E112" s="26">
        <v>817.4</v>
      </c>
      <c r="F112" s="26">
        <v>916.7</v>
      </c>
      <c r="G112" s="26">
        <v>933.3</v>
      </c>
      <c r="H112" s="26">
        <v>1035.5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30"/>
      <c r="S112" s="31">
        <f>IF(S117=1,D112,IF(S117=2,E112,IF(S117=3,F112,IF(S117=4,G112,IF(S117=5,H112,IF(S117=6,I112,IF(S117=7,J112,IF(S117=8,K112,IF(S117=9,L112,IF(S117=10,M112,IF(S117=11,N112,IF(S117=12,O112,IF(S117=13,P112,IF(S117=14,Q112,IF(S117=15,R112,0)))))))))))))))/SUM(D110:D115)</f>
        <v>0.20353535353535354</v>
      </c>
    </row>
    <row r="113" spans="2:19" x14ac:dyDescent="0.3">
      <c r="B113" s="24" t="s">
        <v>20</v>
      </c>
      <c r="C113" s="25" t="s">
        <v>187</v>
      </c>
      <c r="D113" s="26">
        <v>347</v>
      </c>
      <c r="E113" s="26">
        <v>397.9</v>
      </c>
      <c r="F113" s="26">
        <v>404.7</v>
      </c>
      <c r="G113" s="26">
        <v>424.2</v>
      </c>
      <c r="H113" s="26">
        <v>0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30"/>
      <c r="S113" s="31">
        <f>IF(S117=1,D113,IF(S117=2,E113,IF(S117=3,F113,IF(S117=4,G113,IF(S117=5,H113,IF(S117=6,I113,IF(S117=7,J113,IF(S117=8,K113,IF(S117=9,L113,IF(S117=10,M113,IF(S117=11,N113,IF(S117=12,O113,IF(S117=13,P113,IF(S117=14,Q113,IF(S117=15,R113,0)))))))))))))))/SUM(D110:D115)</f>
        <v>8.7626262626262622E-2</v>
      </c>
    </row>
    <row r="114" spans="2:19" x14ac:dyDescent="0.3">
      <c r="B114" s="24" t="s">
        <v>21</v>
      </c>
      <c r="C114" s="25" t="s">
        <v>188</v>
      </c>
      <c r="D114" s="26">
        <v>312</v>
      </c>
      <c r="E114" s="26">
        <v>503.3</v>
      </c>
      <c r="F114" s="26">
        <v>505.2</v>
      </c>
      <c r="G114" s="26">
        <v>521.6</v>
      </c>
      <c r="H114" s="26">
        <v>683.4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30"/>
      <c r="S114" s="31">
        <f>IF(S117=1,D114,IF(S117=2,E114,IF(S117=3,F114,IF(S117=4,G114,IF(S117=5,H114,IF(S117=6,I114,IF(S117=7,J114,IF(S117=8,K114,IF(S117=9,L114,IF(S117=10,M114,IF(S117=11,N114,IF(S117=12,O114,IF(S117=13,P114,IF(S117=14,Q114,IF(S117=15,R114,0)))))))))))))))/SUM(D110:D115)</f>
        <v>7.8787878787878782E-2</v>
      </c>
    </row>
    <row r="115" spans="2:19" x14ac:dyDescent="0.3">
      <c r="B115" s="24" t="s">
        <v>189</v>
      </c>
      <c r="C115" s="25" t="s">
        <v>190</v>
      </c>
      <c r="D115" s="26">
        <v>50</v>
      </c>
      <c r="E115" s="26">
        <v>63.8</v>
      </c>
      <c r="F115" s="26">
        <v>64.7</v>
      </c>
      <c r="G115" s="26"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30"/>
      <c r="S115" s="31">
        <f>IF(S117=1,D115,IF(S117=2,E115,IF(S117=3,F115,IF(S117=4,G115,IF(S117=5,H115,IF(S117=6,I115,IF(S117=7,J115,IF(S117=8,K115,IF(S117=9,L115,IF(S117=10,M115,IF(S117=11,N115,IF(S117=12,O115,IF(S117=13,P115,IF(S117=14,Q115,IF(S117=15,R115,0)))))))))))))))/SUM(D110:D115)</f>
        <v>1.2626262626262626E-2</v>
      </c>
    </row>
    <row r="116" spans="2:19" ht="18" thickBot="1" x14ac:dyDescent="0.35">
      <c r="B116" s="16" t="s">
        <v>22</v>
      </c>
      <c r="C116" s="27"/>
      <c r="D116" s="17">
        <v>0</v>
      </c>
      <c r="E116" s="17">
        <f>IF(E110&gt;0,ROUND(F117-SUM(E110:E115),1),)</f>
        <v>80.599999999999994</v>
      </c>
      <c r="F116" s="17">
        <f>IF(F110&gt;0,ROUND(F117-SUM(F110:F115),1),)</f>
        <v>86.7</v>
      </c>
      <c r="G116" s="17">
        <f>IF(G110&gt;0,ROUND(F117-SUM(G110:G115),1),)</f>
        <v>98.9</v>
      </c>
      <c r="H116" s="17">
        <f>IF(H110&gt;0,ROUND(F117-SUM(H110:H115),1),)</f>
        <v>259.10000000000002</v>
      </c>
      <c r="I116" s="17">
        <f>IF(I110&gt;0,ROUND(F117-SUM(I110:I115),1),)</f>
        <v>0</v>
      </c>
      <c r="J116" s="17">
        <f>IF(J110&gt;0,ROUND(F117-SUM(J110:J115),1),)</f>
        <v>0</v>
      </c>
      <c r="K116" s="17">
        <f>IF(K110&gt;0,ROUND(F117-SUM(K110:K115),1),)</f>
        <v>0</v>
      </c>
      <c r="L116" s="17">
        <f>IF(L110&gt;0,ROUND(F117-SUM(L110:L115),1),)</f>
        <v>0</v>
      </c>
      <c r="M116" s="17">
        <f>IF(M110&gt;0,ROUND(F117-SUM(M110:M115),1),)</f>
        <v>0</v>
      </c>
      <c r="N116" s="17">
        <f>IF(N110&gt;0,ROUND(F117-SUM(N110:N115),1),)</f>
        <v>0</v>
      </c>
      <c r="O116" s="17">
        <f>IF(O110&gt;0,ROUND(F117-SUM(O110:O115),1),)</f>
        <v>0</v>
      </c>
      <c r="P116" s="17">
        <f>IF(P110&gt;0,ROUND(F117-SUM(P110:P115),1),)</f>
        <v>0</v>
      </c>
      <c r="Q116" s="17">
        <f>IF(Q110&gt;0,ROUND(F117-SUM(Q110:Q115),1),)</f>
        <v>0</v>
      </c>
      <c r="R116" s="18">
        <f>IF(R110&gt;0,ROUND(F117-SUM(R110:R115),1),)</f>
        <v>0</v>
      </c>
      <c r="S116" s="19">
        <f>IF(S117=1,D116,IF(S117=2,E116,IF(S117=3,F116,IF(S117=4,G116,IF(S117=5,H116,IF(S117=6,I116,IF(S117=7,J116,IF(S117=8,K116,IF(S117=9,L116,IF(S117=10,M116,IF(S117=11,N116,IF(S117=12,O116,IF(S117=13,P116,IF(S117=14,Q116,IF(S117=15,R116,0)))))))))))))))/SUM(D110:D115)</f>
        <v>0</v>
      </c>
    </row>
    <row r="117" spans="2:19" ht="18" thickBot="1" x14ac:dyDescent="0.35">
      <c r="B117" s="20" t="s">
        <v>37</v>
      </c>
      <c r="C117" s="28" t="s">
        <v>30</v>
      </c>
      <c r="D117" s="21">
        <v>7985</v>
      </c>
      <c r="E117" s="21" t="s">
        <v>25</v>
      </c>
      <c r="F117" s="32">
        <f>SUM(D110:D115)</f>
        <v>3960</v>
      </c>
      <c r="G117" s="21" t="s">
        <v>26</v>
      </c>
      <c r="H117" s="21">
        <v>45</v>
      </c>
      <c r="I117" s="21" t="s">
        <v>27</v>
      </c>
      <c r="J117" s="22">
        <f>(H117+F117)/D117</f>
        <v>0.50156543519098307</v>
      </c>
      <c r="K117" s="21" t="s">
        <v>28</v>
      </c>
      <c r="L117" s="22">
        <f>F117/(F117+H117)</f>
        <v>0.9887640449438202</v>
      </c>
      <c r="M117" s="21" t="s">
        <v>29</v>
      </c>
      <c r="N117" s="22">
        <f>H117/(F117+H117)</f>
        <v>1.1235955056179775E-2</v>
      </c>
      <c r="O117" s="21" t="s">
        <v>24</v>
      </c>
      <c r="P117" s="21">
        <v>991</v>
      </c>
      <c r="Q117" s="91" t="s">
        <v>23</v>
      </c>
      <c r="R117" s="92"/>
      <c r="S117" s="23">
        <v>1</v>
      </c>
    </row>
    <row r="118" spans="2:19" ht="18" thickBot="1" x14ac:dyDescent="0.35"/>
    <row r="119" spans="2:19" ht="18" thickBot="1" x14ac:dyDescent="0.35">
      <c r="B119" s="88" t="s">
        <v>204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90"/>
    </row>
    <row r="120" spans="2:19" ht="18" thickBot="1" x14ac:dyDescent="0.35">
      <c r="B120" s="88" t="s">
        <v>38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90"/>
    </row>
    <row r="121" spans="2:19" ht="18" thickBot="1" x14ac:dyDescent="0.35">
      <c r="B121" s="12" t="s">
        <v>0</v>
      </c>
      <c r="C121" s="14" t="s">
        <v>1</v>
      </c>
      <c r="D121" s="13" t="s">
        <v>2</v>
      </c>
      <c r="E121" s="13" t="s">
        <v>3</v>
      </c>
      <c r="F121" s="13" t="s">
        <v>4</v>
      </c>
      <c r="G121" s="13" t="s">
        <v>5</v>
      </c>
      <c r="H121" s="13" t="s">
        <v>6</v>
      </c>
      <c r="I121" s="13" t="s">
        <v>7</v>
      </c>
      <c r="J121" s="13" t="s">
        <v>8</v>
      </c>
      <c r="K121" s="13" t="s">
        <v>9</v>
      </c>
      <c r="L121" s="13" t="s">
        <v>10</v>
      </c>
      <c r="M121" s="13" t="s">
        <v>11</v>
      </c>
      <c r="N121" s="13" t="s">
        <v>12</v>
      </c>
      <c r="O121" s="13" t="s">
        <v>13</v>
      </c>
      <c r="P121" s="13" t="s">
        <v>14</v>
      </c>
      <c r="Q121" s="13" t="s">
        <v>15</v>
      </c>
      <c r="R121" s="14" t="s">
        <v>16</v>
      </c>
      <c r="S121" s="15"/>
    </row>
    <row r="122" spans="2:19" x14ac:dyDescent="0.3">
      <c r="B122" s="24" t="s">
        <v>20</v>
      </c>
      <c r="C122" s="25" t="s">
        <v>197</v>
      </c>
      <c r="D122" s="26">
        <v>2315</v>
      </c>
      <c r="E122" s="26">
        <v>1367</v>
      </c>
      <c r="F122" s="26">
        <v>1367</v>
      </c>
      <c r="G122" s="26">
        <v>1367</v>
      </c>
      <c r="H122" s="26">
        <v>1367</v>
      </c>
      <c r="I122" s="26">
        <v>1367</v>
      </c>
      <c r="J122" s="26">
        <v>1367</v>
      </c>
      <c r="K122" s="26"/>
      <c r="L122" s="26"/>
      <c r="M122" s="26"/>
      <c r="N122" s="26"/>
      <c r="O122" s="26"/>
      <c r="P122" s="26"/>
      <c r="Q122" s="26"/>
      <c r="R122" s="30"/>
      <c r="S122" s="31">
        <f>IF(S130=1,D122,IF(S130=2,E122,IF(S130=3,F122,IF(S130=4,G122,IF(S130=5,H122,IF(S130=6,I122,IF(S130=7,J122,IF(S130=8,K122,IF(S130=9,L122,IF(S130=10,M122,IF(S130=11,N122,IF(S130=12,O122,IF(S130=13,P122,IF(S130=14,Q122,IF(S130=15,R122,0)))))))))))))))/SUM(D122:D128)</f>
        <v>0.33879701448851163</v>
      </c>
    </row>
    <row r="123" spans="2:19" x14ac:dyDescent="0.3">
      <c r="B123" s="24" t="s">
        <v>17</v>
      </c>
      <c r="C123" s="25" t="s">
        <v>198</v>
      </c>
      <c r="D123" s="26">
        <v>1377</v>
      </c>
      <c r="E123" s="26">
        <v>1377</v>
      </c>
      <c r="F123" s="26">
        <v>1377</v>
      </c>
      <c r="G123" s="26">
        <v>1367</v>
      </c>
      <c r="H123" s="26">
        <v>1367</v>
      </c>
      <c r="I123" s="26">
        <v>1367</v>
      </c>
      <c r="J123" s="26">
        <v>1367</v>
      </c>
      <c r="K123" s="26"/>
      <c r="L123" s="26"/>
      <c r="M123" s="26"/>
      <c r="N123" s="26"/>
      <c r="O123" s="26"/>
      <c r="P123" s="26"/>
      <c r="Q123" s="26"/>
      <c r="R123" s="30"/>
      <c r="S123" s="31">
        <f>IF(S130=1,D123,IF(S130=2,E123,IF(S130=3,F123,IF(S130=4,G123,IF(S130=5,H123,IF(S130=6,I123,IF(S130=7,J123,IF(S130=8,K123,IF(S130=9,L123,IF(S130=10,M123,IF(S130=11,N123,IF(S130=12,O123,IF(S130=13,P123,IF(S130=14,Q123,IF(S130=15,R123,0)))))))))))))))/SUM(D122:D128)</f>
        <v>0.20152202546465681</v>
      </c>
    </row>
    <row r="124" spans="2:19" x14ac:dyDescent="0.3">
      <c r="B124" s="24" t="s">
        <v>19</v>
      </c>
      <c r="C124" s="25" t="s">
        <v>199</v>
      </c>
      <c r="D124" s="26">
        <v>1151</v>
      </c>
      <c r="E124" s="26">
        <v>1419.2</v>
      </c>
      <c r="F124" s="26">
        <v>1367</v>
      </c>
      <c r="G124" s="26">
        <v>1367</v>
      </c>
      <c r="H124" s="26">
        <v>1367</v>
      </c>
      <c r="I124" s="26">
        <v>1367</v>
      </c>
      <c r="J124" s="26">
        <v>1367</v>
      </c>
      <c r="K124" s="26"/>
      <c r="L124" s="26"/>
      <c r="M124" s="26"/>
      <c r="N124" s="26"/>
      <c r="O124" s="26"/>
      <c r="P124" s="26"/>
      <c r="Q124" s="26"/>
      <c r="R124" s="30"/>
      <c r="S124" s="31">
        <f>IF(S130=1,D124,IF(S130=2,E124,IF(S130=3,F124,IF(S130=4,G124,IF(S130=5,H124,IF(S130=6,I124,IF(S130=7,J124,IF(S130=8,K124,IF(S130=9,L124,IF(S130=10,M124,IF(S130=11,N124,IF(S130=12,O124,IF(S130=13,P124,IF(S130=14,Q124,IF(S130=15,R124,0)))))))))))))))/SUM(D122:D128)</f>
        <v>0.16844724132884531</v>
      </c>
    </row>
    <row r="125" spans="2:19" x14ac:dyDescent="0.3">
      <c r="B125" s="24" t="s">
        <v>17</v>
      </c>
      <c r="C125" s="25" t="s">
        <v>200</v>
      </c>
      <c r="D125" s="26">
        <v>922</v>
      </c>
      <c r="E125" s="26">
        <v>1044.9000000000001</v>
      </c>
      <c r="F125" s="26">
        <v>1046.2</v>
      </c>
      <c r="G125" s="26">
        <v>1055.4000000000001</v>
      </c>
      <c r="H125" s="26">
        <v>1243.9000000000001</v>
      </c>
      <c r="I125" s="26">
        <v>1257</v>
      </c>
      <c r="J125" s="26">
        <v>1489.9</v>
      </c>
      <c r="K125" s="26"/>
      <c r="L125" s="26"/>
      <c r="M125" s="26"/>
      <c r="N125" s="26"/>
      <c r="O125" s="26"/>
      <c r="P125" s="26"/>
      <c r="Q125" s="26"/>
      <c r="R125" s="30"/>
      <c r="S125" s="31">
        <f>IF(S130=1,D125,IF(S130=2,E125,IF(S130=3,F125,IF(S130=4,G125,IF(S130=5,H125,IF(S130=6,I125,IF(S130=7,J125,IF(S130=8,K125,IF(S130=9,L125,IF(S130=10,M125,IF(S130=11,N125,IF(S130=12,O125,IF(S130=13,P125,IF(S130=14,Q125,IF(S130=15,R125,0)))))))))))))))/SUM(D122:D128)</f>
        <v>0.13493341138592127</v>
      </c>
    </row>
    <row r="126" spans="2:19" x14ac:dyDescent="0.3">
      <c r="B126" s="24" t="s">
        <v>19</v>
      </c>
      <c r="C126" s="25" t="s">
        <v>201</v>
      </c>
      <c r="D126" s="26">
        <v>404</v>
      </c>
      <c r="E126" s="26">
        <v>483.9</v>
      </c>
      <c r="F126" s="26">
        <v>524.4</v>
      </c>
      <c r="G126" s="26">
        <v>524.4</v>
      </c>
      <c r="H126" s="26">
        <v>542.6</v>
      </c>
      <c r="I126" s="26">
        <v>0</v>
      </c>
      <c r="J126" s="26"/>
      <c r="K126" s="26"/>
      <c r="L126" s="26"/>
      <c r="M126" s="26"/>
      <c r="N126" s="26"/>
      <c r="O126" s="26"/>
      <c r="P126" s="26"/>
      <c r="Q126" s="26"/>
      <c r="R126" s="30"/>
      <c r="S126" s="31">
        <f>IF(S130=1,D126,IF(S130=2,E126,IF(S130=3,F126,IF(S130=4,G126,IF(S130=5,H126,IF(S130=6,I126,IF(S130=7,J126,IF(S130=8,K126,IF(S130=9,L126,IF(S130=10,M126,IF(S130=11,N126,IF(S130=12,O126,IF(S130=13,P126,IF(S130=14,Q126,IF(S130=15,R126,0)))))))))))))))/SUM(D122:D128)</f>
        <v>5.9124835357822335E-2</v>
      </c>
    </row>
    <row r="127" spans="2:19" x14ac:dyDescent="0.3">
      <c r="B127" s="24" t="s">
        <v>18</v>
      </c>
      <c r="C127" s="25" t="s">
        <v>202</v>
      </c>
      <c r="D127" s="26">
        <v>385</v>
      </c>
      <c r="E127" s="26">
        <v>547.6</v>
      </c>
      <c r="F127" s="26">
        <v>550.29999999999995</v>
      </c>
      <c r="G127" s="26">
        <v>550.5</v>
      </c>
      <c r="H127" s="26">
        <v>652.1</v>
      </c>
      <c r="I127" s="26">
        <v>795.5</v>
      </c>
      <c r="J127" s="26">
        <v>0</v>
      </c>
      <c r="K127" s="26"/>
      <c r="L127" s="26"/>
      <c r="M127" s="26"/>
      <c r="N127" s="26"/>
      <c r="O127" s="26"/>
      <c r="P127" s="26"/>
      <c r="Q127" s="26"/>
      <c r="R127" s="30"/>
      <c r="S127" s="31">
        <f>IF(S130=1,D127,IF(S130=2,E127,IF(S130=3,F127,IF(S130=4,G127,IF(S130=5,H127,IF(S130=6,I127,IF(S130=7,J127,IF(S130=8,K127,IF(S130=9,L127,IF(S130=10,M127,IF(S130=11,N127,IF(S130=12,O127,IF(S130=13,P127,IF(S130=14,Q127,IF(S130=15,R127,0)))))))))))))))/SUM(D122:D128)</f>
        <v>5.6344211912776235E-2</v>
      </c>
    </row>
    <row r="128" spans="2:19" x14ac:dyDescent="0.3">
      <c r="B128" s="24" t="s">
        <v>21</v>
      </c>
      <c r="C128" s="25" t="s">
        <v>203</v>
      </c>
      <c r="D128" s="26">
        <v>279</v>
      </c>
      <c r="E128" s="26">
        <v>411.3</v>
      </c>
      <c r="F128" s="26">
        <v>412.5</v>
      </c>
      <c r="G128" s="26">
        <v>412.9</v>
      </c>
      <c r="H128" s="26">
        <v>0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30"/>
      <c r="S128" s="31">
        <f>IF(S130=1,D128,IF(S130=2,E128,IF(S130=3,F128,IF(S130=4,G128,IF(S130=5,H128,IF(S130=6,I128,IF(S130=7,J128,IF(S130=8,K128,IF(S130=9,L128,IF(S130=10,M128,IF(S130=11,N128,IF(S130=12,O128,IF(S130=13,P128,IF(S130=14,Q128,IF(S130=15,R128,0)))))))))))))))/SUM(D122:D128)</f>
        <v>4.0831260061466416E-2</v>
      </c>
    </row>
    <row r="129" spans="2:19" ht="18" thickBot="1" x14ac:dyDescent="0.35">
      <c r="B129" s="16" t="s">
        <v>22</v>
      </c>
      <c r="C129" s="27"/>
      <c r="D129" s="17">
        <v>0</v>
      </c>
      <c r="E129" s="17">
        <f>IF(E122&gt;0,ROUND(F130-SUM(E122:E128),1),)</f>
        <v>182.1</v>
      </c>
      <c r="F129" s="17">
        <f>IF(F122&gt;0,ROUND(F130-SUM(F122:F128),1),)</f>
        <v>188.6</v>
      </c>
      <c r="G129" s="17">
        <f>IF(G122&gt;0,ROUND(F130-SUM(G122:G128),1),)</f>
        <v>188.8</v>
      </c>
      <c r="H129" s="17">
        <f>IF(H122&gt;0,ROUND(F130-SUM(H122:H128),1),)</f>
        <v>293.39999999999998</v>
      </c>
      <c r="I129" s="17">
        <f>IF(I122&gt;0,ROUND(F130-SUM(I122:I128),1),)</f>
        <v>679.5</v>
      </c>
      <c r="J129" s="17">
        <f>IF(J122&gt;0,ROUND(F130-SUM(J122:J128),1),)</f>
        <v>1242.0999999999999</v>
      </c>
      <c r="K129" s="17">
        <f>IF(K122&gt;0,ROUND(F130-SUM(K122:K128),1),)</f>
        <v>0</v>
      </c>
      <c r="L129" s="17">
        <f>IF(L122&gt;0,ROUND(F130-SUM(L122:L128),1),)</f>
        <v>0</v>
      </c>
      <c r="M129" s="17">
        <f>IF(M122&gt;0,ROUND(F130-SUM(M122:M128),1),)</f>
        <v>0</v>
      </c>
      <c r="N129" s="17">
        <f>IF(N122&gt;0,ROUND(F130-SUM(N122:N128),1),)</f>
        <v>0</v>
      </c>
      <c r="O129" s="17">
        <f>IF(O122&gt;0,ROUND(F130-SUM(O122:O128),1),)</f>
        <v>0</v>
      </c>
      <c r="P129" s="17">
        <f>IF(P122&gt;0,ROUND(F130-SUM(P122:P128),1),)</f>
        <v>0</v>
      </c>
      <c r="Q129" s="17">
        <f>IF(Q122&gt;0,ROUND(F130-SUM(Q122:Q128),1),)</f>
        <v>0</v>
      </c>
      <c r="R129" s="18">
        <f>IF(R122&gt;0,ROUND(F130-SUM(R122:R128),1),)</f>
        <v>0</v>
      </c>
      <c r="S129" s="19">
        <f>IF(S130=1,D129,IF(S130=2,E129,IF(S130=3,F129,IF(S130=4,G129,IF(S130=5,H129,IF(S130=6,I129,IF(S130=7,J129,IF(S130=8,K129,IF(S130=9,L129,IF(S130=10,M129,IF(S130=11,N129,IF(S130=12,O129,IF(S130=13,P129,IF(S130=14,Q129,IF(S130=15,R129,0)))))))))))))))/SUM(D122:D128)</f>
        <v>0</v>
      </c>
    </row>
    <row r="130" spans="2:19" ht="18" thickBot="1" x14ac:dyDescent="0.35">
      <c r="B130" s="20" t="s">
        <v>37</v>
      </c>
      <c r="C130" s="28" t="s">
        <v>30</v>
      </c>
      <c r="D130" s="21">
        <v>13427</v>
      </c>
      <c r="E130" s="21" t="s">
        <v>25</v>
      </c>
      <c r="F130" s="32">
        <f>SUM(D122:D128)</f>
        <v>6833</v>
      </c>
      <c r="G130" s="21" t="s">
        <v>26</v>
      </c>
      <c r="H130" s="21">
        <v>92</v>
      </c>
      <c r="I130" s="21" t="s">
        <v>27</v>
      </c>
      <c r="J130" s="22">
        <f>(H130+F130)/D130</f>
        <v>0.51575184330081181</v>
      </c>
      <c r="K130" s="21" t="s">
        <v>28</v>
      </c>
      <c r="L130" s="22">
        <f>F130/(F130+H130)</f>
        <v>0.98671480144404333</v>
      </c>
      <c r="M130" s="21" t="s">
        <v>29</v>
      </c>
      <c r="N130" s="22">
        <f>H130/(F130+H130)</f>
        <v>1.3285198555956678E-2</v>
      </c>
      <c r="O130" s="21" t="s">
        <v>24</v>
      </c>
      <c r="P130" s="21">
        <v>1367</v>
      </c>
      <c r="Q130" s="91" t="s">
        <v>23</v>
      </c>
      <c r="R130" s="92"/>
      <c r="S130" s="23">
        <v>1</v>
      </c>
    </row>
    <row r="131" spans="2:19" ht="18" thickBot="1" x14ac:dyDescent="0.35"/>
    <row r="132" spans="2:19" ht="18" thickBot="1" x14ac:dyDescent="0.35">
      <c r="B132" s="88" t="s">
        <v>219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90"/>
    </row>
    <row r="133" spans="2:19" ht="18" thickBot="1" x14ac:dyDescent="0.35">
      <c r="B133" s="88" t="s">
        <v>38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90"/>
    </row>
    <row r="134" spans="2:19" ht="18" thickBot="1" x14ac:dyDescent="0.35">
      <c r="B134" s="12" t="s">
        <v>0</v>
      </c>
      <c r="C134" s="14" t="s">
        <v>1</v>
      </c>
      <c r="D134" s="13" t="s">
        <v>2</v>
      </c>
      <c r="E134" s="13" t="s">
        <v>3</v>
      </c>
      <c r="F134" s="13" t="s">
        <v>4</v>
      </c>
      <c r="G134" s="13" t="s">
        <v>5</v>
      </c>
      <c r="H134" s="13" t="s">
        <v>6</v>
      </c>
      <c r="I134" s="13" t="s">
        <v>7</v>
      </c>
      <c r="J134" s="13" t="s">
        <v>8</v>
      </c>
      <c r="K134" s="13" t="s">
        <v>9</v>
      </c>
      <c r="L134" s="13" t="s">
        <v>10</v>
      </c>
      <c r="M134" s="13" t="s">
        <v>11</v>
      </c>
      <c r="N134" s="13" t="s">
        <v>12</v>
      </c>
      <c r="O134" s="13" t="s">
        <v>13</v>
      </c>
      <c r="P134" s="13" t="s">
        <v>14</v>
      </c>
      <c r="Q134" s="13" t="s">
        <v>15</v>
      </c>
      <c r="R134" s="14" t="s">
        <v>16</v>
      </c>
      <c r="S134" s="15"/>
    </row>
    <row r="135" spans="2:19" x14ac:dyDescent="0.3">
      <c r="B135" s="24" t="s">
        <v>17</v>
      </c>
      <c r="C135" s="25" t="s">
        <v>211</v>
      </c>
      <c r="D135" s="26">
        <v>1129</v>
      </c>
      <c r="E135" s="26">
        <v>865</v>
      </c>
      <c r="F135" s="26">
        <v>865</v>
      </c>
      <c r="G135" s="26">
        <v>865</v>
      </c>
      <c r="H135" s="26">
        <v>865</v>
      </c>
      <c r="I135" s="26">
        <v>865</v>
      </c>
      <c r="J135" s="26">
        <v>865</v>
      </c>
      <c r="K135" s="26"/>
      <c r="L135" s="26"/>
      <c r="M135" s="26"/>
      <c r="N135" s="26"/>
      <c r="O135" s="26"/>
      <c r="P135" s="26"/>
      <c r="Q135" s="26"/>
      <c r="R135" s="30"/>
      <c r="S135" s="31">
        <f>IF(S143=1,D135,IF(S143=2,E135,IF(S143=3,F135,IF(S143=4,G135,IF(S143=5,H135,IF(S143=6,I135,IF(S143=7,J135,IF(S143=8,K135,IF(S143=9,L135,IF(S143=10,M135,IF(S143=11,N135,IF(S143=12,O135,IF(S143=13,P135,IF(S143=14,Q135,IF(S143=15,R135,0)))))))))))))))/SUM(D135:D141)</f>
        <v>0.32658374312988142</v>
      </c>
    </row>
    <row r="136" spans="2:19" x14ac:dyDescent="0.3">
      <c r="B136" s="24" t="s">
        <v>17</v>
      </c>
      <c r="C136" s="25" t="s">
        <v>212</v>
      </c>
      <c r="D136" s="26">
        <v>779</v>
      </c>
      <c r="E136" s="26">
        <v>997.6</v>
      </c>
      <c r="F136" s="26">
        <v>865</v>
      </c>
      <c r="G136" s="26">
        <v>865</v>
      </c>
      <c r="H136" s="26">
        <v>865</v>
      </c>
      <c r="I136" s="26">
        <v>865</v>
      </c>
      <c r="J136" s="26">
        <v>865</v>
      </c>
      <c r="K136" s="26"/>
      <c r="L136" s="26"/>
      <c r="M136" s="26"/>
      <c r="N136" s="26"/>
      <c r="O136" s="26"/>
      <c r="P136" s="26"/>
      <c r="Q136" s="26"/>
      <c r="R136" s="30"/>
      <c r="S136" s="31">
        <f>IF(S143=1,D136,IF(S143=2,E136,IF(S143=3,F136,IF(S143=4,G136,IF(S143=5,H136,IF(S143=6,I136,IF(S143=7,J136,IF(S143=8,K136,IF(S143=9,L136,IF(S143=10,M136,IF(S143=11,N136,IF(S143=12,O136,IF(S143=13,P136,IF(S143=14,Q136,IF(S143=15,R136,0)))))))))))))))/SUM(D135:D141)</f>
        <v>0.2253398900781024</v>
      </c>
    </row>
    <row r="137" spans="2:19" x14ac:dyDescent="0.3">
      <c r="B137" s="24" t="s">
        <v>19</v>
      </c>
      <c r="C137" s="25" t="s">
        <v>213</v>
      </c>
      <c r="D137" s="26">
        <v>677</v>
      </c>
      <c r="E137" s="26">
        <v>678.2</v>
      </c>
      <c r="F137" s="26">
        <v>680.2</v>
      </c>
      <c r="G137" s="26">
        <v>685.3</v>
      </c>
      <c r="H137" s="26">
        <v>715.4</v>
      </c>
      <c r="I137" s="26">
        <v>733.1</v>
      </c>
      <c r="J137" s="26">
        <v>0</v>
      </c>
      <c r="K137" s="26"/>
      <c r="L137" s="26"/>
      <c r="M137" s="26"/>
      <c r="N137" s="26"/>
      <c r="O137" s="26"/>
      <c r="P137" s="26"/>
      <c r="Q137" s="26"/>
      <c r="R137" s="30"/>
      <c r="S137" s="31">
        <f>IF(S143=1,D137,IF(S143=2,E137,IF(S143=3,F137,IF(S143=4,G137,IF(S143=5,H137,IF(S143=6,I137,IF(S143=7,J137,IF(S143=8,K137,IF(S143=9,L137,IF(S143=10,M137,IF(S143=11,N137,IF(S143=12,O137,IF(S143=13,P137,IF(S143=14,Q137,IF(S143=15,R137,0)))))))))))))))/SUM(D135:D141)</f>
        <v>0.19583453861729824</v>
      </c>
    </row>
    <row r="138" spans="2:19" x14ac:dyDescent="0.3">
      <c r="B138" s="24" t="s">
        <v>18</v>
      </c>
      <c r="C138" s="25" t="s">
        <v>214</v>
      </c>
      <c r="D138" s="26">
        <v>530</v>
      </c>
      <c r="E138" s="26">
        <v>539.1</v>
      </c>
      <c r="F138" s="26">
        <v>560.20000000000005</v>
      </c>
      <c r="G138" s="26">
        <v>571</v>
      </c>
      <c r="H138" s="26">
        <v>639</v>
      </c>
      <c r="I138" s="26">
        <v>735.8</v>
      </c>
      <c r="J138" s="26">
        <v>1091.0999999999999</v>
      </c>
      <c r="K138" s="26"/>
      <c r="L138" s="26"/>
      <c r="M138" s="26"/>
      <c r="N138" s="26"/>
      <c r="O138" s="26"/>
      <c r="P138" s="26"/>
      <c r="Q138" s="26"/>
      <c r="R138" s="30"/>
      <c r="S138" s="31">
        <f>IF(S143=1,D138,IF(S143=2,E138,IF(S143=3,F138,IF(S143=4,G138,IF(S143=5,H138,IF(S143=6,I138,IF(S143=7,J138,IF(S143=8,K138,IF(S143=9,L138,IF(S143=10,M138,IF(S143=11,N138,IF(S143=12,O138,IF(S143=13,P138,IF(S143=14,Q138,IF(S143=15,R138,0)))))))))))))))/SUM(D135:D141)</f>
        <v>0.15331212033555106</v>
      </c>
    </row>
    <row r="139" spans="2:19" x14ac:dyDescent="0.3">
      <c r="B139" s="24" t="s">
        <v>20</v>
      </c>
      <c r="C139" s="25" t="s">
        <v>215</v>
      </c>
      <c r="D139" s="26">
        <v>147</v>
      </c>
      <c r="E139" s="26">
        <v>148.4</v>
      </c>
      <c r="F139" s="26">
        <v>156.80000000000001</v>
      </c>
      <c r="G139" s="26">
        <v>170.1</v>
      </c>
      <c r="H139" s="26">
        <v>0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30"/>
      <c r="S139" s="31">
        <f>IF(S143=1,D139,IF(S143=2,E139,IF(S143=3,F139,IF(S143=4,G139,IF(S143=5,H139,IF(S143=6,I139,IF(S143=7,J139,IF(S143=8,K139,IF(S143=9,L139,IF(S143=10,M139,IF(S143=11,N139,IF(S143=12,O139,IF(S143=13,P139,IF(S143=14,Q139,IF(S143=15,R139,0)))))))))))))))/SUM(D135:D141)</f>
        <v>4.252241828174718E-2</v>
      </c>
    </row>
    <row r="140" spans="2:19" x14ac:dyDescent="0.3">
      <c r="B140" s="24" t="s">
        <v>21</v>
      </c>
      <c r="C140" s="25" t="s">
        <v>216</v>
      </c>
      <c r="D140" s="26">
        <v>120</v>
      </c>
      <c r="E140" s="26">
        <v>131.9</v>
      </c>
      <c r="F140" s="26">
        <v>170.9</v>
      </c>
      <c r="G140" s="26">
        <v>198.7</v>
      </c>
      <c r="H140" s="26">
        <v>228</v>
      </c>
      <c r="I140" s="26">
        <v>0</v>
      </c>
      <c r="J140" s="26"/>
      <c r="K140" s="26"/>
      <c r="L140" s="26"/>
      <c r="M140" s="26"/>
      <c r="N140" s="26"/>
      <c r="O140" s="26"/>
      <c r="P140" s="26"/>
      <c r="Q140" s="26"/>
      <c r="R140" s="30"/>
      <c r="S140" s="31">
        <f>IF(S143=1,D140,IF(S143=2,E140,IF(S143=3,F140,IF(S143=4,G140,IF(S143=5,H140,IF(S143=6,I140,IF(S143=7,J140,IF(S143=8,K140,IF(S143=9,L140,IF(S143=10,M140,IF(S143=11,N140,IF(S143=12,O140,IF(S143=13,P140,IF(S143=14,Q140,IF(S143=15,R140,0)))))))))))))))/SUM(D135:D141)</f>
        <v>3.4712178189181368E-2</v>
      </c>
    </row>
    <row r="141" spans="2:19" x14ac:dyDescent="0.3">
      <c r="B141" s="24" t="s">
        <v>217</v>
      </c>
      <c r="C141" s="25" t="s">
        <v>218</v>
      </c>
      <c r="D141" s="26">
        <v>75</v>
      </c>
      <c r="E141" s="26">
        <v>79.2</v>
      </c>
      <c r="F141" s="26">
        <v>94.7</v>
      </c>
      <c r="G141" s="26">
        <v>0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30"/>
      <c r="S141" s="31">
        <f>IF(S143=1,D141,IF(S143=2,E141,IF(S143=3,F141,IF(S143=4,G141,IF(S143=5,H141,IF(S143=6,I141,IF(S143=7,J141,IF(S143=8,K141,IF(S143=9,L141,IF(S143=10,M141,IF(S143=11,N141,IF(S143=12,O141,IF(S143=13,P141,IF(S143=14,Q141,IF(S143=15,R141,0)))))))))))))))/SUM(D135:D141)</f>
        <v>2.1695111368238356E-2</v>
      </c>
    </row>
    <row r="142" spans="2:19" ht="18" thickBot="1" x14ac:dyDescent="0.35">
      <c r="B142" s="16" t="s">
        <v>22</v>
      </c>
      <c r="C142" s="27"/>
      <c r="D142" s="17">
        <v>0</v>
      </c>
      <c r="E142" s="17">
        <f>IF(E135&gt;0,ROUND(F143-SUM(E135:E141),1),)</f>
        <v>17.600000000000001</v>
      </c>
      <c r="F142" s="17">
        <f>IF(F135&gt;0,ROUND(F143-SUM(F135:F141),1),)</f>
        <v>64.2</v>
      </c>
      <c r="G142" s="17">
        <f>IF(G135&gt;0,ROUND(F143-SUM(G135:G141),1),)</f>
        <v>101.9</v>
      </c>
      <c r="H142" s="17">
        <f>IF(H135&gt;0,ROUND(F143-SUM(H135:H141),1),)</f>
        <v>144.6</v>
      </c>
      <c r="I142" s="17">
        <f>IF(I135&gt;0,ROUND(F143-SUM(I135:I141),1),)</f>
        <v>258.10000000000002</v>
      </c>
      <c r="J142" s="17">
        <f>IF(J135&gt;0,ROUND(F143-SUM(J135:J141),1),)</f>
        <v>635.9</v>
      </c>
      <c r="K142" s="17">
        <f>IF(K135&gt;0,ROUND(F143-SUM(K135:K141),1),)</f>
        <v>0</v>
      </c>
      <c r="L142" s="17">
        <f>IF(L135&gt;0,ROUND(F143-SUM(L135:L141),1),)</f>
        <v>0</v>
      </c>
      <c r="M142" s="17">
        <f>IF(M135&gt;0,ROUND(F143-SUM(M135:M141),1),)</f>
        <v>0</v>
      </c>
      <c r="N142" s="17">
        <f>IF(N135&gt;0,ROUND(F143-SUM(N135:N141),1),)</f>
        <v>0</v>
      </c>
      <c r="O142" s="17">
        <f>IF(O135&gt;0,ROUND(F143-SUM(O135:O141),1),)</f>
        <v>0</v>
      </c>
      <c r="P142" s="17">
        <f>IF(P135&gt;0,ROUND(F143-SUM(P135:P141),1),)</f>
        <v>0</v>
      </c>
      <c r="Q142" s="17">
        <f>IF(Q135&gt;0,ROUND(F143-SUM(Q135:Q141),1),)</f>
        <v>0</v>
      </c>
      <c r="R142" s="18">
        <f>IF(R135&gt;0,ROUND(F143-SUM(R135:R141),1),)</f>
        <v>0</v>
      </c>
      <c r="S142" s="19">
        <f>IF(S143=1,D142,IF(S143=2,E142,IF(S143=3,F142,IF(S143=4,G142,IF(S143=5,H142,IF(S143=6,I142,IF(S143=7,J142,IF(S143=8,K142,IF(S143=9,L142,IF(S143=10,M142,IF(S143=11,N142,IF(S143=12,O142,IF(S143=13,P142,IF(S143=14,Q142,IF(S143=15,R142,0)))))))))))))))/SUM(D135:D141)</f>
        <v>0</v>
      </c>
    </row>
    <row r="143" spans="2:19" ht="18" thickBot="1" x14ac:dyDescent="0.35">
      <c r="B143" s="20" t="s">
        <v>37</v>
      </c>
      <c r="C143" s="28" t="s">
        <v>30</v>
      </c>
      <c r="D143" s="21">
        <v>9041</v>
      </c>
      <c r="E143" s="21" t="s">
        <v>25</v>
      </c>
      <c r="F143" s="32">
        <f>SUM(D135:D141)</f>
        <v>3457</v>
      </c>
      <c r="G143" s="21" t="s">
        <v>26</v>
      </c>
      <c r="H143" s="21">
        <v>95</v>
      </c>
      <c r="I143" s="21" t="s">
        <v>27</v>
      </c>
      <c r="J143" s="22">
        <f>(H143+F143)/D143</f>
        <v>0.39287689414887733</v>
      </c>
      <c r="K143" s="21" t="s">
        <v>28</v>
      </c>
      <c r="L143" s="22">
        <f>F143/(F143+H143)</f>
        <v>0.97325450450450446</v>
      </c>
      <c r="M143" s="21" t="s">
        <v>29</v>
      </c>
      <c r="N143" s="22">
        <f>H143/(F143+H143)</f>
        <v>2.6745495495495496E-2</v>
      </c>
      <c r="O143" s="21" t="s">
        <v>24</v>
      </c>
      <c r="P143" s="21">
        <v>865</v>
      </c>
      <c r="Q143" s="91" t="s">
        <v>23</v>
      </c>
      <c r="R143" s="92"/>
      <c r="S143" s="23">
        <v>1</v>
      </c>
    </row>
    <row r="144" spans="2:19" ht="18" thickBot="1" x14ac:dyDescent="0.35"/>
    <row r="145" spans="2:19" ht="18" thickBot="1" x14ac:dyDescent="0.35">
      <c r="B145" s="88" t="s">
        <v>233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90"/>
    </row>
    <row r="146" spans="2:19" ht="18" thickBot="1" x14ac:dyDescent="0.35">
      <c r="B146" s="88" t="s">
        <v>38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90"/>
    </row>
    <row r="147" spans="2:19" ht="18" thickBot="1" x14ac:dyDescent="0.35">
      <c r="B147" s="12" t="s">
        <v>0</v>
      </c>
      <c r="C147" s="14" t="s">
        <v>1</v>
      </c>
      <c r="D147" s="13" t="s">
        <v>2</v>
      </c>
      <c r="E147" s="13" t="s">
        <v>3</v>
      </c>
      <c r="F147" s="13" t="s">
        <v>4</v>
      </c>
      <c r="G147" s="13" t="s">
        <v>5</v>
      </c>
      <c r="H147" s="13" t="s">
        <v>6</v>
      </c>
      <c r="I147" s="13" t="s">
        <v>7</v>
      </c>
      <c r="J147" s="13" t="s">
        <v>8</v>
      </c>
      <c r="K147" s="13" t="s">
        <v>9</v>
      </c>
      <c r="L147" s="13" t="s">
        <v>10</v>
      </c>
      <c r="M147" s="13" t="s">
        <v>11</v>
      </c>
      <c r="N147" s="13" t="s">
        <v>12</v>
      </c>
      <c r="O147" s="13" t="s">
        <v>13</v>
      </c>
      <c r="P147" s="13" t="s">
        <v>14</v>
      </c>
      <c r="Q147" s="13" t="s">
        <v>15</v>
      </c>
      <c r="R147" s="14" t="s">
        <v>16</v>
      </c>
      <c r="S147" s="15"/>
    </row>
    <row r="148" spans="2:19" x14ac:dyDescent="0.3">
      <c r="B148" s="24" t="s">
        <v>17</v>
      </c>
      <c r="C148" s="25" t="s">
        <v>224</v>
      </c>
      <c r="D148" s="26">
        <v>1445</v>
      </c>
      <c r="E148" s="26">
        <v>1052</v>
      </c>
      <c r="F148" s="26">
        <v>1052</v>
      </c>
      <c r="G148" s="26">
        <v>1052</v>
      </c>
      <c r="H148" s="26">
        <v>1052</v>
      </c>
      <c r="I148" s="26">
        <v>1052</v>
      </c>
      <c r="J148" s="26">
        <v>1052</v>
      </c>
      <c r="K148" s="26">
        <v>1052</v>
      </c>
      <c r="L148" s="26"/>
      <c r="M148" s="26"/>
      <c r="N148" s="26"/>
      <c r="O148" s="26"/>
      <c r="P148" s="26"/>
      <c r="Q148" s="26"/>
      <c r="R148" s="30"/>
      <c r="S148" s="31">
        <f>IF(S158=1,D148,IF(S158=2,E148,IF(S158=3,F148,IF(S158=4,G148,IF(S158=5,H148,IF(S158=6,I148,IF(S158=7,J148,IF(S158=8,K148,IF(S158=9,L148,IF(S158=10,M148,IF(S158=11,N148,IF(S158=12,O148,IF(S158=13,P148,IF(S158=14,Q148,IF(S158=15,R148,0)))))))))))))))/SUM(D148:D156)</f>
        <v>0.27487159977173292</v>
      </c>
    </row>
    <row r="149" spans="2:19" x14ac:dyDescent="0.3">
      <c r="B149" s="24" t="s">
        <v>20</v>
      </c>
      <c r="C149" s="25" t="s">
        <v>225</v>
      </c>
      <c r="D149" s="26">
        <v>1038</v>
      </c>
      <c r="E149" s="26">
        <v>1051.5999999999999</v>
      </c>
      <c r="F149" s="26">
        <v>1056.4000000000001</v>
      </c>
      <c r="G149" s="26">
        <v>1052</v>
      </c>
      <c r="H149" s="26">
        <v>1052</v>
      </c>
      <c r="I149" s="26">
        <v>1052</v>
      </c>
      <c r="J149" s="26">
        <v>1052</v>
      </c>
      <c r="K149" s="26">
        <v>1052</v>
      </c>
      <c r="L149" s="26"/>
      <c r="M149" s="26"/>
      <c r="N149" s="26"/>
      <c r="O149" s="26"/>
      <c r="P149" s="26"/>
      <c r="Q149" s="26"/>
      <c r="R149" s="30"/>
      <c r="S149" s="31">
        <f>IF(S158=1,D149,IF(S158=2,E149,IF(S158=3,F149,IF(S158=4,G149,IF(S158=5,H149,IF(S158=6,I149,IF(S158=7,J149,IF(S158=8,K149,IF(S158=9,L149,IF(S158=10,M149,IF(S158=11,N149,IF(S158=12,O149,IF(S158=13,P149,IF(S158=14,Q149,IF(S158=15,R149,0)))))))))))))))/SUM(D148:D156)</f>
        <v>0.19745101769069812</v>
      </c>
    </row>
    <row r="150" spans="2:19" x14ac:dyDescent="0.3">
      <c r="B150" s="24" t="s">
        <v>19</v>
      </c>
      <c r="C150" s="25" t="s">
        <v>226</v>
      </c>
      <c r="D150" s="26">
        <v>1005</v>
      </c>
      <c r="E150" s="26">
        <v>1008.3</v>
      </c>
      <c r="F150" s="26">
        <v>1009.3</v>
      </c>
      <c r="G150" s="26">
        <v>1010.2</v>
      </c>
      <c r="H150" s="26">
        <v>1026.2</v>
      </c>
      <c r="I150" s="26">
        <v>1037.5</v>
      </c>
      <c r="J150" s="26">
        <v>1042.5</v>
      </c>
      <c r="K150" s="26">
        <v>1328</v>
      </c>
      <c r="L150" s="26"/>
      <c r="M150" s="26"/>
      <c r="N150" s="26"/>
      <c r="O150" s="26"/>
      <c r="P150" s="26"/>
      <c r="Q150" s="26"/>
      <c r="R150" s="30"/>
      <c r="S150" s="31">
        <f>IF(S158=1,D150,IF(S158=2,E150,IF(S158=3,F150,IF(S158=4,G150,IF(S158=5,H150,IF(S158=6,I150,IF(S158=7,J150,IF(S158=8,K150,IF(S158=9,L150,IF(S158=10,M150,IF(S158=11,N150,IF(S158=12,O150,IF(S158=13,P150,IF(S158=14,Q150,IF(S158=15,R150,0)))))))))))))))/SUM(D148:D156)</f>
        <v>0.19117367319764125</v>
      </c>
    </row>
    <row r="151" spans="2:19" x14ac:dyDescent="0.3">
      <c r="B151" s="24" t="s">
        <v>17</v>
      </c>
      <c r="C151" s="25" t="s">
        <v>227</v>
      </c>
      <c r="D151" s="26">
        <v>655</v>
      </c>
      <c r="E151" s="26">
        <v>979.5</v>
      </c>
      <c r="F151" s="26">
        <v>1006.5</v>
      </c>
      <c r="G151" s="26">
        <v>1007</v>
      </c>
      <c r="H151" s="26">
        <v>1013.8</v>
      </c>
      <c r="I151" s="26">
        <v>1174.4000000000001</v>
      </c>
      <c r="J151" s="26">
        <v>1052</v>
      </c>
      <c r="K151" s="26">
        <v>1052</v>
      </c>
      <c r="L151" s="26"/>
      <c r="M151" s="26"/>
      <c r="N151" s="26"/>
      <c r="O151" s="26"/>
      <c r="P151" s="26"/>
      <c r="Q151" s="26"/>
      <c r="R151" s="30"/>
      <c r="S151" s="31">
        <f>IF(S158=1,D151,IF(S158=2,E151,IF(S158=3,F151,IF(S158=4,G151,IF(S158=5,H151,IF(S158=6,I151,IF(S158=7,J151,IF(S158=8,K151,IF(S158=9,L151,IF(S158=10,M151,IF(S158=11,N151,IF(S158=12,O151,IF(S158=13,P151,IF(S158=14,Q151,IF(S158=15,R151,0)))))))))))))))/SUM(D148:D156)</f>
        <v>0.12459577705915921</v>
      </c>
    </row>
    <row r="152" spans="2:19" x14ac:dyDescent="0.3">
      <c r="B152" s="24" t="s">
        <v>18</v>
      </c>
      <c r="C152" s="25" t="s">
        <v>228</v>
      </c>
      <c r="D152" s="26">
        <v>435</v>
      </c>
      <c r="E152" s="26">
        <v>449.4</v>
      </c>
      <c r="F152" s="26">
        <v>454</v>
      </c>
      <c r="G152" s="26">
        <v>455</v>
      </c>
      <c r="H152" s="26">
        <v>472.3</v>
      </c>
      <c r="I152" s="26">
        <v>543.1</v>
      </c>
      <c r="J152" s="26">
        <v>576.70000000000005</v>
      </c>
      <c r="K152" s="26">
        <v>581.9</v>
      </c>
      <c r="L152" s="26"/>
      <c r="M152" s="26"/>
      <c r="N152" s="26"/>
      <c r="O152" s="26"/>
      <c r="P152" s="26"/>
      <c r="Q152" s="26"/>
      <c r="R152" s="30"/>
      <c r="S152" s="31">
        <f>IF(S158=1,D152,IF(S158=2,E152,IF(S158=3,F152,IF(S158=4,G152,IF(S158=5,H152,IF(S158=6,I152,IF(S158=7,J152,IF(S158=8,K152,IF(S158=9,L152,IF(S158=10,M152,IF(S158=11,N152,IF(S158=12,O152,IF(S158=13,P152,IF(S158=14,Q152,IF(S158=15,R152,0)))))))))))))))/SUM(D148:D156)</f>
        <v>8.2746813772113376E-2</v>
      </c>
    </row>
    <row r="153" spans="2:19" x14ac:dyDescent="0.3">
      <c r="B153" s="24" t="s">
        <v>19</v>
      </c>
      <c r="C153" s="25" t="s">
        <v>229</v>
      </c>
      <c r="D153" s="26">
        <v>299</v>
      </c>
      <c r="E153" s="26">
        <v>299.5</v>
      </c>
      <c r="F153" s="26">
        <v>299.5</v>
      </c>
      <c r="G153" s="26">
        <v>299.89999999999998</v>
      </c>
      <c r="H153" s="26">
        <v>305.89999999999998</v>
      </c>
      <c r="I153" s="26">
        <v>312.89999999999998</v>
      </c>
      <c r="J153" s="26">
        <v>314.5</v>
      </c>
      <c r="K153" s="26">
        <v>0</v>
      </c>
      <c r="L153" s="26"/>
      <c r="M153" s="26"/>
      <c r="N153" s="26"/>
      <c r="O153" s="26"/>
      <c r="P153" s="26"/>
      <c r="Q153" s="26"/>
      <c r="R153" s="30"/>
      <c r="S153" s="31">
        <f>IF(S158=1,D153,IF(S158=2,E153,IF(S158=3,F153,IF(S158=4,G153,IF(S158=5,H153,IF(S158=6,I153,IF(S158=7,J153,IF(S158=8,K153,IF(S158=9,L153,IF(S158=10,M153,IF(S158=11,N153,IF(S158=12,O153,IF(S158=13,P153,IF(S158=14,Q153,IF(S158=15,R153,0)))))))))))))))/SUM(D148:D156)</f>
        <v>5.6876545558303217E-2</v>
      </c>
    </row>
    <row r="154" spans="2:19" x14ac:dyDescent="0.3">
      <c r="B154" s="24" t="s">
        <v>21</v>
      </c>
      <c r="C154" s="25" t="s">
        <v>230</v>
      </c>
      <c r="D154" s="26">
        <v>268</v>
      </c>
      <c r="E154" s="26">
        <v>282.39999999999998</v>
      </c>
      <c r="F154" s="26">
        <v>285</v>
      </c>
      <c r="G154" s="26">
        <v>285.5</v>
      </c>
      <c r="H154" s="26">
        <v>294.3</v>
      </c>
      <c r="I154" s="26">
        <v>0</v>
      </c>
      <c r="J154" s="26"/>
      <c r="K154" s="26"/>
      <c r="L154" s="26"/>
      <c r="M154" s="26"/>
      <c r="N154" s="26"/>
      <c r="O154" s="26"/>
      <c r="P154" s="26"/>
      <c r="Q154" s="26"/>
      <c r="R154" s="30"/>
      <c r="S154" s="31">
        <f>IF(S158=1,D154,IF(S158=2,E154,IF(S158=3,F154,IF(S158=4,G154,IF(S158=5,H154,IF(S158=6,I154,IF(S158=7,J154,IF(S158=8,K154,IF(S158=9,L154,IF(S158=10,M154,IF(S158=11,N154,IF(S158=12,O154,IF(S158=13,P154,IF(S158=14,Q154,IF(S158=15,R154,0)))))))))))))))/SUM(D148:D156)</f>
        <v>5.0979646186037661E-2</v>
      </c>
    </row>
    <row r="155" spans="2:19" x14ac:dyDescent="0.3">
      <c r="B155" s="24" t="s">
        <v>83</v>
      </c>
      <c r="C155" s="25" t="s">
        <v>231</v>
      </c>
      <c r="D155" s="26">
        <v>64</v>
      </c>
      <c r="E155" s="26">
        <v>66.400000000000006</v>
      </c>
      <c r="F155" s="26">
        <v>74.400000000000006</v>
      </c>
      <c r="G155" s="26">
        <v>74.7</v>
      </c>
      <c r="H155" s="26">
        <v>0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30"/>
      <c r="S155" s="31">
        <f>IF(S158=1,D155,IF(S158=2,E155,IF(S158=3,F155,IF(S158=4,G155,IF(S158=5,H155,IF(S158=6,I155,IF(S158=7,J155,IF(S158=8,K155,IF(S158=9,L155,IF(S158=10,M155,IF(S158=11,N155,IF(S158=12,O155,IF(S158=13,P155,IF(S158=14,Q155,IF(S158=15,R155,0)))))))))))))))/SUM(D148:D156)</f>
        <v>1.2174243865322428E-2</v>
      </c>
    </row>
    <row r="156" spans="2:19" x14ac:dyDescent="0.3">
      <c r="B156" s="24" t="s">
        <v>217</v>
      </c>
      <c r="C156" s="25" t="s">
        <v>232</v>
      </c>
      <c r="D156" s="26">
        <v>48</v>
      </c>
      <c r="E156" s="26">
        <v>53.7</v>
      </c>
      <c r="F156" s="26">
        <v>0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30"/>
      <c r="S156" s="31">
        <f>IF(S158=1,D156,IF(S158=2,E156,IF(S158=3,F156,IF(S158=4,G156,IF(S158=5,H156,IF(S158=6,I156,IF(S158=7,J156,IF(S158=8,K156,IF(S158=9,L156,IF(S158=10,M156,IF(S158=11,N156,IF(S158=12,O156,IF(S158=13,P156,IF(S158=14,Q156,IF(S158=15,R156,0)))))))))))))))/SUM(D148:D156)</f>
        <v>9.1306828989918196E-3</v>
      </c>
    </row>
    <row r="157" spans="2:19" ht="18" thickBot="1" x14ac:dyDescent="0.35">
      <c r="B157" s="16" t="s">
        <v>22</v>
      </c>
      <c r="C157" s="27"/>
      <c r="D157" s="17">
        <v>0</v>
      </c>
      <c r="E157" s="17">
        <f>IF(E148&gt;0,ROUND(F158-SUM(E148:E156),1),)</f>
        <v>14.2</v>
      </c>
      <c r="F157" s="17">
        <f>IF(F148&gt;0,ROUND(F158-SUM(F148:F156),1),)</f>
        <v>19.899999999999999</v>
      </c>
      <c r="G157" s="17">
        <f>IF(G148&gt;0,ROUND(F158-SUM(G148:G156),1),)</f>
        <v>20.7</v>
      </c>
      <c r="H157" s="17">
        <f>IF(H148&gt;0,ROUND(F158-SUM(H148:H156),1),)</f>
        <v>40.5</v>
      </c>
      <c r="I157" s="17">
        <f>IF(I148&gt;0,ROUND(F158-SUM(I148:I156),1),)</f>
        <v>85.1</v>
      </c>
      <c r="J157" s="17">
        <f>IF(J148&gt;0,ROUND(F158-SUM(J148:J156),1),)</f>
        <v>167.3</v>
      </c>
      <c r="K157" s="17">
        <f>IF(K148&gt;0,ROUND(F158-SUM(K148:K156),1),)</f>
        <v>191.1</v>
      </c>
      <c r="L157" s="17">
        <f>IF(L148&gt;0,ROUND(F158-SUM(L148:L156),1),)</f>
        <v>0</v>
      </c>
      <c r="M157" s="17">
        <f>IF(M148&gt;0,ROUND(F158-SUM(M148:M156),1),)</f>
        <v>0</v>
      </c>
      <c r="N157" s="17">
        <f>IF(N148&gt;0,ROUND(F158-SUM(N148:N156),1),)</f>
        <v>0</v>
      </c>
      <c r="O157" s="17">
        <f>IF(O148&gt;0,ROUND(F158-SUM(O148:O156),1),)</f>
        <v>0</v>
      </c>
      <c r="P157" s="17">
        <f>IF(P148&gt;0,ROUND(F158-SUM(P148:P156),1),)</f>
        <v>0</v>
      </c>
      <c r="Q157" s="17">
        <f>IF(Q148&gt;0,ROUND(F158-SUM(Q148:Q156),1),)</f>
        <v>0</v>
      </c>
      <c r="R157" s="18">
        <f>IF(R148&gt;0,ROUND(F158-SUM(R148:R156),1),)</f>
        <v>0</v>
      </c>
      <c r="S157" s="19">
        <f>IF(S158=1,D157,IF(S158=2,E157,IF(S158=3,F157,IF(S158=4,G157,IF(S158=5,H157,IF(S158=6,I157,IF(S158=7,J157,IF(S158=8,K157,IF(S158=9,L157,IF(S158=10,M157,IF(S158=11,N157,IF(S158=12,O157,IF(S158=13,P157,IF(S158=14,Q157,IF(S158=15,R157,0)))))))))))))))/SUM(D148:D156)</f>
        <v>0</v>
      </c>
    </row>
    <row r="158" spans="2:19" ht="18" thickBot="1" x14ac:dyDescent="0.35">
      <c r="B158" s="20" t="s">
        <v>37</v>
      </c>
      <c r="C158" s="28" t="s">
        <v>30</v>
      </c>
      <c r="D158" s="21">
        <v>12856</v>
      </c>
      <c r="E158" s="21" t="s">
        <v>25</v>
      </c>
      <c r="F158" s="32">
        <f>SUM(D148:D156)</f>
        <v>5257</v>
      </c>
      <c r="G158" s="21" t="s">
        <v>26</v>
      </c>
      <c r="H158" s="21">
        <v>116</v>
      </c>
      <c r="I158" s="21" t="s">
        <v>27</v>
      </c>
      <c r="J158" s="22">
        <f>(H158+F158)/D158</f>
        <v>0.41793714996888615</v>
      </c>
      <c r="K158" s="21" t="s">
        <v>28</v>
      </c>
      <c r="L158" s="22">
        <f>F158/(F158+H158)</f>
        <v>0.97841057137539544</v>
      </c>
      <c r="M158" s="21" t="s">
        <v>29</v>
      </c>
      <c r="N158" s="22">
        <f>H158/(F158+H158)</f>
        <v>2.1589428624604504E-2</v>
      </c>
      <c r="O158" s="21" t="s">
        <v>24</v>
      </c>
      <c r="P158" s="21">
        <v>1052</v>
      </c>
      <c r="Q158" s="91" t="s">
        <v>23</v>
      </c>
      <c r="R158" s="92"/>
      <c r="S158" s="23">
        <v>1</v>
      </c>
    </row>
  </sheetData>
  <mergeCells count="36">
    <mergeCell ref="B133:S133"/>
    <mergeCell ref="Q143:R143"/>
    <mergeCell ref="B132:S132"/>
    <mergeCell ref="B146:S146"/>
    <mergeCell ref="Q158:R158"/>
    <mergeCell ref="B145:S145"/>
    <mergeCell ref="B108:S108"/>
    <mergeCell ref="Q117:R117"/>
    <mergeCell ref="B107:S107"/>
    <mergeCell ref="B120:S120"/>
    <mergeCell ref="Q130:R130"/>
    <mergeCell ref="B119:S119"/>
    <mergeCell ref="B82:S82"/>
    <mergeCell ref="Q91:R91"/>
    <mergeCell ref="B81:S81"/>
    <mergeCell ref="B94:S94"/>
    <mergeCell ref="Q105:R105"/>
    <mergeCell ref="B93:S93"/>
    <mergeCell ref="B2:S2"/>
    <mergeCell ref="B3:S3"/>
    <mergeCell ref="Q14:R14"/>
    <mergeCell ref="B17:S17"/>
    <mergeCell ref="Q27:R27"/>
    <mergeCell ref="B16:S16"/>
    <mergeCell ref="B70:S70"/>
    <mergeCell ref="Q79:R79"/>
    <mergeCell ref="B69:S69"/>
    <mergeCell ref="B29:S29"/>
    <mergeCell ref="B45:S45"/>
    <mergeCell ref="Q56:R56"/>
    <mergeCell ref="B44:S44"/>
    <mergeCell ref="B59:S59"/>
    <mergeCell ref="Q67:R67"/>
    <mergeCell ref="B58:S58"/>
    <mergeCell ref="B30:S30"/>
    <mergeCell ref="Q42:R42"/>
  </mergeCells>
  <conditionalFormatting sqref="B5:S10 B61:S65">
    <cfRule type="expression" dxfId="2204" priority="16419">
      <formula>IF($B5="Independent",1,0)</formula>
    </cfRule>
    <cfRule type="expression" dxfId="2203" priority="16420">
      <formula>IF($B5="Family",1,0)</formula>
    </cfRule>
    <cfRule type="expression" dxfId="2202" priority="16421">
      <formula>IF($B5="Alba",1,0)</formula>
    </cfRule>
    <cfRule type="expression" dxfId="2201" priority="16422">
      <formula>IF($B5="Lib Dem",1,0)</formula>
    </cfRule>
    <cfRule type="expression" dxfId="2200" priority="16423">
      <formula>IF($B5="Conservative",1,0)</formula>
    </cfRule>
    <cfRule type="expression" dxfId="2199" priority="16424">
      <formula>IF($B5="Green",1,0)</formula>
    </cfRule>
    <cfRule type="expression" dxfId="2198" priority="16425">
      <formula>IF($B5="SNP",1,0)</formula>
    </cfRule>
    <cfRule type="expression" dxfId="2197" priority="16426">
      <formula>IF($B5="Labour",1,0)</formula>
    </cfRule>
  </conditionalFormatting>
  <conditionalFormatting sqref="B11:S11">
    <cfRule type="expression" dxfId="2196" priority="16411">
      <formula>IF($B11="Independent",1,0)</formula>
    </cfRule>
    <cfRule type="expression" dxfId="2195" priority="16412">
      <formula>IF($B11="Family",1,0)</formula>
    </cfRule>
    <cfRule type="expression" dxfId="2194" priority="16413">
      <formula>IF($B11="Alba",1,0)</formula>
    </cfRule>
    <cfRule type="expression" dxfId="2193" priority="16414">
      <formula>IF($B11="Lib Dem",1,0)</formula>
    </cfRule>
    <cfRule type="expression" dxfId="2192" priority="16415">
      <formula>IF($B11="Conservative",1,0)</formula>
    </cfRule>
    <cfRule type="expression" dxfId="2191" priority="16416">
      <formula>IF($B11="Green",1,0)</formula>
    </cfRule>
    <cfRule type="expression" dxfId="2190" priority="16417">
      <formula>IF($B11="SNP",1,0)</formula>
    </cfRule>
    <cfRule type="expression" dxfId="2189" priority="16418">
      <formula>IF($B11="Labour",1,0)</formula>
    </cfRule>
  </conditionalFormatting>
  <conditionalFormatting sqref="B12:S12">
    <cfRule type="expression" dxfId="2188" priority="16403">
      <formula>IF($B12="Independent",1,0)</formula>
    </cfRule>
    <cfRule type="expression" dxfId="2187" priority="16404">
      <formula>IF($B12="Family",1,0)</formula>
    </cfRule>
    <cfRule type="expression" dxfId="2186" priority="16405">
      <formula>IF($B12="Alba",1,0)</formula>
    </cfRule>
    <cfRule type="expression" dxfId="2185" priority="16406">
      <formula>IF($B12="Lib Dem",1,0)</formula>
    </cfRule>
    <cfRule type="expression" dxfId="2184" priority="16407">
      <formula>IF($B12="Conservative",1,0)</formula>
    </cfRule>
    <cfRule type="expression" dxfId="2183" priority="16408">
      <formula>IF($B12="Green",1,0)</formula>
    </cfRule>
    <cfRule type="expression" dxfId="2182" priority="16409">
      <formula>IF($B12="SNP",1,0)</formula>
    </cfRule>
    <cfRule type="expression" dxfId="2181" priority="16410">
      <formula>IF($B12="Labour",1,0)</formula>
    </cfRule>
  </conditionalFormatting>
  <conditionalFormatting sqref="B19:S24">
    <cfRule type="expression" dxfId="2180" priority="14941">
      <formula>IF($B19="Independent",1,0)</formula>
    </cfRule>
    <cfRule type="expression" dxfId="2179" priority="14942">
      <formula>IF($B19="Family",1,0)</formula>
    </cfRule>
    <cfRule type="expression" dxfId="2178" priority="14943">
      <formula>IF($B19="Alba",1,0)</formula>
    </cfRule>
    <cfRule type="expression" dxfId="2177" priority="14944">
      <formula>IF($B19="Lib Dem",1,0)</formula>
    </cfRule>
    <cfRule type="expression" dxfId="2176" priority="14945">
      <formula>IF($B19="Conservative",1,0)</formula>
    </cfRule>
    <cfRule type="expression" dxfId="2175" priority="14946">
      <formula>IF($B19="Green",1,0)</formula>
    </cfRule>
    <cfRule type="expression" dxfId="2174" priority="14947">
      <formula>IF($B19="SNP",1,0)</formula>
    </cfRule>
    <cfRule type="expression" dxfId="2173" priority="14948">
      <formula>IF($B19="Labour",1,0)</formula>
    </cfRule>
  </conditionalFormatting>
  <conditionalFormatting sqref="B25:S25">
    <cfRule type="expression" dxfId="2172" priority="14933">
      <formula>IF($B25="Independent",1,0)</formula>
    </cfRule>
    <cfRule type="expression" dxfId="2171" priority="14934">
      <formula>IF($B25="Family",1,0)</formula>
    </cfRule>
    <cfRule type="expression" dxfId="2170" priority="14935">
      <formula>IF($B25="Alba",1,0)</formula>
    </cfRule>
    <cfRule type="expression" dxfId="2169" priority="14936">
      <formula>IF($B25="Lib Dem",1,0)</formula>
    </cfRule>
    <cfRule type="expression" dxfId="2168" priority="14937">
      <formula>IF($B25="Conservative",1,0)</formula>
    </cfRule>
    <cfRule type="expression" dxfId="2167" priority="14938">
      <formula>IF($B25="Green",1,0)</formula>
    </cfRule>
    <cfRule type="expression" dxfId="2166" priority="14939">
      <formula>IF($B25="SNP",1,0)</formula>
    </cfRule>
    <cfRule type="expression" dxfId="2165" priority="14940">
      <formula>IF($B25="Labour",1,0)</formula>
    </cfRule>
  </conditionalFormatting>
  <conditionalFormatting sqref="B32:S37">
    <cfRule type="expression" dxfId="2164" priority="13463">
      <formula>IF($B32="Independent",1,0)</formula>
    </cfRule>
    <cfRule type="expression" dxfId="2163" priority="13464">
      <formula>IF($B32="Family",1,0)</formula>
    </cfRule>
    <cfRule type="expression" dxfId="2162" priority="13465">
      <formula>IF($B32="Alba",1,0)</formula>
    </cfRule>
    <cfRule type="expression" dxfId="2161" priority="13466">
      <formula>IF($B32="Lib Dem",1,0)</formula>
    </cfRule>
    <cfRule type="expression" dxfId="2160" priority="13467">
      <formula>IF($B32="Conservative",1,0)</formula>
    </cfRule>
    <cfRule type="expression" dxfId="2159" priority="13468">
      <formula>IF($B32="Green",1,0)</formula>
    </cfRule>
    <cfRule type="expression" dxfId="2158" priority="13469">
      <formula>IF($B32="SNP",1,0)</formula>
    </cfRule>
    <cfRule type="expression" dxfId="2157" priority="13470">
      <formula>IF($B32="Labour",1,0)</formula>
    </cfRule>
  </conditionalFormatting>
  <conditionalFormatting sqref="B38:S38">
    <cfRule type="expression" dxfId="2156" priority="13455">
      <formula>IF($B38="Independent",1,0)</formula>
    </cfRule>
    <cfRule type="expression" dxfId="2155" priority="13456">
      <formula>IF($B38="Family",1,0)</formula>
    </cfRule>
    <cfRule type="expression" dxfId="2154" priority="13457">
      <formula>IF($B38="Alba",1,0)</formula>
    </cfRule>
    <cfRule type="expression" dxfId="2153" priority="13458">
      <formula>IF($B38="Lib Dem",1,0)</formula>
    </cfRule>
    <cfRule type="expression" dxfId="2152" priority="13459">
      <formula>IF($B38="Conservative",1,0)</formula>
    </cfRule>
    <cfRule type="expression" dxfId="2151" priority="13460">
      <formula>IF($B38="Green",1,0)</formula>
    </cfRule>
    <cfRule type="expression" dxfId="2150" priority="13461">
      <formula>IF($B38="SNP",1,0)</formula>
    </cfRule>
    <cfRule type="expression" dxfId="2149" priority="13462">
      <formula>IF($B38="Labour",1,0)</formula>
    </cfRule>
  </conditionalFormatting>
  <conditionalFormatting sqref="B39:S39">
    <cfRule type="expression" dxfId="2148" priority="13447">
      <formula>IF($B39="Independent",1,0)</formula>
    </cfRule>
    <cfRule type="expression" dxfId="2147" priority="13448">
      <formula>IF($B39="Family",1,0)</formula>
    </cfRule>
    <cfRule type="expression" dxfId="2146" priority="13449">
      <formula>IF($B39="Alba",1,0)</formula>
    </cfRule>
    <cfRule type="expression" dxfId="2145" priority="13450">
      <formula>IF($B39="Lib Dem",1,0)</formula>
    </cfRule>
    <cfRule type="expression" dxfId="2144" priority="13451">
      <formula>IF($B39="Conservative",1,0)</formula>
    </cfRule>
    <cfRule type="expression" dxfId="2143" priority="13452">
      <formula>IF($B39="Green",1,0)</formula>
    </cfRule>
    <cfRule type="expression" dxfId="2142" priority="13453">
      <formula>IF($B39="SNP",1,0)</formula>
    </cfRule>
    <cfRule type="expression" dxfId="2141" priority="13454">
      <formula>IF($B39="Labour",1,0)</formula>
    </cfRule>
  </conditionalFormatting>
  <conditionalFormatting sqref="B40:S40">
    <cfRule type="expression" dxfId="2140" priority="13439">
      <formula>IF($B40="Independent",1,0)</formula>
    </cfRule>
    <cfRule type="expression" dxfId="2139" priority="13440">
      <formula>IF($B40="Family",1,0)</formula>
    </cfRule>
    <cfRule type="expression" dxfId="2138" priority="13441">
      <formula>IF($B40="Alba",1,0)</formula>
    </cfRule>
    <cfRule type="expression" dxfId="2137" priority="13442">
      <formula>IF($B40="Lib Dem",1,0)</formula>
    </cfRule>
    <cfRule type="expression" dxfId="2136" priority="13443">
      <formula>IF($B40="Conservative",1,0)</formula>
    </cfRule>
    <cfRule type="expression" dxfId="2135" priority="13444">
      <formula>IF($B40="Green",1,0)</formula>
    </cfRule>
    <cfRule type="expression" dxfId="2134" priority="13445">
      <formula>IF($B40="SNP",1,0)</formula>
    </cfRule>
    <cfRule type="expression" dxfId="2133" priority="13446">
      <formula>IF($B40="Labour",1,0)</formula>
    </cfRule>
  </conditionalFormatting>
  <conditionalFormatting sqref="B47:S52">
    <cfRule type="expression" dxfId="2132" priority="11977">
      <formula>IF($B47="Independent",1,0)</formula>
    </cfRule>
    <cfRule type="expression" dxfId="2131" priority="11978">
      <formula>IF($B47="Family",1,0)</formula>
    </cfRule>
    <cfRule type="expression" dxfId="2130" priority="11979">
      <formula>IF($B47="Alba",1,0)</formula>
    </cfRule>
    <cfRule type="expression" dxfId="2129" priority="11980">
      <formula>IF($B47="Lib Dem",1,0)</formula>
    </cfRule>
    <cfRule type="expression" dxfId="2128" priority="11981">
      <formula>IF($B47="Conservative",1,0)</formula>
    </cfRule>
    <cfRule type="expression" dxfId="2127" priority="11982">
      <formula>IF($B47="Green",1,0)</formula>
    </cfRule>
    <cfRule type="expression" dxfId="2126" priority="11983">
      <formula>IF($B47="SNP",1,0)</formula>
    </cfRule>
    <cfRule type="expression" dxfId="2125" priority="11984">
      <formula>IF($B47="Labour",1,0)</formula>
    </cfRule>
  </conditionalFormatting>
  <conditionalFormatting sqref="B53:S53">
    <cfRule type="expression" dxfId="2124" priority="11969">
      <formula>IF($B53="Independent",1,0)</formula>
    </cfRule>
    <cfRule type="expression" dxfId="2123" priority="11970">
      <formula>IF($B53="Family",1,0)</formula>
    </cfRule>
    <cfRule type="expression" dxfId="2122" priority="11971">
      <formula>IF($B53="Alba",1,0)</formula>
    </cfRule>
    <cfRule type="expression" dxfId="2121" priority="11972">
      <formula>IF($B53="Lib Dem",1,0)</formula>
    </cfRule>
    <cfRule type="expression" dxfId="2120" priority="11973">
      <formula>IF($B53="Conservative",1,0)</formula>
    </cfRule>
    <cfRule type="expression" dxfId="2119" priority="11974">
      <formula>IF($B53="Green",1,0)</formula>
    </cfRule>
    <cfRule type="expression" dxfId="2118" priority="11975">
      <formula>IF($B53="SNP",1,0)</formula>
    </cfRule>
    <cfRule type="expression" dxfId="2117" priority="11976">
      <formula>IF($B53="Labour",1,0)</formula>
    </cfRule>
  </conditionalFormatting>
  <conditionalFormatting sqref="B54:S54">
    <cfRule type="expression" dxfId="2116" priority="11961">
      <formula>IF($B54="Independent",1,0)</formula>
    </cfRule>
    <cfRule type="expression" dxfId="2115" priority="11962">
      <formula>IF($B54="Family",1,0)</formula>
    </cfRule>
    <cfRule type="expression" dxfId="2114" priority="11963">
      <formula>IF($B54="Alba",1,0)</formula>
    </cfRule>
    <cfRule type="expression" dxfId="2113" priority="11964">
      <formula>IF($B54="Lib Dem",1,0)</formula>
    </cfRule>
    <cfRule type="expression" dxfId="2112" priority="11965">
      <formula>IF($B54="Conservative",1,0)</formula>
    </cfRule>
    <cfRule type="expression" dxfId="2111" priority="11966">
      <formula>IF($B54="Green",1,0)</formula>
    </cfRule>
    <cfRule type="expression" dxfId="2110" priority="11967">
      <formula>IF($B54="SNP",1,0)</formula>
    </cfRule>
    <cfRule type="expression" dxfId="2109" priority="11968">
      <formula>IF($B54="Labour",1,0)</formula>
    </cfRule>
  </conditionalFormatting>
  <conditionalFormatting sqref="B72:S76">
    <cfRule type="expression" dxfId="2108" priority="9029">
      <formula>IF($B72="Independent",1,0)</formula>
    </cfRule>
    <cfRule type="expression" dxfId="2107" priority="9030">
      <formula>IF($B72="Family",1,0)</formula>
    </cfRule>
    <cfRule type="expression" dxfId="2106" priority="9031">
      <formula>IF($B72="Alba",1,0)</formula>
    </cfRule>
    <cfRule type="expression" dxfId="2105" priority="9032">
      <formula>IF($B72="Lib Dem",1,0)</formula>
    </cfRule>
    <cfRule type="expression" dxfId="2104" priority="9033">
      <formula>IF($B72="Conservative",1,0)</formula>
    </cfRule>
    <cfRule type="expression" dxfId="2103" priority="9034">
      <formula>IF($B72="Green",1,0)</formula>
    </cfRule>
    <cfRule type="expression" dxfId="2102" priority="9035">
      <formula>IF($B72="SNP",1,0)</formula>
    </cfRule>
    <cfRule type="expression" dxfId="2101" priority="9036">
      <formula>IF($B72="Labour",1,0)</formula>
    </cfRule>
  </conditionalFormatting>
  <conditionalFormatting sqref="B77:S77">
    <cfRule type="expression" dxfId="2100" priority="9021">
      <formula>IF($B77="Independent",1,0)</formula>
    </cfRule>
    <cfRule type="expression" dxfId="2099" priority="9022">
      <formula>IF($B77="Family",1,0)</formula>
    </cfRule>
    <cfRule type="expression" dxfId="2098" priority="9023">
      <formula>IF($B77="Alba",1,0)</formula>
    </cfRule>
    <cfRule type="expression" dxfId="2097" priority="9024">
      <formula>IF($B77="Lib Dem",1,0)</formula>
    </cfRule>
    <cfRule type="expression" dxfId="2096" priority="9025">
      <formula>IF($B77="Conservative",1,0)</formula>
    </cfRule>
    <cfRule type="expression" dxfId="2095" priority="9026">
      <formula>IF($B77="Green",1,0)</formula>
    </cfRule>
    <cfRule type="expression" dxfId="2094" priority="9027">
      <formula>IF($B77="SNP",1,0)</formula>
    </cfRule>
    <cfRule type="expression" dxfId="2093" priority="9028">
      <formula>IF($B77="Labour",1,0)</formula>
    </cfRule>
  </conditionalFormatting>
  <conditionalFormatting sqref="B84:S88">
    <cfRule type="expression" dxfId="2092" priority="7551">
      <formula>IF($B84="Independent",1,0)</formula>
    </cfRule>
    <cfRule type="expression" dxfId="2091" priority="7552">
      <formula>IF($B84="Family",1,0)</formula>
    </cfRule>
    <cfRule type="expression" dxfId="2090" priority="7553">
      <formula>IF($B84="Alba",1,0)</formula>
    </cfRule>
    <cfRule type="expression" dxfId="2089" priority="7554">
      <formula>IF($B84="Lib Dem",1,0)</formula>
    </cfRule>
    <cfRule type="expression" dxfId="2088" priority="7555">
      <formula>IF($B84="Conservative",1,0)</formula>
    </cfRule>
    <cfRule type="expression" dxfId="2087" priority="7556">
      <formula>IF($B84="Green",1,0)</formula>
    </cfRule>
    <cfRule type="expression" dxfId="2086" priority="7557">
      <formula>IF($B84="SNP",1,0)</formula>
    </cfRule>
    <cfRule type="expression" dxfId="2085" priority="7558">
      <formula>IF($B84="Labour",1,0)</formula>
    </cfRule>
  </conditionalFormatting>
  <conditionalFormatting sqref="B89:S89">
    <cfRule type="expression" dxfId="2084" priority="7543">
      <formula>IF($B89="Independent",1,0)</formula>
    </cfRule>
    <cfRule type="expression" dxfId="2083" priority="7544">
      <formula>IF($B89="Family",1,0)</formula>
    </cfRule>
    <cfRule type="expression" dxfId="2082" priority="7545">
      <formula>IF($B89="Alba",1,0)</formula>
    </cfRule>
    <cfRule type="expression" dxfId="2081" priority="7546">
      <formula>IF($B89="Lib Dem",1,0)</formula>
    </cfRule>
    <cfRule type="expression" dxfId="2080" priority="7547">
      <formula>IF($B89="Conservative",1,0)</formula>
    </cfRule>
    <cfRule type="expression" dxfId="2079" priority="7548">
      <formula>IF($B89="Green",1,0)</formula>
    </cfRule>
    <cfRule type="expression" dxfId="2078" priority="7549">
      <formula>IF($B89="SNP",1,0)</formula>
    </cfRule>
    <cfRule type="expression" dxfId="2077" priority="7550">
      <formula>IF($B89="Labour",1,0)</formula>
    </cfRule>
  </conditionalFormatting>
  <conditionalFormatting sqref="B96:S97">
    <cfRule type="expression" dxfId="2076" priority="6081">
      <formula>IF($B96="Independent",1,0)</formula>
    </cfRule>
    <cfRule type="expression" dxfId="2075" priority="6082">
      <formula>IF($B96="Family",1,0)</formula>
    </cfRule>
    <cfRule type="expression" dxfId="2074" priority="6083">
      <formula>IF($B96="Alba",1,0)</formula>
    </cfRule>
    <cfRule type="expression" dxfId="2073" priority="6084">
      <formula>IF($B96="Lib Dem",1,0)</formula>
    </cfRule>
    <cfRule type="expression" dxfId="2072" priority="6085">
      <formula>IF($B96="Conservative",1,0)</formula>
    </cfRule>
    <cfRule type="expression" dxfId="2071" priority="6086">
      <formula>IF($B96="Green",1,0)</formula>
    </cfRule>
    <cfRule type="expression" dxfId="2070" priority="6087">
      <formula>IF($B96="SNP",1,0)</formula>
    </cfRule>
    <cfRule type="expression" dxfId="2069" priority="6088">
      <formula>IF($B96="Labour",1,0)</formula>
    </cfRule>
  </conditionalFormatting>
  <conditionalFormatting sqref="B98:S98">
    <cfRule type="expression" dxfId="2068" priority="6073">
      <formula>IF($B98="Independent",1,0)</formula>
    </cfRule>
    <cfRule type="expression" dxfId="2067" priority="6074">
      <formula>IF($B98="Family",1,0)</formula>
    </cfRule>
    <cfRule type="expression" dxfId="2066" priority="6075">
      <formula>IF($B98="Alba",1,0)</formula>
    </cfRule>
    <cfRule type="expression" dxfId="2065" priority="6076">
      <formula>IF($B98="Lib Dem",1,0)</formula>
    </cfRule>
    <cfRule type="expression" dxfId="2064" priority="6077">
      <formula>IF($B98="Conservative",1,0)</formula>
    </cfRule>
    <cfRule type="expression" dxfId="2063" priority="6078">
      <formula>IF($B98="Green",1,0)</formula>
    </cfRule>
    <cfRule type="expression" dxfId="2062" priority="6079">
      <formula>IF($B98="SNP",1,0)</formula>
    </cfRule>
    <cfRule type="expression" dxfId="2061" priority="6080">
      <formula>IF($B98="Labour",1,0)</formula>
    </cfRule>
  </conditionalFormatting>
  <conditionalFormatting sqref="B99:S99">
    <cfRule type="expression" dxfId="2060" priority="6065">
      <formula>IF($B99="Independent",1,0)</formula>
    </cfRule>
    <cfRule type="expression" dxfId="2059" priority="6066">
      <formula>IF($B99="Family",1,0)</formula>
    </cfRule>
    <cfRule type="expression" dxfId="2058" priority="6067">
      <formula>IF($B99="Alba",1,0)</formula>
    </cfRule>
    <cfRule type="expression" dxfId="2057" priority="6068">
      <formula>IF($B99="Lib Dem",1,0)</formula>
    </cfRule>
    <cfRule type="expression" dxfId="2056" priority="6069">
      <formula>IF($B99="Conservative",1,0)</formula>
    </cfRule>
    <cfRule type="expression" dxfId="2055" priority="6070">
      <formula>IF($B99="Green",1,0)</formula>
    </cfRule>
    <cfRule type="expression" dxfId="2054" priority="6071">
      <formula>IF($B99="SNP",1,0)</formula>
    </cfRule>
    <cfRule type="expression" dxfId="2053" priority="6072">
      <formula>IF($B99="Labour",1,0)</formula>
    </cfRule>
  </conditionalFormatting>
  <conditionalFormatting sqref="B100:S100">
    <cfRule type="expression" dxfId="2052" priority="6057">
      <formula>IF($B100="Independent",1,0)</formula>
    </cfRule>
    <cfRule type="expression" dxfId="2051" priority="6058">
      <formula>IF($B100="Family",1,0)</formula>
    </cfRule>
    <cfRule type="expression" dxfId="2050" priority="6059">
      <formula>IF($B100="Alba",1,0)</formula>
    </cfRule>
    <cfRule type="expression" dxfId="2049" priority="6060">
      <formula>IF($B100="Lib Dem",1,0)</formula>
    </cfRule>
    <cfRule type="expression" dxfId="2048" priority="6061">
      <formula>IF($B100="Conservative",1,0)</formula>
    </cfRule>
    <cfRule type="expression" dxfId="2047" priority="6062">
      <formula>IF($B100="Green",1,0)</formula>
    </cfRule>
    <cfRule type="expression" dxfId="2046" priority="6063">
      <formula>IF($B100="SNP",1,0)</formula>
    </cfRule>
    <cfRule type="expression" dxfId="2045" priority="6064">
      <formula>IF($B100="Labour",1,0)</formula>
    </cfRule>
  </conditionalFormatting>
  <conditionalFormatting sqref="B101:S101">
    <cfRule type="expression" dxfId="2044" priority="6049">
      <formula>IF($B101="Independent",1,0)</formula>
    </cfRule>
    <cfRule type="expression" dxfId="2043" priority="6050">
      <formula>IF($B101="Family",1,0)</formula>
    </cfRule>
    <cfRule type="expression" dxfId="2042" priority="6051">
      <formula>IF($B101="Alba",1,0)</formula>
    </cfRule>
    <cfRule type="expression" dxfId="2041" priority="6052">
      <formula>IF($B101="Lib Dem",1,0)</formula>
    </cfRule>
    <cfRule type="expression" dxfId="2040" priority="6053">
      <formula>IF($B101="Conservative",1,0)</formula>
    </cfRule>
    <cfRule type="expression" dxfId="2039" priority="6054">
      <formula>IF($B101="Green",1,0)</formula>
    </cfRule>
    <cfRule type="expression" dxfId="2038" priority="6055">
      <formula>IF($B101="SNP",1,0)</formula>
    </cfRule>
    <cfRule type="expression" dxfId="2037" priority="6056">
      <formula>IF($B101="Labour",1,0)</formula>
    </cfRule>
  </conditionalFormatting>
  <conditionalFormatting sqref="B102:S102">
    <cfRule type="expression" dxfId="2036" priority="6041">
      <formula>IF($B102="Independent",1,0)</formula>
    </cfRule>
    <cfRule type="expression" dxfId="2035" priority="6042">
      <formula>IF($B102="Family",1,0)</formula>
    </cfRule>
    <cfRule type="expression" dxfId="2034" priority="6043">
      <formula>IF($B102="Alba",1,0)</formula>
    </cfRule>
    <cfRule type="expression" dxfId="2033" priority="6044">
      <formula>IF($B102="Lib Dem",1,0)</formula>
    </cfRule>
    <cfRule type="expression" dxfId="2032" priority="6045">
      <formula>IF($B102="Conservative",1,0)</formula>
    </cfRule>
    <cfRule type="expression" dxfId="2031" priority="6046">
      <formula>IF($B102="Green",1,0)</formula>
    </cfRule>
    <cfRule type="expression" dxfId="2030" priority="6047">
      <formula>IF($B102="SNP",1,0)</formula>
    </cfRule>
    <cfRule type="expression" dxfId="2029" priority="6048">
      <formula>IF($B102="Labour",1,0)</formula>
    </cfRule>
  </conditionalFormatting>
  <conditionalFormatting sqref="B103:S103">
    <cfRule type="expression" dxfId="2028" priority="6033">
      <formula>IF($B103="Independent",1,0)</formula>
    </cfRule>
    <cfRule type="expression" dxfId="2027" priority="6034">
      <formula>IF($B103="Family",1,0)</formula>
    </cfRule>
    <cfRule type="expression" dxfId="2026" priority="6035">
      <formula>IF($B103="Alba",1,0)</formula>
    </cfRule>
    <cfRule type="expression" dxfId="2025" priority="6036">
      <formula>IF($B103="Lib Dem",1,0)</formula>
    </cfRule>
    <cfRule type="expression" dxfId="2024" priority="6037">
      <formula>IF($B103="Conservative",1,0)</formula>
    </cfRule>
    <cfRule type="expression" dxfId="2023" priority="6038">
      <formula>IF($B103="Green",1,0)</formula>
    </cfRule>
    <cfRule type="expression" dxfId="2022" priority="6039">
      <formula>IF($B103="SNP",1,0)</formula>
    </cfRule>
    <cfRule type="expression" dxfId="2021" priority="6040">
      <formula>IF($B103="Labour",1,0)</formula>
    </cfRule>
  </conditionalFormatting>
  <conditionalFormatting sqref="B110:S111">
    <cfRule type="expression" dxfId="2020" priority="4571">
      <formula>IF($B110="Independent",1,0)</formula>
    </cfRule>
    <cfRule type="expression" dxfId="2019" priority="4572">
      <formula>IF($B110="Family",1,0)</formula>
    </cfRule>
    <cfRule type="expression" dxfId="2018" priority="4573">
      <formula>IF($B110="Alba",1,0)</formula>
    </cfRule>
    <cfRule type="expression" dxfId="2017" priority="4574">
      <formula>IF($B110="Lib Dem",1,0)</formula>
    </cfRule>
    <cfRule type="expression" dxfId="2016" priority="4575">
      <formula>IF($B110="Conservative",1,0)</formula>
    </cfRule>
    <cfRule type="expression" dxfId="2015" priority="4576">
      <formula>IF($B110="Green",1,0)</formula>
    </cfRule>
    <cfRule type="expression" dxfId="2014" priority="4577">
      <formula>IF($B110="SNP",1,0)</formula>
    </cfRule>
    <cfRule type="expression" dxfId="2013" priority="4578">
      <formula>IF($B110="Labour",1,0)</formula>
    </cfRule>
  </conditionalFormatting>
  <conditionalFormatting sqref="B112:S112">
    <cfRule type="expression" dxfId="2012" priority="4563">
      <formula>IF($B112="Independent",1,0)</formula>
    </cfRule>
    <cfRule type="expression" dxfId="2011" priority="4564">
      <formula>IF($B112="Family",1,0)</formula>
    </cfRule>
    <cfRule type="expression" dxfId="2010" priority="4565">
      <formula>IF($B112="Alba",1,0)</formula>
    </cfRule>
    <cfRule type="expression" dxfId="2009" priority="4566">
      <formula>IF($B112="Lib Dem",1,0)</formula>
    </cfRule>
    <cfRule type="expression" dxfId="2008" priority="4567">
      <formula>IF($B112="Conservative",1,0)</formula>
    </cfRule>
    <cfRule type="expression" dxfId="2007" priority="4568">
      <formula>IF($B112="Green",1,0)</formula>
    </cfRule>
    <cfRule type="expression" dxfId="2006" priority="4569">
      <formula>IF($B112="SNP",1,0)</formula>
    </cfRule>
    <cfRule type="expression" dxfId="2005" priority="4570">
      <formula>IF($B112="Labour",1,0)</formula>
    </cfRule>
  </conditionalFormatting>
  <conditionalFormatting sqref="B113:S113">
    <cfRule type="expression" dxfId="2004" priority="4555">
      <formula>IF($B113="Independent",1,0)</formula>
    </cfRule>
    <cfRule type="expression" dxfId="2003" priority="4556">
      <formula>IF($B113="Family",1,0)</formula>
    </cfRule>
    <cfRule type="expression" dxfId="2002" priority="4557">
      <formula>IF($B113="Alba",1,0)</formula>
    </cfRule>
    <cfRule type="expression" dxfId="2001" priority="4558">
      <formula>IF($B113="Lib Dem",1,0)</formula>
    </cfRule>
    <cfRule type="expression" dxfId="2000" priority="4559">
      <formula>IF($B113="Conservative",1,0)</formula>
    </cfRule>
    <cfRule type="expression" dxfId="1999" priority="4560">
      <formula>IF($B113="Green",1,0)</formula>
    </cfRule>
    <cfRule type="expression" dxfId="1998" priority="4561">
      <formula>IF($B113="SNP",1,0)</formula>
    </cfRule>
    <cfRule type="expression" dxfId="1997" priority="4562">
      <formula>IF($B113="Labour",1,0)</formula>
    </cfRule>
  </conditionalFormatting>
  <conditionalFormatting sqref="B114:S114">
    <cfRule type="expression" dxfId="1996" priority="4547">
      <formula>IF($B114="Independent",1,0)</formula>
    </cfRule>
    <cfRule type="expression" dxfId="1995" priority="4548">
      <formula>IF($B114="Family",1,0)</formula>
    </cfRule>
    <cfRule type="expression" dxfId="1994" priority="4549">
      <formula>IF($B114="Alba",1,0)</formula>
    </cfRule>
    <cfRule type="expression" dxfId="1993" priority="4550">
      <formula>IF($B114="Lib Dem",1,0)</formula>
    </cfRule>
    <cfRule type="expression" dxfId="1992" priority="4551">
      <formula>IF($B114="Conservative",1,0)</formula>
    </cfRule>
    <cfRule type="expression" dxfId="1991" priority="4552">
      <formula>IF($B114="Green",1,0)</formula>
    </cfRule>
    <cfRule type="expression" dxfId="1990" priority="4553">
      <formula>IF($B114="SNP",1,0)</formula>
    </cfRule>
    <cfRule type="expression" dxfId="1989" priority="4554">
      <formula>IF($B114="Labour",1,0)</formula>
    </cfRule>
  </conditionalFormatting>
  <conditionalFormatting sqref="B115:S115">
    <cfRule type="expression" dxfId="1988" priority="4539">
      <formula>IF($B115="Independent",1,0)</formula>
    </cfRule>
    <cfRule type="expression" dxfId="1987" priority="4540">
      <formula>IF($B115="Family",1,0)</formula>
    </cfRule>
    <cfRule type="expression" dxfId="1986" priority="4541">
      <formula>IF($B115="Alba",1,0)</formula>
    </cfRule>
    <cfRule type="expression" dxfId="1985" priority="4542">
      <formula>IF($B115="Lib Dem",1,0)</formula>
    </cfRule>
    <cfRule type="expression" dxfId="1984" priority="4543">
      <formula>IF($B115="Conservative",1,0)</formula>
    </cfRule>
    <cfRule type="expression" dxfId="1983" priority="4544">
      <formula>IF($B115="Green",1,0)</formula>
    </cfRule>
    <cfRule type="expression" dxfId="1982" priority="4545">
      <formula>IF($B115="SNP",1,0)</formula>
    </cfRule>
    <cfRule type="expression" dxfId="1981" priority="4546">
      <formula>IF($B115="Labour",1,0)</formula>
    </cfRule>
  </conditionalFormatting>
  <conditionalFormatting sqref="B122:S123">
    <cfRule type="expression" dxfId="1980" priority="3069">
      <formula>IF($B122="Independent",1,0)</formula>
    </cfRule>
    <cfRule type="expression" dxfId="1979" priority="3070">
      <formula>IF($B122="Family",1,0)</formula>
    </cfRule>
    <cfRule type="expression" dxfId="1978" priority="3071">
      <formula>IF($B122="Alba",1,0)</formula>
    </cfRule>
    <cfRule type="expression" dxfId="1977" priority="3072">
      <formula>IF($B122="Lib Dem",1,0)</formula>
    </cfRule>
    <cfRule type="expression" dxfId="1976" priority="3073">
      <formula>IF($B122="Conservative",1,0)</formula>
    </cfRule>
    <cfRule type="expression" dxfId="1975" priority="3074">
      <formula>IF($B122="Green",1,0)</formula>
    </cfRule>
    <cfRule type="expression" dxfId="1974" priority="3075">
      <formula>IF($B122="SNP",1,0)</formula>
    </cfRule>
    <cfRule type="expression" dxfId="1973" priority="3076">
      <formula>IF($B122="Labour",1,0)</formula>
    </cfRule>
  </conditionalFormatting>
  <conditionalFormatting sqref="B124:S124">
    <cfRule type="expression" dxfId="1972" priority="3061">
      <formula>IF($B124="Independent",1,0)</formula>
    </cfRule>
    <cfRule type="expression" dxfId="1971" priority="3062">
      <formula>IF($B124="Family",1,0)</formula>
    </cfRule>
    <cfRule type="expression" dxfId="1970" priority="3063">
      <formula>IF($B124="Alba",1,0)</formula>
    </cfRule>
    <cfRule type="expression" dxfId="1969" priority="3064">
      <formula>IF($B124="Lib Dem",1,0)</formula>
    </cfRule>
    <cfRule type="expression" dxfId="1968" priority="3065">
      <formula>IF($B124="Conservative",1,0)</formula>
    </cfRule>
    <cfRule type="expression" dxfId="1967" priority="3066">
      <formula>IF($B124="Green",1,0)</formula>
    </cfRule>
    <cfRule type="expression" dxfId="1966" priority="3067">
      <formula>IF($B124="SNP",1,0)</formula>
    </cfRule>
    <cfRule type="expression" dxfId="1965" priority="3068">
      <formula>IF($B124="Labour",1,0)</formula>
    </cfRule>
  </conditionalFormatting>
  <conditionalFormatting sqref="B125:S125">
    <cfRule type="expression" dxfId="1964" priority="3053">
      <formula>IF($B125="Independent",1,0)</formula>
    </cfRule>
    <cfRule type="expression" dxfId="1963" priority="3054">
      <formula>IF($B125="Family",1,0)</formula>
    </cfRule>
    <cfRule type="expression" dxfId="1962" priority="3055">
      <formula>IF($B125="Alba",1,0)</formula>
    </cfRule>
    <cfRule type="expression" dxfId="1961" priority="3056">
      <formula>IF($B125="Lib Dem",1,0)</formula>
    </cfRule>
    <cfRule type="expression" dxfId="1960" priority="3057">
      <formula>IF($B125="Conservative",1,0)</formula>
    </cfRule>
    <cfRule type="expression" dxfId="1959" priority="3058">
      <formula>IF($B125="Green",1,0)</formula>
    </cfRule>
    <cfRule type="expression" dxfId="1958" priority="3059">
      <formula>IF($B125="SNP",1,0)</formula>
    </cfRule>
    <cfRule type="expression" dxfId="1957" priority="3060">
      <formula>IF($B125="Labour",1,0)</formula>
    </cfRule>
  </conditionalFormatting>
  <conditionalFormatting sqref="B126:S126">
    <cfRule type="expression" dxfId="1956" priority="3045">
      <formula>IF($B126="Independent",1,0)</formula>
    </cfRule>
    <cfRule type="expression" dxfId="1955" priority="3046">
      <formula>IF($B126="Family",1,0)</formula>
    </cfRule>
    <cfRule type="expression" dxfId="1954" priority="3047">
      <formula>IF($B126="Alba",1,0)</formula>
    </cfRule>
    <cfRule type="expression" dxfId="1953" priority="3048">
      <formula>IF($B126="Lib Dem",1,0)</formula>
    </cfRule>
    <cfRule type="expression" dxfId="1952" priority="3049">
      <formula>IF($B126="Conservative",1,0)</formula>
    </cfRule>
    <cfRule type="expression" dxfId="1951" priority="3050">
      <formula>IF($B126="Green",1,0)</formula>
    </cfRule>
    <cfRule type="expression" dxfId="1950" priority="3051">
      <formula>IF($B126="SNP",1,0)</formula>
    </cfRule>
    <cfRule type="expression" dxfId="1949" priority="3052">
      <formula>IF($B126="Labour",1,0)</formula>
    </cfRule>
  </conditionalFormatting>
  <conditionalFormatting sqref="B127:S127">
    <cfRule type="expression" dxfId="1948" priority="3037">
      <formula>IF($B127="Independent",1,0)</formula>
    </cfRule>
    <cfRule type="expression" dxfId="1947" priority="3038">
      <formula>IF($B127="Family",1,0)</formula>
    </cfRule>
    <cfRule type="expression" dxfId="1946" priority="3039">
      <formula>IF($B127="Alba",1,0)</formula>
    </cfRule>
    <cfRule type="expression" dxfId="1945" priority="3040">
      <formula>IF($B127="Lib Dem",1,0)</formula>
    </cfRule>
    <cfRule type="expression" dxfId="1944" priority="3041">
      <formula>IF($B127="Conservative",1,0)</formula>
    </cfRule>
    <cfRule type="expression" dxfId="1943" priority="3042">
      <formula>IF($B127="Green",1,0)</formula>
    </cfRule>
    <cfRule type="expression" dxfId="1942" priority="3043">
      <formula>IF($B127="SNP",1,0)</formula>
    </cfRule>
    <cfRule type="expression" dxfId="1941" priority="3044">
      <formula>IF($B127="Labour",1,0)</formula>
    </cfRule>
  </conditionalFormatting>
  <conditionalFormatting sqref="B128:S128">
    <cfRule type="expression" dxfId="1940" priority="3029">
      <formula>IF($B128="Independent",1,0)</formula>
    </cfRule>
    <cfRule type="expression" dxfId="1939" priority="3030">
      <formula>IF($B128="Family",1,0)</formula>
    </cfRule>
    <cfRule type="expression" dxfId="1938" priority="3031">
      <formula>IF($B128="Alba",1,0)</formula>
    </cfRule>
    <cfRule type="expression" dxfId="1937" priority="3032">
      <formula>IF($B128="Lib Dem",1,0)</formula>
    </cfRule>
    <cfRule type="expression" dxfId="1936" priority="3033">
      <formula>IF($B128="Conservative",1,0)</formula>
    </cfRule>
    <cfRule type="expression" dxfId="1935" priority="3034">
      <formula>IF($B128="Green",1,0)</formula>
    </cfRule>
    <cfRule type="expression" dxfId="1934" priority="3035">
      <formula>IF($B128="SNP",1,0)</formula>
    </cfRule>
    <cfRule type="expression" dxfId="1933" priority="3036">
      <formula>IF($B128="Labour",1,0)</formula>
    </cfRule>
  </conditionalFormatting>
  <conditionalFormatting sqref="B135:S136">
    <cfRule type="expression" dxfId="1932" priority="1559">
      <formula>IF($B135="Independent",1,0)</formula>
    </cfRule>
    <cfRule type="expression" dxfId="1931" priority="1560">
      <formula>IF($B135="Family",1,0)</formula>
    </cfRule>
    <cfRule type="expression" dxfId="1930" priority="1561">
      <formula>IF($B135="Alba",1,0)</formula>
    </cfRule>
    <cfRule type="expression" dxfId="1929" priority="1562">
      <formula>IF($B135="Lib Dem",1,0)</formula>
    </cfRule>
    <cfRule type="expression" dxfId="1928" priority="1563">
      <formula>IF($B135="Conservative",1,0)</formula>
    </cfRule>
    <cfRule type="expression" dxfId="1927" priority="1564">
      <formula>IF($B135="Green",1,0)</formula>
    </cfRule>
    <cfRule type="expression" dxfId="1926" priority="1565">
      <formula>IF($B135="SNP",1,0)</formula>
    </cfRule>
    <cfRule type="expression" dxfId="1925" priority="1566">
      <formula>IF($B135="Labour",1,0)</formula>
    </cfRule>
  </conditionalFormatting>
  <conditionalFormatting sqref="B137:S137">
    <cfRule type="expression" dxfId="1924" priority="1551">
      <formula>IF($B137="Independent",1,0)</formula>
    </cfRule>
    <cfRule type="expression" dxfId="1923" priority="1552">
      <formula>IF($B137="Family",1,0)</formula>
    </cfRule>
    <cfRule type="expression" dxfId="1922" priority="1553">
      <formula>IF($B137="Alba",1,0)</formula>
    </cfRule>
    <cfRule type="expression" dxfId="1921" priority="1554">
      <formula>IF($B137="Lib Dem",1,0)</formula>
    </cfRule>
    <cfRule type="expression" dxfId="1920" priority="1555">
      <formula>IF($B137="Conservative",1,0)</formula>
    </cfRule>
    <cfRule type="expression" dxfId="1919" priority="1556">
      <formula>IF($B137="Green",1,0)</formula>
    </cfRule>
    <cfRule type="expression" dxfId="1918" priority="1557">
      <formula>IF($B137="SNP",1,0)</formula>
    </cfRule>
    <cfRule type="expression" dxfId="1917" priority="1558">
      <formula>IF($B137="Labour",1,0)</formula>
    </cfRule>
  </conditionalFormatting>
  <conditionalFormatting sqref="B138:S138">
    <cfRule type="expression" dxfId="1916" priority="1543">
      <formula>IF($B138="Independent",1,0)</formula>
    </cfRule>
    <cfRule type="expression" dxfId="1915" priority="1544">
      <formula>IF($B138="Family",1,0)</formula>
    </cfRule>
    <cfRule type="expression" dxfId="1914" priority="1545">
      <formula>IF($B138="Alba",1,0)</formula>
    </cfRule>
    <cfRule type="expression" dxfId="1913" priority="1546">
      <formula>IF($B138="Lib Dem",1,0)</formula>
    </cfRule>
    <cfRule type="expression" dxfId="1912" priority="1547">
      <formula>IF($B138="Conservative",1,0)</formula>
    </cfRule>
    <cfRule type="expression" dxfId="1911" priority="1548">
      <formula>IF($B138="Green",1,0)</formula>
    </cfRule>
    <cfRule type="expression" dxfId="1910" priority="1549">
      <formula>IF($B138="SNP",1,0)</formula>
    </cfRule>
    <cfRule type="expression" dxfId="1909" priority="1550">
      <formula>IF($B138="Labour",1,0)</formula>
    </cfRule>
  </conditionalFormatting>
  <conditionalFormatting sqref="B139:S139">
    <cfRule type="expression" dxfId="1908" priority="1535">
      <formula>IF($B139="Independent",1,0)</formula>
    </cfRule>
    <cfRule type="expression" dxfId="1907" priority="1536">
      <formula>IF($B139="Family",1,0)</formula>
    </cfRule>
    <cfRule type="expression" dxfId="1906" priority="1537">
      <formula>IF($B139="Alba",1,0)</formula>
    </cfRule>
    <cfRule type="expression" dxfId="1905" priority="1538">
      <formula>IF($B139="Lib Dem",1,0)</formula>
    </cfRule>
    <cfRule type="expression" dxfId="1904" priority="1539">
      <formula>IF($B139="Conservative",1,0)</formula>
    </cfRule>
    <cfRule type="expression" dxfId="1903" priority="1540">
      <formula>IF($B139="Green",1,0)</formula>
    </cfRule>
    <cfRule type="expression" dxfId="1902" priority="1541">
      <formula>IF($B139="SNP",1,0)</formula>
    </cfRule>
    <cfRule type="expression" dxfId="1901" priority="1542">
      <formula>IF($B139="Labour",1,0)</formula>
    </cfRule>
  </conditionalFormatting>
  <conditionalFormatting sqref="B140:S140">
    <cfRule type="expression" dxfId="1900" priority="1527">
      <formula>IF($B140="Independent",1,0)</formula>
    </cfRule>
    <cfRule type="expression" dxfId="1899" priority="1528">
      <formula>IF($B140="Family",1,0)</formula>
    </cfRule>
    <cfRule type="expression" dxfId="1898" priority="1529">
      <formula>IF($B140="Alba",1,0)</formula>
    </cfRule>
    <cfRule type="expression" dxfId="1897" priority="1530">
      <formula>IF($B140="Lib Dem",1,0)</formula>
    </cfRule>
    <cfRule type="expression" dxfId="1896" priority="1531">
      <formula>IF($B140="Conservative",1,0)</formula>
    </cfRule>
    <cfRule type="expression" dxfId="1895" priority="1532">
      <formula>IF($B140="Green",1,0)</formula>
    </cfRule>
    <cfRule type="expression" dxfId="1894" priority="1533">
      <formula>IF($B140="SNP",1,0)</formula>
    </cfRule>
    <cfRule type="expression" dxfId="1893" priority="1534">
      <formula>IF($B140="Labour",1,0)</formula>
    </cfRule>
  </conditionalFormatting>
  <conditionalFormatting sqref="B141:S141">
    <cfRule type="expression" dxfId="1892" priority="1519">
      <formula>IF($B141="Independent",1,0)</formula>
    </cfRule>
    <cfRule type="expression" dxfId="1891" priority="1520">
      <formula>IF($B141="Family",1,0)</formula>
    </cfRule>
    <cfRule type="expression" dxfId="1890" priority="1521">
      <formula>IF($B141="Alba",1,0)</formula>
    </cfRule>
    <cfRule type="expression" dxfId="1889" priority="1522">
      <formula>IF($B141="Lib Dem",1,0)</formula>
    </cfRule>
    <cfRule type="expression" dxfId="1888" priority="1523">
      <formula>IF($B141="Conservative",1,0)</formula>
    </cfRule>
    <cfRule type="expression" dxfId="1887" priority="1524">
      <formula>IF($B141="Green",1,0)</formula>
    </cfRule>
    <cfRule type="expression" dxfId="1886" priority="1525">
      <formula>IF($B141="SNP",1,0)</formula>
    </cfRule>
    <cfRule type="expression" dxfId="1885" priority="1526">
      <formula>IF($B141="Labour",1,0)</formula>
    </cfRule>
  </conditionalFormatting>
  <conditionalFormatting sqref="B148:S149">
    <cfRule type="expression" dxfId="1884" priority="57">
      <formula>IF($B148="Independent",1,0)</formula>
    </cfRule>
    <cfRule type="expression" dxfId="1883" priority="58">
      <formula>IF($B148="Family",1,0)</formula>
    </cfRule>
    <cfRule type="expression" dxfId="1882" priority="59">
      <formula>IF($B148="Alba",1,0)</formula>
    </cfRule>
    <cfRule type="expression" dxfId="1881" priority="60">
      <formula>IF($B148="Lib Dem",1,0)</formula>
    </cfRule>
    <cfRule type="expression" dxfId="1880" priority="61">
      <formula>IF($B148="Conservative",1,0)</formula>
    </cfRule>
    <cfRule type="expression" dxfId="1879" priority="62">
      <formula>IF($B148="Green",1,0)</formula>
    </cfRule>
    <cfRule type="expression" dxfId="1878" priority="63">
      <formula>IF($B148="SNP",1,0)</formula>
    </cfRule>
    <cfRule type="expression" dxfId="1877" priority="64">
      <formula>IF($B148="Labour",1,0)</formula>
    </cfRule>
  </conditionalFormatting>
  <conditionalFormatting sqref="B150:S150">
    <cfRule type="expression" dxfId="1876" priority="49">
      <formula>IF($B150="Independent",1,0)</formula>
    </cfRule>
    <cfRule type="expression" dxfId="1875" priority="50">
      <formula>IF($B150="Family",1,0)</formula>
    </cfRule>
    <cfRule type="expression" dxfId="1874" priority="51">
      <formula>IF($B150="Alba",1,0)</formula>
    </cfRule>
    <cfRule type="expression" dxfId="1873" priority="52">
      <formula>IF($B150="Lib Dem",1,0)</formula>
    </cfRule>
    <cfRule type="expression" dxfId="1872" priority="53">
      <formula>IF($B150="Conservative",1,0)</formula>
    </cfRule>
    <cfRule type="expression" dxfId="1871" priority="54">
      <formula>IF($B150="Green",1,0)</formula>
    </cfRule>
    <cfRule type="expression" dxfId="1870" priority="55">
      <formula>IF($B150="SNP",1,0)</formula>
    </cfRule>
    <cfRule type="expression" dxfId="1869" priority="56">
      <formula>IF($B150="Labour",1,0)</formula>
    </cfRule>
  </conditionalFormatting>
  <conditionalFormatting sqref="B151:S151">
    <cfRule type="expression" dxfId="1868" priority="41">
      <formula>IF($B151="Independent",1,0)</formula>
    </cfRule>
    <cfRule type="expression" dxfId="1867" priority="42">
      <formula>IF($B151="Family",1,0)</formula>
    </cfRule>
    <cfRule type="expression" dxfId="1866" priority="43">
      <formula>IF($B151="Alba",1,0)</formula>
    </cfRule>
    <cfRule type="expression" dxfId="1865" priority="44">
      <formula>IF($B151="Lib Dem",1,0)</formula>
    </cfRule>
    <cfRule type="expression" dxfId="1864" priority="45">
      <formula>IF($B151="Conservative",1,0)</formula>
    </cfRule>
    <cfRule type="expression" dxfId="1863" priority="46">
      <formula>IF($B151="Green",1,0)</formula>
    </cfRule>
    <cfRule type="expression" dxfId="1862" priority="47">
      <formula>IF($B151="SNP",1,0)</formula>
    </cfRule>
    <cfRule type="expression" dxfId="1861" priority="48">
      <formula>IF($B151="Labour",1,0)</formula>
    </cfRule>
  </conditionalFormatting>
  <conditionalFormatting sqref="B152:S152">
    <cfRule type="expression" dxfId="1860" priority="33">
      <formula>IF($B152="Independent",1,0)</formula>
    </cfRule>
    <cfRule type="expression" dxfId="1859" priority="34">
      <formula>IF($B152="Family",1,0)</formula>
    </cfRule>
    <cfRule type="expression" dxfId="1858" priority="35">
      <formula>IF($B152="Alba",1,0)</formula>
    </cfRule>
    <cfRule type="expression" dxfId="1857" priority="36">
      <formula>IF($B152="Lib Dem",1,0)</formula>
    </cfRule>
    <cfRule type="expression" dxfId="1856" priority="37">
      <formula>IF($B152="Conservative",1,0)</formula>
    </cfRule>
    <cfRule type="expression" dxfId="1855" priority="38">
      <formula>IF($B152="Green",1,0)</formula>
    </cfRule>
    <cfRule type="expression" dxfId="1854" priority="39">
      <formula>IF($B152="SNP",1,0)</formula>
    </cfRule>
    <cfRule type="expression" dxfId="1853" priority="40">
      <formula>IF($B152="Labour",1,0)</formula>
    </cfRule>
  </conditionalFormatting>
  <conditionalFormatting sqref="B153:S153">
    <cfRule type="expression" dxfId="1852" priority="25">
      <formula>IF($B153="Independent",1,0)</formula>
    </cfRule>
    <cfRule type="expression" dxfId="1851" priority="26">
      <formula>IF($B153="Family",1,0)</formula>
    </cfRule>
    <cfRule type="expression" dxfId="1850" priority="27">
      <formula>IF($B153="Alba",1,0)</formula>
    </cfRule>
    <cfRule type="expression" dxfId="1849" priority="28">
      <formula>IF($B153="Lib Dem",1,0)</formula>
    </cfRule>
    <cfRule type="expression" dxfId="1848" priority="29">
      <formula>IF($B153="Conservative",1,0)</formula>
    </cfRule>
    <cfRule type="expression" dxfId="1847" priority="30">
      <formula>IF($B153="Green",1,0)</formula>
    </cfRule>
    <cfRule type="expression" dxfId="1846" priority="31">
      <formula>IF($B153="SNP",1,0)</formula>
    </cfRule>
    <cfRule type="expression" dxfId="1845" priority="32">
      <formula>IF($B153="Labour",1,0)</formula>
    </cfRule>
  </conditionalFormatting>
  <conditionalFormatting sqref="B154:S154">
    <cfRule type="expression" dxfId="1844" priority="17">
      <formula>IF($B154="Independent",1,0)</formula>
    </cfRule>
    <cfRule type="expression" dxfId="1843" priority="18">
      <formula>IF($B154="Family",1,0)</formula>
    </cfRule>
    <cfRule type="expression" dxfId="1842" priority="19">
      <formula>IF($B154="Alba",1,0)</formula>
    </cfRule>
    <cfRule type="expression" dxfId="1841" priority="20">
      <formula>IF($B154="Lib Dem",1,0)</formula>
    </cfRule>
    <cfRule type="expression" dxfId="1840" priority="21">
      <formula>IF($B154="Conservative",1,0)</formula>
    </cfRule>
    <cfRule type="expression" dxfId="1839" priority="22">
      <formula>IF($B154="Green",1,0)</formula>
    </cfRule>
    <cfRule type="expression" dxfId="1838" priority="23">
      <formula>IF($B154="SNP",1,0)</formula>
    </cfRule>
    <cfRule type="expression" dxfId="1837" priority="24">
      <formula>IF($B154="Labour",1,0)</formula>
    </cfRule>
  </conditionalFormatting>
  <conditionalFormatting sqref="B155:S155">
    <cfRule type="expression" dxfId="1836" priority="9">
      <formula>IF($B155="Independent",1,0)</formula>
    </cfRule>
    <cfRule type="expression" dxfId="1835" priority="10">
      <formula>IF($B155="Family",1,0)</formula>
    </cfRule>
    <cfRule type="expression" dxfId="1834" priority="11">
      <formula>IF($B155="Alba",1,0)</formula>
    </cfRule>
    <cfRule type="expression" dxfId="1833" priority="12">
      <formula>IF($B155="Lib Dem",1,0)</formula>
    </cfRule>
    <cfRule type="expression" dxfId="1832" priority="13">
      <formula>IF($B155="Conservative",1,0)</formula>
    </cfRule>
    <cfRule type="expression" dxfId="1831" priority="14">
      <formula>IF($B155="Green",1,0)</formula>
    </cfRule>
    <cfRule type="expression" dxfId="1830" priority="15">
      <formula>IF($B155="SNP",1,0)</formula>
    </cfRule>
    <cfRule type="expression" dxfId="1829" priority="16">
      <formula>IF($B155="Labour",1,0)</formula>
    </cfRule>
  </conditionalFormatting>
  <conditionalFormatting sqref="B156:S156">
    <cfRule type="expression" dxfId="1828" priority="1">
      <formula>IF($B156="Independent",1,0)</formula>
    </cfRule>
    <cfRule type="expression" dxfId="1827" priority="2">
      <formula>IF($B156="Family",1,0)</formula>
    </cfRule>
    <cfRule type="expression" dxfId="1826" priority="3">
      <formula>IF($B156="Alba",1,0)</formula>
    </cfRule>
    <cfRule type="expression" dxfId="1825" priority="4">
      <formula>IF($B156="Lib Dem",1,0)</formula>
    </cfRule>
    <cfRule type="expression" dxfId="1824" priority="5">
      <formula>IF($B156="Conservative",1,0)</formula>
    </cfRule>
    <cfRule type="expression" dxfId="1823" priority="6">
      <formula>IF($B156="Green",1,0)</formula>
    </cfRule>
    <cfRule type="expression" dxfId="1822" priority="7">
      <formula>IF($B156="SNP",1,0)</formula>
    </cfRule>
    <cfRule type="expression" dxfId="1821" priority="8">
      <formula>IF($B156="Labour",1,0)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D138"/>
  <sheetViews>
    <sheetView zoomScale="80" zoomScaleNormal="80" workbookViewId="0">
      <selection activeCell="J129" sqref="J129:N130"/>
    </sheetView>
  </sheetViews>
  <sheetFormatPr defaultRowHeight="13.8" x14ac:dyDescent="0.25"/>
  <sheetData>
    <row r="1" spans="2:30" ht="14.4" thickBot="1" x14ac:dyDescent="0.3"/>
    <row r="2" spans="2:30" ht="18" thickBot="1" x14ac:dyDescent="0.35">
      <c r="B2" s="88" t="s">
        <v>48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2:30" ht="18" thickBot="1" x14ac:dyDescent="0.35">
      <c r="B3" s="93" t="s">
        <v>49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96" t="s">
        <v>50</v>
      </c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8"/>
    </row>
    <row r="4" spans="2:30" ht="15.6" x14ac:dyDescent="0.3">
      <c r="B4" s="33"/>
      <c r="C4" s="34" t="str">
        <f>B5</f>
        <v>SNP</v>
      </c>
      <c r="D4" s="34" t="str">
        <f>B6</f>
        <v>Conservative</v>
      </c>
      <c r="E4" s="34" t="str">
        <f>B7</f>
        <v>Labour</v>
      </c>
      <c r="F4" s="34" t="str">
        <f>B8</f>
        <v>Green</v>
      </c>
      <c r="G4" s="34" t="str">
        <f>B9</f>
        <v>Lib Dem</v>
      </c>
      <c r="H4" s="34" t="str">
        <f>B10</f>
        <v>Family</v>
      </c>
      <c r="I4" s="34"/>
      <c r="J4" s="34"/>
      <c r="K4" s="34"/>
      <c r="L4" s="34"/>
      <c r="M4" s="34"/>
      <c r="N4" s="34"/>
      <c r="O4" s="35" t="s">
        <v>51</v>
      </c>
      <c r="P4" s="36" t="s">
        <v>52</v>
      </c>
      <c r="Q4" s="37"/>
      <c r="R4" s="34" t="str">
        <f t="shared" ref="R4:AC4" si="0">C4</f>
        <v>SNP</v>
      </c>
      <c r="S4" s="38" t="str">
        <f t="shared" si="0"/>
        <v>Conservative</v>
      </c>
      <c r="T4" s="38" t="str">
        <f t="shared" si="0"/>
        <v>Labour</v>
      </c>
      <c r="U4" s="38" t="str">
        <f t="shared" si="0"/>
        <v>Green</v>
      </c>
      <c r="V4" s="38" t="str">
        <f t="shared" si="0"/>
        <v>Lib Dem</v>
      </c>
      <c r="W4" s="38" t="str">
        <f t="shared" si="0"/>
        <v>Family</v>
      </c>
      <c r="X4" s="38">
        <f t="shared" si="0"/>
        <v>0</v>
      </c>
      <c r="Y4" s="38">
        <f t="shared" si="0"/>
        <v>0</v>
      </c>
      <c r="Z4" s="38">
        <f t="shared" si="0"/>
        <v>0</v>
      </c>
      <c r="AA4" s="38">
        <f t="shared" si="0"/>
        <v>0</v>
      </c>
      <c r="AB4" s="38">
        <f t="shared" si="0"/>
        <v>0</v>
      </c>
      <c r="AC4" s="38">
        <f t="shared" si="0"/>
        <v>0</v>
      </c>
      <c r="AD4" s="39" t="s">
        <v>51</v>
      </c>
    </row>
    <row r="5" spans="2:30" ht="15.6" x14ac:dyDescent="0.3">
      <c r="B5" s="40" t="s">
        <v>17</v>
      </c>
      <c r="C5" s="41"/>
      <c r="D5" s="42">
        <v>45</v>
      </c>
      <c r="E5" s="42">
        <v>346</v>
      </c>
      <c r="F5" s="42">
        <v>561</v>
      </c>
      <c r="G5" s="42">
        <v>79</v>
      </c>
      <c r="H5" s="42">
        <v>29</v>
      </c>
      <c r="I5" s="42"/>
      <c r="J5" s="42"/>
      <c r="K5" s="42"/>
      <c r="L5" s="42"/>
      <c r="M5" s="42"/>
      <c r="N5" s="42"/>
      <c r="O5" s="43">
        <v>375</v>
      </c>
      <c r="P5" s="44">
        <f>SUM(C5:O5)</f>
        <v>1435</v>
      </c>
      <c r="Q5" s="40" t="str">
        <f>B5</f>
        <v>SNP</v>
      </c>
      <c r="R5" s="45"/>
      <c r="S5" s="46">
        <f t="shared" ref="S5:S10" si="1">D5/SUM($C5:$O5)</f>
        <v>3.1358885017421602E-2</v>
      </c>
      <c r="T5" s="46">
        <f t="shared" ref="T5:T10" si="2">E5/SUM($C5:$O5)</f>
        <v>0.24111498257839722</v>
      </c>
      <c r="U5" s="46">
        <f t="shared" ref="U5:AD10" si="3">F5/SUM($C5:$O5)</f>
        <v>0.39094076655052262</v>
      </c>
      <c r="V5" s="46">
        <f t="shared" si="3"/>
        <v>5.5052264808362367E-2</v>
      </c>
      <c r="W5" s="46">
        <f t="shared" si="3"/>
        <v>2.0209059233449476E-2</v>
      </c>
      <c r="X5" s="46">
        <f t="shared" si="3"/>
        <v>0</v>
      </c>
      <c r="Y5" s="46">
        <f t="shared" si="3"/>
        <v>0</v>
      </c>
      <c r="Z5" s="46">
        <f t="shared" si="3"/>
        <v>0</v>
      </c>
      <c r="AA5" s="46">
        <f t="shared" si="3"/>
        <v>0</v>
      </c>
      <c r="AB5" s="46">
        <f t="shared" si="3"/>
        <v>0</v>
      </c>
      <c r="AC5" s="46">
        <f t="shared" si="3"/>
        <v>0</v>
      </c>
      <c r="AD5" s="47">
        <f t="shared" si="3"/>
        <v>0.26132404181184671</v>
      </c>
    </row>
    <row r="6" spans="2:30" ht="15.6" x14ac:dyDescent="0.3">
      <c r="B6" s="48" t="s">
        <v>19</v>
      </c>
      <c r="C6" s="49">
        <v>45</v>
      </c>
      <c r="D6" s="50"/>
      <c r="E6" s="49">
        <v>449</v>
      </c>
      <c r="F6" s="49">
        <v>52</v>
      </c>
      <c r="G6" s="49">
        <v>253</v>
      </c>
      <c r="H6" s="49">
        <v>62</v>
      </c>
      <c r="I6" s="49"/>
      <c r="J6" s="49"/>
      <c r="K6" s="49"/>
      <c r="L6" s="49"/>
      <c r="M6" s="49"/>
      <c r="N6" s="49"/>
      <c r="O6" s="51">
        <v>544</v>
      </c>
      <c r="P6" s="52">
        <f t="shared" ref="P6:P10" si="4">SUM(C6:O6)</f>
        <v>1405</v>
      </c>
      <c r="Q6" s="48" t="str">
        <f t="shared" ref="Q6:Q10" si="5">B6</f>
        <v>Conservative</v>
      </c>
      <c r="R6" s="46">
        <f t="shared" ref="R6:R10" si="6">C6/SUM($C6:$O6)</f>
        <v>3.2028469750889681E-2</v>
      </c>
      <c r="S6" s="53"/>
      <c r="T6" s="46">
        <f t="shared" si="2"/>
        <v>0.31957295373665479</v>
      </c>
      <c r="U6" s="46">
        <f t="shared" si="3"/>
        <v>3.7010676156583627E-2</v>
      </c>
      <c r="V6" s="46">
        <f t="shared" si="3"/>
        <v>0.1800711743772242</v>
      </c>
      <c r="W6" s="46">
        <f t="shared" si="3"/>
        <v>4.4128113879003561E-2</v>
      </c>
      <c r="X6" s="46">
        <f t="shared" si="3"/>
        <v>0</v>
      </c>
      <c r="Y6" s="46">
        <f t="shared" si="3"/>
        <v>0</v>
      </c>
      <c r="Z6" s="46">
        <f t="shared" si="3"/>
        <v>0</v>
      </c>
      <c r="AA6" s="46">
        <f t="shared" si="3"/>
        <v>0</v>
      </c>
      <c r="AB6" s="46">
        <f t="shared" si="3"/>
        <v>0</v>
      </c>
      <c r="AC6" s="46">
        <f t="shared" si="3"/>
        <v>0</v>
      </c>
      <c r="AD6" s="47">
        <f t="shared" si="3"/>
        <v>0.38718861209964411</v>
      </c>
    </row>
    <row r="7" spans="2:30" ht="15.6" x14ac:dyDescent="0.3">
      <c r="B7" s="48" t="s">
        <v>18</v>
      </c>
      <c r="C7" s="49">
        <v>249</v>
      </c>
      <c r="D7" s="49">
        <v>325</v>
      </c>
      <c r="E7" s="50"/>
      <c r="F7" s="49">
        <v>185</v>
      </c>
      <c r="G7" s="49">
        <v>261</v>
      </c>
      <c r="H7" s="49">
        <v>17</v>
      </c>
      <c r="I7" s="49"/>
      <c r="J7" s="49"/>
      <c r="K7" s="49"/>
      <c r="L7" s="49"/>
      <c r="M7" s="49"/>
      <c r="N7" s="49"/>
      <c r="O7" s="51">
        <v>228</v>
      </c>
      <c r="P7" s="52">
        <f t="shared" si="4"/>
        <v>1265</v>
      </c>
      <c r="Q7" s="48" t="str">
        <f t="shared" si="5"/>
        <v>Labour</v>
      </c>
      <c r="R7" s="46">
        <f t="shared" si="6"/>
        <v>0.19683794466403162</v>
      </c>
      <c r="S7" s="46">
        <f t="shared" si="1"/>
        <v>0.25691699604743085</v>
      </c>
      <c r="T7" s="53"/>
      <c r="U7" s="46">
        <f t="shared" si="3"/>
        <v>0.14624505928853754</v>
      </c>
      <c r="V7" s="46">
        <f t="shared" si="3"/>
        <v>0.20632411067193676</v>
      </c>
      <c r="W7" s="46">
        <f t="shared" si="3"/>
        <v>1.3438735177865613E-2</v>
      </c>
      <c r="X7" s="46">
        <f t="shared" si="3"/>
        <v>0</v>
      </c>
      <c r="Y7" s="46">
        <f t="shared" si="3"/>
        <v>0</v>
      </c>
      <c r="Z7" s="46">
        <f t="shared" si="3"/>
        <v>0</v>
      </c>
      <c r="AA7" s="46">
        <f t="shared" si="3"/>
        <v>0</v>
      </c>
      <c r="AB7" s="46">
        <f t="shared" si="3"/>
        <v>0</v>
      </c>
      <c r="AC7" s="46">
        <f t="shared" si="3"/>
        <v>0</v>
      </c>
      <c r="AD7" s="47">
        <f t="shared" si="3"/>
        <v>0.18023715415019761</v>
      </c>
    </row>
    <row r="8" spans="2:30" ht="15.6" x14ac:dyDescent="0.3">
      <c r="B8" s="48" t="s">
        <v>21</v>
      </c>
      <c r="C8" s="49">
        <v>91</v>
      </c>
      <c r="D8" s="49">
        <v>19</v>
      </c>
      <c r="E8" s="49">
        <v>68</v>
      </c>
      <c r="F8" s="50"/>
      <c r="G8" s="49">
        <v>32</v>
      </c>
      <c r="H8" s="49">
        <v>6</v>
      </c>
      <c r="I8" s="49"/>
      <c r="J8" s="49"/>
      <c r="K8" s="49"/>
      <c r="L8" s="49"/>
      <c r="M8" s="49"/>
      <c r="N8" s="49"/>
      <c r="O8" s="51">
        <v>17</v>
      </c>
      <c r="P8" s="52">
        <f t="shared" si="4"/>
        <v>233</v>
      </c>
      <c r="Q8" s="48" t="str">
        <f t="shared" si="5"/>
        <v>Green</v>
      </c>
      <c r="R8" s="46">
        <f t="shared" si="6"/>
        <v>0.3905579399141631</v>
      </c>
      <c r="S8" s="46">
        <f t="shared" si="1"/>
        <v>8.15450643776824E-2</v>
      </c>
      <c r="T8" s="46">
        <f t="shared" si="2"/>
        <v>0.29184549356223177</v>
      </c>
      <c r="U8" s="53"/>
      <c r="V8" s="46">
        <f t="shared" si="3"/>
        <v>0.13733905579399142</v>
      </c>
      <c r="W8" s="46">
        <f t="shared" si="3"/>
        <v>2.575107296137339E-2</v>
      </c>
      <c r="X8" s="46">
        <f t="shared" si="3"/>
        <v>0</v>
      </c>
      <c r="Y8" s="46">
        <f t="shared" si="3"/>
        <v>0</v>
      </c>
      <c r="Z8" s="46">
        <f t="shared" si="3"/>
        <v>0</v>
      </c>
      <c r="AA8" s="46">
        <f t="shared" si="3"/>
        <v>0</v>
      </c>
      <c r="AB8" s="46">
        <f t="shared" si="3"/>
        <v>0</v>
      </c>
      <c r="AC8" s="46">
        <f t="shared" si="3"/>
        <v>0</v>
      </c>
      <c r="AD8" s="47">
        <f t="shared" si="3"/>
        <v>7.2961373390557943E-2</v>
      </c>
    </row>
    <row r="9" spans="2:30" ht="15.6" x14ac:dyDescent="0.3">
      <c r="B9" s="48" t="s">
        <v>20</v>
      </c>
      <c r="C9" s="49">
        <v>14</v>
      </c>
      <c r="D9" s="49">
        <v>29</v>
      </c>
      <c r="E9" s="49">
        <v>63</v>
      </c>
      <c r="F9" s="49">
        <v>24</v>
      </c>
      <c r="G9" s="50"/>
      <c r="H9" s="49">
        <v>6</v>
      </c>
      <c r="I9" s="49"/>
      <c r="J9" s="49"/>
      <c r="K9" s="49"/>
      <c r="L9" s="49"/>
      <c r="M9" s="49"/>
      <c r="N9" s="49"/>
      <c r="O9" s="51">
        <v>14</v>
      </c>
      <c r="P9" s="52">
        <f t="shared" si="4"/>
        <v>150</v>
      </c>
      <c r="Q9" s="48" t="str">
        <f t="shared" si="5"/>
        <v>Lib Dem</v>
      </c>
      <c r="R9" s="46">
        <f t="shared" si="6"/>
        <v>9.3333333333333338E-2</v>
      </c>
      <c r="S9" s="46">
        <f t="shared" si="1"/>
        <v>0.19333333333333333</v>
      </c>
      <c r="T9" s="46">
        <f t="shared" si="2"/>
        <v>0.42</v>
      </c>
      <c r="U9" s="46">
        <f t="shared" si="3"/>
        <v>0.16</v>
      </c>
      <c r="V9" s="53">
        <f t="shared" si="3"/>
        <v>0</v>
      </c>
      <c r="W9" s="46">
        <f t="shared" si="3"/>
        <v>0.04</v>
      </c>
      <c r="X9" s="46">
        <f t="shared" si="3"/>
        <v>0</v>
      </c>
      <c r="Y9" s="46">
        <f t="shared" si="3"/>
        <v>0</v>
      </c>
      <c r="Z9" s="46">
        <f t="shared" si="3"/>
        <v>0</v>
      </c>
      <c r="AA9" s="46">
        <f t="shared" si="3"/>
        <v>0</v>
      </c>
      <c r="AB9" s="46">
        <f t="shared" si="3"/>
        <v>0</v>
      </c>
      <c r="AC9" s="46">
        <f t="shared" si="3"/>
        <v>0</v>
      </c>
      <c r="AD9" s="47">
        <f t="shared" si="3"/>
        <v>9.3333333333333338E-2</v>
      </c>
    </row>
    <row r="10" spans="2:30" ht="16.2" thickBot="1" x14ac:dyDescent="0.35">
      <c r="B10" s="48" t="s">
        <v>39</v>
      </c>
      <c r="C10" s="49">
        <v>4</v>
      </c>
      <c r="D10" s="49">
        <v>18</v>
      </c>
      <c r="E10" s="49">
        <v>15</v>
      </c>
      <c r="F10" s="49">
        <v>8</v>
      </c>
      <c r="G10" s="49">
        <v>1</v>
      </c>
      <c r="H10" s="50"/>
      <c r="I10" s="49"/>
      <c r="J10" s="49"/>
      <c r="K10" s="49"/>
      <c r="L10" s="49"/>
      <c r="M10" s="49"/>
      <c r="N10" s="49"/>
      <c r="O10" s="51">
        <v>13</v>
      </c>
      <c r="P10" s="52">
        <f t="shared" si="4"/>
        <v>59</v>
      </c>
      <c r="Q10" s="48" t="str">
        <f t="shared" si="5"/>
        <v>Family</v>
      </c>
      <c r="R10" s="46">
        <f t="shared" si="6"/>
        <v>6.7796610169491525E-2</v>
      </c>
      <c r="S10" s="46">
        <f t="shared" si="1"/>
        <v>0.30508474576271188</v>
      </c>
      <c r="T10" s="46">
        <f t="shared" si="2"/>
        <v>0.25423728813559321</v>
      </c>
      <c r="U10" s="46">
        <f t="shared" si="3"/>
        <v>0.13559322033898305</v>
      </c>
      <c r="V10" s="46">
        <f t="shared" si="3"/>
        <v>1.6949152542372881E-2</v>
      </c>
      <c r="W10" s="53">
        <f t="shared" si="3"/>
        <v>0</v>
      </c>
      <c r="X10" s="46">
        <f t="shared" si="3"/>
        <v>0</v>
      </c>
      <c r="Y10" s="46">
        <f t="shared" si="3"/>
        <v>0</v>
      </c>
      <c r="Z10" s="46">
        <f t="shared" si="3"/>
        <v>0</v>
      </c>
      <c r="AA10" s="46">
        <f t="shared" si="3"/>
        <v>0</v>
      </c>
      <c r="AB10" s="46">
        <f t="shared" si="3"/>
        <v>0</v>
      </c>
      <c r="AC10" s="46">
        <f t="shared" si="3"/>
        <v>0</v>
      </c>
      <c r="AD10" s="47">
        <f t="shared" si="3"/>
        <v>0.22033898305084745</v>
      </c>
    </row>
    <row r="11" spans="2:30" ht="15.6" x14ac:dyDescent="0.3">
      <c r="B11" s="99" t="s">
        <v>53</v>
      </c>
      <c r="C11" s="54" t="s">
        <v>54</v>
      </c>
      <c r="D11" s="55" t="s">
        <v>55</v>
      </c>
      <c r="E11" s="55" t="s">
        <v>56</v>
      </c>
      <c r="F11" s="55" t="s">
        <v>57</v>
      </c>
      <c r="G11" s="55" t="s">
        <v>58</v>
      </c>
      <c r="H11" s="55" t="s">
        <v>59</v>
      </c>
      <c r="I11" s="55" t="s">
        <v>60</v>
      </c>
      <c r="J11" s="55" t="s">
        <v>61</v>
      </c>
      <c r="K11" s="55" t="s">
        <v>62</v>
      </c>
      <c r="L11" s="55" t="s">
        <v>63</v>
      </c>
      <c r="M11" s="55" t="s">
        <v>64</v>
      </c>
      <c r="N11" s="55" t="s">
        <v>65</v>
      </c>
      <c r="O11" s="55" t="s">
        <v>66</v>
      </c>
      <c r="P11" s="56" t="s">
        <v>67</v>
      </c>
      <c r="Q11" s="57" t="s">
        <v>54</v>
      </c>
      <c r="R11" s="55" t="s">
        <v>55</v>
      </c>
      <c r="S11" s="55" t="s">
        <v>56</v>
      </c>
      <c r="T11" s="55" t="s">
        <v>57</v>
      </c>
      <c r="U11" s="55" t="s">
        <v>58</v>
      </c>
      <c r="V11" s="55" t="s">
        <v>59</v>
      </c>
      <c r="W11" s="55" t="s">
        <v>60</v>
      </c>
      <c r="X11" s="55" t="s">
        <v>61</v>
      </c>
      <c r="Y11" s="55" t="s">
        <v>62</v>
      </c>
      <c r="Z11" s="55" t="s">
        <v>63</v>
      </c>
      <c r="AA11" s="55" t="s">
        <v>64</v>
      </c>
      <c r="AB11" s="55" t="s">
        <v>65</v>
      </c>
      <c r="AC11" s="55" t="s">
        <v>66</v>
      </c>
      <c r="AD11" s="56" t="s">
        <v>67</v>
      </c>
    </row>
    <row r="12" spans="2:30" ht="16.2" thickBot="1" x14ac:dyDescent="0.35">
      <c r="B12" s="100"/>
      <c r="C12" s="58" t="s">
        <v>31</v>
      </c>
      <c r="D12" s="59">
        <v>4547</v>
      </c>
      <c r="E12" s="59">
        <v>4181</v>
      </c>
      <c r="F12" s="59">
        <v>3023</v>
      </c>
      <c r="G12" s="59">
        <v>1363</v>
      </c>
      <c r="H12" s="59">
        <v>686</v>
      </c>
      <c r="I12" s="59">
        <v>644</v>
      </c>
      <c r="J12" s="59">
        <v>608</v>
      </c>
      <c r="K12" s="59">
        <v>580</v>
      </c>
      <c r="L12" s="59"/>
      <c r="M12" s="59"/>
      <c r="N12" s="59"/>
      <c r="O12" s="59"/>
      <c r="P12" s="60"/>
      <c r="Q12" s="61" t="s">
        <v>68</v>
      </c>
      <c r="R12" s="62">
        <f>D12/$D12</f>
        <v>1</v>
      </c>
      <c r="S12" s="63">
        <f t="shared" ref="S12:AD12" si="7">E12/$D12</f>
        <v>0.91950736749505169</v>
      </c>
      <c r="T12" s="63">
        <f t="shared" si="7"/>
        <v>0.66483395645480536</v>
      </c>
      <c r="U12" s="63">
        <f t="shared" si="7"/>
        <v>0.29975808225203432</v>
      </c>
      <c r="V12" s="63">
        <f t="shared" si="7"/>
        <v>0.15086870464042226</v>
      </c>
      <c r="W12" s="63">
        <f t="shared" si="7"/>
        <v>0.1416318451726413</v>
      </c>
      <c r="X12" s="63">
        <f t="shared" si="7"/>
        <v>0.1337145370574005</v>
      </c>
      <c r="Y12" s="63">
        <f t="shared" si="7"/>
        <v>0.12755663074554652</v>
      </c>
      <c r="Z12" s="63">
        <f t="shared" si="7"/>
        <v>0</v>
      </c>
      <c r="AA12" s="63">
        <f t="shared" si="7"/>
        <v>0</v>
      </c>
      <c r="AB12" s="63">
        <f t="shared" si="7"/>
        <v>0</v>
      </c>
      <c r="AC12" s="63">
        <f t="shared" si="7"/>
        <v>0</v>
      </c>
      <c r="AD12" s="64">
        <f t="shared" si="7"/>
        <v>0</v>
      </c>
    </row>
    <row r="13" spans="2:30" ht="14.4" thickBot="1" x14ac:dyDescent="0.3"/>
    <row r="14" spans="2:30" ht="18" thickBot="1" x14ac:dyDescent="0.35">
      <c r="B14" s="88" t="s">
        <v>90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</row>
    <row r="15" spans="2:30" ht="18" thickBot="1" x14ac:dyDescent="0.35">
      <c r="B15" s="93" t="s">
        <v>49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  <c r="Q15" s="96" t="s">
        <v>50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8"/>
    </row>
    <row r="16" spans="2:30" ht="15.6" x14ac:dyDescent="0.3">
      <c r="B16" s="33"/>
      <c r="C16" s="34" t="str">
        <f>B17</f>
        <v>SNP</v>
      </c>
      <c r="D16" s="34" t="str">
        <f>B18</f>
        <v>Conservative</v>
      </c>
      <c r="E16" s="34" t="str">
        <f>B19</f>
        <v>Independent</v>
      </c>
      <c r="F16" s="34" t="str">
        <f>B20</f>
        <v>Lib Dem</v>
      </c>
      <c r="G16" s="34" t="str">
        <f>B21</f>
        <v>Green</v>
      </c>
      <c r="H16" s="34"/>
      <c r="I16" s="34"/>
      <c r="J16" s="34"/>
      <c r="K16" s="34"/>
      <c r="L16" s="34"/>
      <c r="M16" s="34"/>
      <c r="N16" s="34"/>
      <c r="O16" s="35" t="s">
        <v>51</v>
      </c>
      <c r="P16" s="36" t="s">
        <v>52</v>
      </c>
      <c r="Q16" s="37"/>
      <c r="R16" s="34" t="str">
        <f t="shared" ref="R16:AC16" si="8">C16</f>
        <v>SNP</v>
      </c>
      <c r="S16" s="38" t="str">
        <f t="shared" si="8"/>
        <v>Conservative</v>
      </c>
      <c r="T16" s="38" t="str">
        <f t="shared" si="8"/>
        <v>Independent</v>
      </c>
      <c r="U16" s="38" t="str">
        <f t="shared" si="8"/>
        <v>Lib Dem</v>
      </c>
      <c r="V16" s="38" t="str">
        <f t="shared" si="8"/>
        <v>Green</v>
      </c>
      <c r="W16" s="38">
        <f t="shared" si="8"/>
        <v>0</v>
      </c>
      <c r="X16" s="38">
        <f t="shared" si="8"/>
        <v>0</v>
      </c>
      <c r="Y16" s="38">
        <f t="shared" si="8"/>
        <v>0</v>
      </c>
      <c r="Z16" s="38">
        <f t="shared" si="8"/>
        <v>0</v>
      </c>
      <c r="AA16" s="38">
        <f t="shared" si="8"/>
        <v>0</v>
      </c>
      <c r="AB16" s="38">
        <f t="shared" si="8"/>
        <v>0</v>
      </c>
      <c r="AC16" s="38">
        <f t="shared" si="8"/>
        <v>0</v>
      </c>
      <c r="AD16" s="39" t="s">
        <v>51</v>
      </c>
    </row>
    <row r="17" spans="2:30" ht="15.6" x14ac:dyDescent="0.3">
      <c r="B17" s="40" t="s">
        <v>17</v>
      </c>
      <c r="C17" s="41"/>
      <c r="D17" s="42">
        <v>96</v>
      </c>
      <c r="E17" s="42">
        <v>391</v>
      </c>
      <c r="F17" s="42">
        <v>186</v>
      </c>
      <c r="G17" s="42">
        <v>1027</v>
      </c>
      <c r="H17" s="42"/>
      <c r="I17" s="42"/>
      <c r="J17" s="42"/>
      <c r="K17" s="42"/>
      <c r="L17" s="42"/>
      <c r="M17" s="42"/>
      <c r="N17" s="42"/>
      <c r="O17" s="43">
        <v>751</v>
      </c>
      <c r="P17" s="44">
        <f>SUM(C17:O17)</f>
        <v>2451</v>
      </c>
      <c r="Q17" s="40" t="str">
        <f>B17</f>
        <v>SNP</v>
      </c>
      <c r="R17" s="45"/>
      <c r="S17" s="46">
        <f t="shared" ref="S17:S21" si="9">D17/SUM($C17:$O17)</f>
        <v>3.9167686658506728E-2</v>
      </c>
      <c r="T17" s="46">
        <f t="shared" ref="T17:T21" si="10">E17/SUM($C17:$O17)</f>
        <v>0.15952672378620972</v>
      </c>
      <c r="U17" s="46">
        <f t="shared" ref="U17:AD21" si="11">F17/SUM($C17:$O17)</f>
        <v>7.588739290085679E-2</v>
      </c>
      <c r="V17" s="46">
        <f t="shared" si="11"/>
        <v>0.41901264789881681</v>
      </c>
      <c r="W17" s="46">
        <f t="shared" si="11"/>
        <v>0</v>
      </c>
      <c r="X17" s="46">
        <f t="shared" si="11"/>
        <v>0</v>
      </c>
      <c r="Y17" s="46">
        <f t="shared" si="11"/>
        <v>0</v>
      </c>
      <c r="Z17" s="46">
        <f t="shared" si="11"/>
        <v>0</v>
      </c>
      <c r="AA17" s="46">
        <f t="shared" si="11"/>
        <v>0</v>
      </c>
      <c r="AB17" s="46">
        <f t="shared" si="11"/>
        <v>0</v>
      </c>
      <c r="AC17" s="46">
        <f t="shared" si="11"/>
        <v>0</v>
      </c>
      <c r="AD17" s="47">
        <f t="shared" si="11"/>
        <v>0.30640554875560994</v>
      </c>
    </row>
    <row r="18" spans="2:30" ht="15.6" x14ac:dyDescent="0.3">
      <c r="B18" s="48" t="s">
        <v>19</v>
      </c>
      <c r="C18" s="49">
        <v>55</v>
      </c>
      <c r="D18" s="50"/>
      <c r="E18" s="49">
        <v>744</v>
      </c>
      <c r="F18" s="49">
        <v>435</v>
      </c>
      <c r="G18" s="49">
        <v>82</v>
      </c>
      <c r="H18" s="49"/>
      <c r="I18" s="49"/>
      <c r="J18" s="49"/>
      <c r="K18" s="49"/>
      <c r="L18" s="49"/>
      <c r="M18" s="49"/>
      <c r="N18" s="49"/>
      <c r="O18" s="51">
        <v>725</v>
      </c>
      <c r="P18" s="52">
        <f t="shared" ref="P18:P21" si="12">SUM(C18:O18)</f>
        <v>2041</v>
      </c>
      <c r="Q18" s="48" t="str">
        <f t="shared" ref="Q18:Q21" si="13">B18</f>
        <v>Conservative</v>
      </c>
      <c r="R18" s="46">
        <f t="shared" ref="R18:R21" si="14">C18/SUM($C18:$O18)</f>
        <v>2.6947574718275354E-2</v>
      </c>
      <c r="S18" s="53"/>
      <c r="T18" s="46">
        <f t="shared" si="10"/>
        <v>0.36452719255267024</v>
      </c>
      <c r="U18" s="46">
        <f t="shared" si="11"/>
        <v>0.21313081822635963</v>
      </c>
      <c r="V18" s="46">
        <f t="shared" si="11"/>
        <v>4.0176384125428712E-2</v>
      </c>
      <c r="W18" s="46">
        <f t="shared" si="11"/>
        <v>0</v>
      </c>
      <c r="X18" s="46">
        <f t="shared" si="11"/>
        <v>0</v>
      </c>
      <c r="Y18" s="46">
        <f t="shared" si="11"/>
        <v>0</v>
      </c>
      <c r="Z18" s="46">
        <f t="shared" si="11"/>
        <v>0</v>
      </c>
      <c r="AA18" s="46">
        <f t="shared" si="11"/>
        <v>0</v>
      </c>
      <c r="AB18" s="46">
        <f t="shared" si="11"/>
        <v>0</v>
      </c>
      <c r="AC18" s="46">
        <f t="shared" si="11"/>
        <v>0</v>
      </c>
      <c r="AD18" s="47">
        <f t="shared" si="11"/>
        <v>0.35521803037726607</v>
      </c>
    </row>
    <row r="19" spans="2:30" ht="15.6" x14ac:dyDescent="0.3">
      <c r="B19" s="48" t="s">
        <v>83</v>
      </c>
      <c r="C19" s="49">
        <v>161</v>
      </c>
      <c r="D19" s="49">
        <v>371</v>
      </c>
      <c r="E19" s="50"/>
      <c r="F19" s="49">
        <v>286</v>
      </c>
      <c r="G19" s="49">
        <v>161</v>
      </c>
      <c r="H19" s="49"/>
      <c r="I19" s="49"/>
      <c r="J19" s="49"/>
      <c r="K19" s="49"/>
      <c r="L19" s="49"/>
      <c r="M19" s="49"/>
      <c r="N19" s="49"/>
      <c r="O19" s="51">
        <v>195</v>
      </c>
      <c r="P19" s="52">
        <f t="shared" si="12"/>
        <v>1174</v>
      </c>
      <c r="Q19" s="48" t="str">
        <f t="shared" si="13"/>
        <v>Independent</v>
      </c>
      <c r="R19" s="46">
        <f t="shared" si="14"/>
        <v>0.13713798977853492</v>
      </c>
      <c r="S19" s="46">
        <f t="shared" si="9"/>
        <v>0.31601362862010224</v>
      </c>
      <c r="T19" s="53"/>
      <c r="U19" s="46">
        <f t="shared" si="11"/>
        <v>0.24361158432708688</v>
      </c>
      <c r="V19" s="46">
        <f t="shared" si="11"/>
        <v>0.13713798977853492</v>
      </c>
      <c r="W19" s="46">
        <f t="shared" si="11"/>
        <v>0</v>
      </c>
      <c r="X19" s="46">
        <f t="shared" si="11"/>
        <v>0</v>
      </c>
      <c r="Y19" s="46">
        <f t="shared" si="11"/>
        <v>0</v>
      </c>
      <c r="Z19" s="46">
        <f t="shared" si="11"/>
        <v>0</v>
      </c>
      <c r="AA19" s="46">
        <f t="shared" si="11"/>
        <v>0</v>
      </c>
      <c r="AB19" s="46">
        <f t="shared" si="11"/>
        <v>0</v>
      </c>
      <c r="AC19" s="46">
        <f t="shared" si="11"/>
        <v>0</v>
      </c>
      <c r="AD19" s="47">
        <f t="shared" si="11"/>
        <v>0.16609880749574105</v>
      </c>
    </row>
    <row r="20" spans="2:30" ht="15.6" x14ac:dyDescent="0.3">
      <c r="B20" s="48" t="s">
        <v>20</v>
      </c>
      <c r="C20" s="49">
        <v>39</v>
      </c>
      <c r="D20" s="49">
        <v>134</v>
      </c>
      <c r="E20" s="49">
        <v>200</v>
      </c>
      <c r="F20" s="50"/>
      <c r="G20" s="49">
        <v>122</v>
      </c>
      <c r="H20" s="49"/>
      <c r="I20" s="49"/>
      <c r="J20" s="49"/>
      <c r="K20" s="49"/>
      <c r="L20" s="49"/>
      <c r="M20" s="49"/>
      <c r="N20" s="49"/>
      <c r="O20" s="51">
        <v>103</v>
      </c>
      <c r="P20" s="52">
        <f t="shared" si="12"/>
        <v>598</v>
      </c>
      <c r="Q20" s="48" t="str">
        <f t="shared" si="13"/>
        <v>Lib Dem</v>
      </c>
      <c r="R20" s="46">
        <f t="shared" si="14"/>
        <v>6.5217391304347824E-2</v>
      </c>
      <c r="S20" s="46">
        <f t="shared" si="9"/>
        <v>0.22408026755852842</v>
      </c>
      <c r="T20" s="46">
        <f t="shared" si="10"/>
        <v>0.33444816053511706</v>
      </c>
      <c r="U20" s="53"/>
      <c r="V20" s="46">
        <f t="shared" si="11"/>
        <v>0.20401337792642141</v>
      </c>
      <c r="W20" s="46">
        <f t="shared" si="11"/>
        <v>0</v>
      </c>
      <c r="X20" s="46">
        <f t="shared" si="11"/>
        <v>0</v>
      </c>
      <c r="Y20" s="46">
        <f t="shared" si="11"/>
        <v>0</v>
      </c>
      <c r="Z20" s="46">
        <f t="shared" si="11"/>
        <v>0</v>
      </c>
      <c r="AA20" s="46">
        <f t="shared" si="11"/>
        <v>0</v>
      </c>
      <c r="AB20" s="46">
        <f t="shared" si="11"/>
        <v>0</v>
      </c>
      <c r="AC20" s="46">
        <f t="shared" si="11"/>
        <v>0</v>
      </c>
      <c r="AD20" s="47">
        <f t="shared" si="11"/>
        <v>0.17224080267558528</v>
      </c>
    </row>
    <row r="21" spans="2:30" ht="16.2" thickBot="1" x14ac:dyDescent="0.35">
      <c r="B21" s="48" t="s">
        <v>21</v>
      </c>
      <c r="C21" s="49">
        <v>187</v>
      </c>
      <c r="D21" s="49">
        <v>34</v>
      </c>
      <c r="E21" s="49">
        <v>80</v>
      </c>
      <c r="F21" s="49">
        <v>147</v>
      </c>
      <c r="G21" s="50"/>
      <c r="H21" s="49"/>
      <c r="I21" s="49"/>
      <c r="J21" s="49"/>
      <c r="K21" s="49"/>
      <c r="L21" s="49"/>
      <c r="M21" s="49"/>
      <c r="N21" s="49"/>
      <c r="O21" s="51">
        <v>52</v>
      </c>
      <c r="P21" s="52">
        <f t="shared" si="12"/>
        <v>500</v>
      </c>
      <c r="Q21" s="48" t="str">
        <f t="shared" si="13"/>
        <v>Green</v>
      </c>
      <c r="R21" s="46">
        <f t="shared" si="14"/>
        <v>0.374</v>
      </c>
      <c r="S21" s="46">
        <f t="shared" si="9"/>
        <v>6.8000000000000005E-2</v>
      </c>
      <c r="T21" s="46">
        <f t="shared" si="10"/>
        <v>0.16</v>
      </c>
      <c r="U21" s="46">
        <f t="shared" si="11"/>
        <v>0.29399999999999998</v>
      </c>
      <c r="V21" s="53">
        <f t="shared" si="11"/>
        <v>0</v>
      </c>
      <c r="W21" s="46">
        <f t="shared" si="11"/>
        <v>0</v>
      </c>
      <c r="X21" s="46">
        <f t="shared" si="11"/>
        <v>0</v>
      </c>
      <c r="Y21" s="46">
        <f t="shared" si="11"/>
        <v>0</v>
      </c>
      <c r="Z21" s="46">
        <f t="shared" si="11"/>
        <v>0</v>
      </c>
      <c r="AA21" s="46">
        <f t="shared" si="11"/>
        <v>0</v>
      </c>
      <c r="AB21" s="46">
        <f t="shared" si="11"/>
        <v>0</v>
      </c>
      <c r="AC21" s="46">
        <f t="shared" si="11"/>
        <v>0</v>
      </c>
      <c r="AD21" s="47">
        <f t="shared" si="11"/>
        <v>0.104</v>
      </c>
    </row>
    <row r="22" spans="2:30" ht="15.6" x14ac:dyDescent="0.3">
      <c r="B22" s="99" t="s">
        <v>53</v>
      </c>
      <c r="C22" s="54" t="s">
        <v>54</v>
      </c>
      <c r="D22" s="55" t="s">
        <v>55</v>
      </c>
      <c r="E22" s="55" t="s">
        <v>56</v>
      </c>
      <c r="F22" s="55" t="s">
        <v>57</v>
      </c>
      <c r="G22" s="55" t="s">
        <v>58</v>
      </c>
      <c r="H22" s="55" t="s">
        <v>59</v>
      </c>
      <c r="I22" s="55" t="s">
        <v>60</v>
      </c>
      <c r="J22" s="55" t="s">
        <v>61</v>
      </c>
      <c r="K22" s="55" t="s">
        <v>62</v>
      </c>
      <c r="L22" s="55" t="s">
        <v>63</v>
      </c>
      <c r="M22" s="55" t="s">
        <v>64</v>
      </c>
      <c r="N22" s="55" t="s">
        <v>65</v>
      </c>
      <c r="O22" s="55" t="s">
        <v>66</v>
      </c>
      <c r="P22" s="56" t="s">
        <v>67</v>
      </c>
      <c r="Q22" s="57" t="s">
        <v>54</v>
      </c>
      <c r="R22" s="55" t="s">
        <v>55</v>
      </c>
      <c r="S22" s="55" t="s">
        <v>56</v>
      </c>
      <c r="T22" s="55" t="s">
        <v>57</v>
      </c>
      <c r="U22" s="55" t="s">
        <v>58</v>
      </c>
      <c r="V22" s="55" t="s">
        <v>59</v>
      </c>
      <c r="W22" s="55" t="s">
        <v>60</v>
      </c>
      <c r="X22" s="55" t="s">
        <v>61</v>
      </c>
      <c r="Y22" s="55" t="s">
        <v>62</v>
      </c>
      <c r="Z22" s="55" t="s">
        <v>63</v>
      </c>
      <c r="AA22" s="55" t="s">
        <v>64</v>
      </c>
      <c r="AB22" s="55" t="s">
        <v>65</v>
      </c>
      <c r="AC22" s="55" t="s">
        <v>66</v>
      </c>
      <c r="AD22" s="56" t="s">
        <v>67</v>
      </c>
    </row>
    <row r="23" spans="2:30" ht="16.2" thickBot="1" x14ac:dyDescent="0.35">
      <c r="B23" s="100"/>
      <c r="C23" s="58" t="s">
        <v>31</v>
      </c>
      <c r="D23" s="59">
        <v>6764</v>
      </c>
      <c r="E23" s="59">
        <v>6280</v>
      </c>
      <c r="F23" s="59">
        <v>4436</v>
      </c>
      <c r="G23" s="59">
        <v>2180</v>
      </c>
      <c r="H23" s="59">
        <v>1167</v>
      </c>
      <c r="I23" s="59">
        <v>842</v>
      </c>
      <c r="J23" s="59">
        <v>825</v>
      </c>
      <c r="K23" s="59"/>
      <c r="L23" s="59"/>
      <c r="M23" s="59"/>
      <c r="N23" s="59"/>
      <c r="O23" s="59"/>
      <c r="P23" s="60"/>
      <c r="Q23" s="61" t="s">
        <v>68</v>
      </c>
      <c r="R23" s="62">
        <f>D23/$D23</f>
        <v>1</v>
      </c>
      <c r="S23" s="63">
        <f t="shared" ref="S23:AD23" si="15">E23/$D23</f>
        <v>0.92844470727380246</v>
      </c>
      <c r="T23" s="63">
        <f t="shared" si="15"/>
        <v>0.65582495564754584</v>
      </c>
      <c r="U23" s="63">
        <f t="shared" si="15"/>
        <v>0.32229450029568302</v>
      </c>
      <c r="V23" s="63">
        <f t="shared" si="15"/>
        <v>0.17253104671791838</v>
      </c>
      <c r="W23" s="63">
        <f t="shared" si="15"/>
        <v>0.12448255470136015</v>
      </c>
      <c r="X23" s="63">
        <f t="shared" si="15"/>
        <v>0.1219692489651094</v>
      </c>
      <c r="Y23" s="63">
        <f t="shared" si="15"/>
        <v>0</v>
      </c>
      <c r="Z23" s="63">
        <f t="shared" si="15"/>
        <v>0</v>
      </c>
      <c r="AA23" s="63">
        <f t="shared" si="15"/>
        <v>0</v>
      </c>
      <c r="AB23" s="63">
        <f t="shared" si="15"/>
        <v>0</v>
      </c>
      <c r="AC23" s="63">
        <f t="shared" si="15"/>
        <v>0</v>
      </c>
      <c r="AD23" s="64">
        <f t="shared" si="15"/>
        <v>0</v>
      </c>
    </row>
    <row r="24" spans="2:30" ht="14.4" thickBot="1" x14ac:dyDescent="0.3"/>
    <row r="25" spans="2:30" ht="18" thickBot="1" x14ac:dyDescent="0.35">
      <c r="B25" s="88" t="s">
        <v>108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</row>
    <row r="26" spans="2:30" ht="18" thickBot="1" x14ac:dyDescent="0.35">
      <c r="B26" s="93" t="s">
        <v>49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96" t="s">
        <v>50</v>
      </c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</row>
    <row r="27" spans="2:30" ht="15.6" x14ac:dyDescent="0.3">
      <c r="B27" s="33"/>
      <c r="C27" s="34" t="str">
        <f>B28</f>
        <v>Conservative</v>
      </c>
      <c r="D27" s="34" t="str">
        <f>B29</f>
        <v>SNP</v>
      </c>
      <c r="E27" s="34" t="str">
        <f>B30</f>
        <v>Labour</v>
      </c>
      <c r="F27" s="34" t="str">
        <f>B31</f>
        <v>Green</v>
      </c>
      <c r="G27" s="34" t="str">
        <f>B32</f>
        <v>Lib Dem</v>
      </c>
      <c r="H27" s="34" t="str">
        <f>B33</f>
        <v>Independent</v>
      </c>
      <c r="I27" s="34" t="str">
        <f>B34</f>
        <v>Family</v>
      </c>
      <c r="J27" s="34"/>
      <c r="K27" s="34"/>
      <c r="L27" s="34"/>
      <c r="M27" s="34"/>
      <c r="N27" s="34"/>
      <c r="O27" s="35" t="s">
        <v>51</v>
      </c>
      <c r="P27" s="36" t="s">
        <v>52</v>
      </c>
      <c r="Q27" s="37"/>
      <c r="R27" s="34" t="str">
        <f t="shared" ref="R27:AC27" si="16">C27</f>
        <v>Conservative</v>
      </c>
      <c r="S27" s="38" t="str">
        <f t="shared" si="16"/>
        <v>SNP</v>
      </c>
      <c r="T27" s="38" t="str">
        <f t="shared" si="16"/>
        <v>Labour</v>
      </c>
      <c r="U27" s="38" t="str">
        <f t="shared" si="16"/>
        <v>Green</v>
      </c>
      <c r="V27" s="38" t="str">
        <f t="shared" si="16"/>
        <v>Lib Dem</v>
      </c>
      <c r="W27" s="38" t="str">
        <f t="shared" si="16"/>
        <v>Independent</v>
      </c>
      <c r="X27" s="38" t="str">
        <f t="shared" si="16"/>
        <v>Family</v>
      </c>
      <c r="Y27" s="38">
        <f t="shared" si="16"/>
        <v>0</v>
      </c>
      <c r="Z27" s="38">
        <f t="shared" si="16"/>
        <v>0</v>
      </c>
      <c r="AA27" s="38">
        <f t="shared" si="16"/>
        <v>0</v>
      </c>
      <c r="AB27" s="38">
        <f t="shared" si="16"/>
        <v>0</v>
      </c>
      <c r="AC27" s="38">
        <f t="shared" si="16"/>
        <v>0</v>
      </c>
      <c r="AD27" s="39" t="s">
        <v>51</v>
      </c>
    </row>
    <row r="28" spans="2:30" ht="15.6" x14ac:dyDescent="0.3">
      <c r="B28" s="40" t="s">
        <v>19</v>
      </c>
      <c r="C28" s="41"/>
      <c r="D28" s="42">
        <v>138</v>
      </c>
      <c r="E28" s="42">
        <v>186</v>
      </c>
      <c r="F28" s="42">
        <v>56</v>
      </c>
      <c r="G28" s="42">
        <v>412</v>
      </c>
      <c r="H28" s="42">
        <v>197</v>
      </c>
      <c r="I28" s="42">
        <v>87</v>
      </c>
      <c r="J28" s="42"/>
      <c r="K28" s="42"/>
      <c r="L28" s="42"/>
      <c r="M28" s="42"/>
      <c r="N28" s="42"/>
      <c r="O28" s="43">
        <v>1044</v>
      </c>
      <c r="P28" s="44">
        <f>SUM(C28:O28)</f>
        <v>2120</v>
      </c>
      <c r="Q28" s="40" t="str">
        <f>B28</f>
        <v>Conservative</v>
      </c>
      <c r="R28" s="45"/>
      <c r="S28" s="46">
        <f t="shared" ref="S28:S34" si="17">D28/SUM($C28:$O28)</f>
        <v>6.5094339622641509E-2</v>
      </c>
      <c r="T28" s="46">
        <f t="shared" ref="T28:T34" si="18">E28/SUM($C28:$O28)</f>
        <v>8.7735849056603768E-2</v>
      </c>
      <c r="U28" s="46">
        <f t="shared" ref="U28:AD34" si="19">F28/SUM($C28:$O28)</f>
        <v>2.6415094339622643E-2</v>
      </c>
      <c r="V28" s="46">
        <f t="shared" si="19"/>
        <v>0.19433962264150945</v>
      </c>
      <c r="W28" s="46">
        <f t="shared" si="19"/>
        <v>9.2924528301886786E-2</v>
      </c>
      <c r="X28" s="46">
        <f t="shared" si="19"/>
        <v>4.1037735849056602E-2</v>
      </c>
      <c r="Y28" s="46">
        <f t="shared" si="19"/>
        <v>0</v>
      </c>
      <c r="Z28" s="46">
        <f t="shared" si="19"/>
        <v>0</v>
      </c>
      <c r="AA28" s="46">
        <f t="shared" si="19"/>
        <v>0</v>
      </c>
      <c r="AB28" s="46">
        <f t="shared" si="19"/>
        <v>0</v>
      </c>
      <c r="AC28" s="46">
        <f t="shared" si="19"/>
        <v>0</v>
      </c>
      <c r="AD28" s="47">
        <f t="shared" si="19"/>
        <v>0.49245283018867925</v>
      </c>
    </row>
    <row r="29" spans="2:30" ht="15.6" x14ac:dyDescent="0.3">
      <c r="B29" s="48" t="s">
        <v>17</v>
      </c>
      <c r="C29" s="49">
        <v>171</v>
      </c>
      <c r="D29" s="50"/>
      <c r="E29" s="49">
        <v>147</v>
      </c>
      <c r="F29" s="49">
        <v>728</v>
      </c>
      <c r="G29" s="49">
        <v>85</v>
      </c>
      <c r="H29" s="49">
        <v>73</v>
      </c>
      <c r="I29" s="49">
        <v>54</v>
      </c>
      <c r="J29" s="49"/>
      <c r="K29" s="49"/>
      <c r="L29" s="49"/>
      <c r="M29" s="49"/>
      <c r="N29" s="49"/>
      <c r="O29" s="51">
        <v>619</v>
      </c>
      <c r="P29" s="52">
        <f t="shared" ref="P29:P34" si="20">SUM(C29:O29)</f>
        <v>1877</v>
      </c>
      <c r="Q29" s="48" t="str">
        <f t="shared" ref="Q29:Q34" si="21">B29</f>
        <v>SNP</v>
      </c>
      <c r="R29" s="46">
        <f t="shared" ref="R29:R34" si="22">C29/SUM($C29:$O29)</f>
        <v>9.1102823654768253E-2</v>
      </c>
      <c r="S29" s="53"/>
      <c r="T29" s="46">
        <f t="shared" si="18"/>
        <v>7.8316462440063933E-2</v>
      </c>
      <c r="U29" s="46">
        <f t="shared" si="19"/>
        <v>0.38785295684603088</v>
      </c>
      <c r="V29" s="46">
        <f t="shared" si="19"/>
        <v>4.5285029302077784E-2</v>
      </c>
      <c r="W29" s="46">
        <f t="shared" si="19"/>
        <v>3.8891848694725624E-2</v>
      </c>
      <c r="X29" s="46">
        <f t="shared" si="19"/>
        <v>2.8769312733084709E-2</v>
      </c>
      <c r="Y29" s="46">
        <f t="shared" si="19"/>
        <v>0</v>
      </c>
      <c r="Z29" s="46">
        <f t="shared" si="19"/>
        <v>0</v>
      </c>
      <c r="AA29" s="46">
        <f t="shared" si="19"/>
        <v>0</v>
      </c>
      <c r="AB29" s="46">
        <f t="shared" si="19"/>
        <v>0</v>
      </c>
      <c r="AC29" s="46">
        <f t="shared" si="19"/>
        <v>0</v>
      </c>
      <c r="AD29" s="47">
        <f t="shared" si="19"/>
        <v>0.32978156632924882</v>
      </c>
    </row>
    <row r="30" spans="2:30" ht="15.6" x14ac:dyDescent="0.3">
      <c r="B30" s="48" t="s">
        <v>18</v>
      </c>
      <c r="C30" s="49">
        <v>40</v>
      </c>
      <c r="D30" s="49">
        <v>34</v>
      </c>
      <c r="E30" s="50"/>
      <c r="F30" s="49">
        <v>23</v>
      </c>
      <c r="G30" s="49">
        <v>65</v>
      </c>
      <c r="H30" s="49">
        <v>14</v>
      </c>
      <c r="I30" s="49">
        <v>5</v>
      </c>
      <c r="J30" s="49"/>
      <c r="K30" s="49"/>
      <c r="L30" s="49"/>
      <c r="M30" s="49"/>
      <c r="N30" s="49"/>
      <c r="O30" s="51">
        <v>51</v>
      </c>
      <c r="P30" s="52">
        <f t="shared" si="20"/>
        <v>232</v>
      </c>
      <c r="Q30" s="48" t="str">
        <f t="shared" si="21"/>
        <v>Labour</v>
      </c>
      <c r="R30" s="46">
        <f t="shared" si="22"/>
        <v>0.17241379310344829</v>
      </c>
      <c r="S30" s="46">
        <f t="shared" si="17"/>
        <v>0.14655172413793102</v>
      </c>
      <c r="T30" s="53"/>
      <c r="U30" s="46">
        <f t="shared" si="19"/>
        <v>9.9137931034482762E-2</v>
      </c>
      <c r="V30" s="46">
        <f t="shared" si="19"/>
        <v>0.28017241379310343</v>
      </c>
      <c r="W30" s="46">
        <f t="shared" si="19"/>
        <v>6.0344827586206899E-2</v>
      </c>
      <c r="X30" s="46">
        <f t="shared" si="19"/>
        <v>2.1551724137931036E-2</v>
      </c>
      <c r="Y30" s="46">
        <f t="shared" si="19"/>
        <v>0</v>
      </c>
      <c r="Z30" s="46">
        <f t="shared" si="19"/>
        <v>0</v>
      </c>
      <c r="AA30" s="46">
        <f t="shared" si="19"/>
        <v>0</v>
      </c>
      <c r="AB30" s="46">
        <f t="shared" si="19"/>
        <v>0</v>
      </c>
      <c r="AC30" s="46">
        <f t="shared" si="19"/>
        <v>0</v>
      </c>
      <c r="AD30" s="47">
        <f t="shared" si="19"/>
        <v>0.21982758620689655</v>
      </c>
    </row>
    <row r="31" spans="2:30" ht="15.6" x14ac:dyDescent="0.3">
      <c r="B31" s="48" t="s">
        <v>21</v>
      </c>
      <c r="C31" s="49">
        <v>15</v>
      </c>
      <c r="D31" s="49">
        <v>76</v>
      </c>
      <c r="E31" s="49">
        <v>26</v>
      </c>
      <c r="F31" s="50"/>
      <c r="G31" s="49">
        <v>16</v>
      </c>
      <c r="H31" s="49">
        <v>10</v>
      </c>
      <c r="I31" s="49">
        <v>6</v>
      </c>
      <c r="J31" s="49"/>
      <c r="K31" s="49"/>
      <c r="L31" s="49"/>
      <c r="M31" s="49"/>
      <c r="N31" s="49"/>
      <c r="O31" s="51">
        <v>20</v>
      </c>
      <c r="P31" s="52">
        <f t="shared" si="20"/>
        <v>169</v>
      </c>
      <c r="Q31" s="48" t="str">
        <f t="shared" si="21"/>
        <v>Green</v>
      </c>
      <c r="R31" s="46">
        <f t="shared" si="22"/>
        <v>8.8757396449704137E-2</v>
      </c>
      <c r="S31" s="46">
        <f t="shared" si="17"/>
        <v>0.44970414201183434</v>
      </c>
      <c r="T31" s="46">
        <f t="shared" si="18"/>
        <v>0.15384615384615385</v>
      </c>
      <c r="U31" s="53"/>
      <c r="V31" s="46">
        <f t="shared" si="19"/>
        <v>9.4674556213017749E-2</v>
      </c>
      <c r="W31" s="46">
        <f t="shared" si="19"/>
        <v>5.9171597633136092E-2</v>
      </c>
      <c r="X31" s="46">
        <f t="shared" si="19"/>
        <v>3.5502958579881658E-2</v>
      </c>
      <c r="Y31" s="46">
        <f t="shared" si="19"/>
        <v>0</v>
      </c>
      <c r="Z31" s="46">
        <f t="shared" si="19"/>
        <v>0</v>
      </c>
      <c r="AA31" s="46">
        <f t="shared" si="19"/>
        <v>0</v>
      </c>
      <c r="AB31" s="46">
        <f t="shared" si="19"/>
        <v>0</v>
      </c>
      <c r="AC31" s="46">
        <f t="shared" si="19"/>
        <v>0</v>
      </c>
      <c r="AD31" s="47">
        <f t="shared" si="19"/>
        <v>0.11834319526627218</v>
      </c>
    </row>
    <row r="32" spans="2:30" ht="15.6" x14ac:dyDescent="0.3">
      <c r="B32" s="48" t="s">
        <v>20</v>
      </c>
      <c r="C32" s="49">
        <v>37</v>
      </c>
      <c r="D32" s="49">
        <v>11</v>
      </c>
      <c r="E32" s="49">
        <v>54</v>
      </c>
      <c r="F32" s="49">
        <v>23</v>
      </c>
      <c r="G32" s="50"/>
      <c r="H32" s="49">
        <v>13</v>
      </c>
      <c r="I32" s="49">
        <v>2</v>
      </c>
      <c r="J32" s="49"/>
      <c r="K32" s="49"/>
      <c r="L32" s="49"/>
      <c r="M32" s="49"/>
      <c r="N32" s="49"/>
      <c r="O32" s="51">
        <v>23</v>
      </c>
      <c r="P32" s="52">
        <f t="shared" si="20"/>
        <v>163</v>
      </c>
      <c r="Q32" s="48" t="str">
        <f t="shared" si="21"/>
        <v>Lib Dem</v>
      </c>
      <c r="R32" s="46">
        <f t="shared" si="22"/>
        <v>0.22699386503067484</v>
      </c>
      <c r="S32" s="46">
        <f t="shared" si="17"/>
        <v>6.7484662576687116E-2</v>
      </c>
      <c r="T32" s="46">
        <f t="shared" si="18"/>
        <v>0.33128834355828218</v>
      </c>
      <c r="U32" s="46">
        <f t="shared" si="19"/>
        <v>0.1411042944785276</v>
      </c>
      <c r="V32" s="53">
        <f t="shared" si="19"/>
        <v>0</v>
      </c>
      <c r="W32" s="46">
        <f t="shared" si="19"/>
        <v>7.9754601226993863E-2</v>
      </c>
      <c r="X32" s="46">
        <f t="shared" si="19"/>
        <v>1.2269938650306749E-2</v>
      </c>
      <c r="Y32" s="46">
        <f t="shared" si="19"/>
        <v>0</v>
      </c>
      <c r="Z32" s="46">
        <f t="shared" si="19"/>
        <v>0</v>
      </c>
      <c r="AA32" s="46">
        <f t="shared" si="19"/>
        <v>0</v>
      </c>
      <c r="AB32" s="46">
        <f t="shared" si="19"/>
        <v>0</v>
      </c>
      <c r="AC32" s="46">
        <f t="shared" si="19"/>
        <v>0</v>
      </c>
      <c r="AD32" s="47">
        <f t="shared" si="19"/>
        <v>0.1411042944785276</v>
      </c>
    </row>
    <row r="33" spans="2:30" ht="15.6" x14ac:dyDescent="0.3">
      <c r="B33" s="48" t="s">
        <v>83</v>
      </c>
      <c r="C33" s="49">
        <v>23</v>
      </c>
      <c r="D33" s="49">
        <v>6</v>
      </c>
      <c r="E33" s="49">
        <v>4</v>
      </c>
      <c r="F33" s="49">
        <v>8</v>
      </c>
      <c r="G33" s="49">
        <v>7</v>
      </c>
      <c r="H33" s="50"/>
      <c r="I33" s="49">
        <v>11</v>
      </c>
      <c r="J33" s="49"/>
      <c r="K33" s="49"/>
      <c r="L33" s="49"/>
      <c r="M33" s="49"/>
      <c r="N33" s="49"/>
      <c r="O33" s="51">
        <v>5</v>
      </c>
      <c r="P33" s="52">
        <f t="shared" si="20"/>
        <v>64</v>
      </c>
      <c r="Q33" s="48" t="str">
        <f t="shared" si="21"/>
        <v>Independent</v>
      </c>
      <c r="R33" s="46">
        <f t="shared" si="22"/>
        <v>0.359375</v>
      </c>
      <c r="S33" s="46">
        <f t="shared" si="17"/>
        <v>9.375E-2</v>
      </c>
      <c r="T33" s="46">
        <f t="shared" si="18"/>
        <v>6.25E-2</v>
      </c>
      <c r="U33" s="46">
        <f t="shared" si="19"/>
        <v>0.125</v>
      </c>
      <c r="V33" s="46">
        <f t="shared" si="19"/>
        <v>0.109375</v>
      </c>
      <c r="W33" s="53">
        <f t="shared" si="19"/>
        <v>0</v>
      </c>
      <c r="X33" s="46">
        <f t="shared" si="19"/>
        <v>0.171875</v>
      </c>
      <c r="Y33" s="46">
        <f t="shared" si="19"/>
        <v>0</v>
      </c>
      <c r="Z33" s="46">
        <f t="shared" si="19"/>
        <v>0</v>
      </c>
      <c r="AA33" s="46">
        <f t="shared" si="19"/>
        <v>0</v>
      </c>
      <c r="AB33" s="46">
        <f t="shared" si="19"/>
        <v>0</v>
      </c>
      <c r="AC33" s="46">
        <f t="shared" si="19"/>
        <v>0</v>
      </c>
      <c r="AD33" s="47">
        <f t="shared" si="19"/>
        <v>7.8125E-2</v>
      </c>
    </row>
    <row r="34" spans="2:30" ht="16.2" thickBot="1" x14ac:dyDescent="0.35">
      <c r="B34" s="48" t="s">
        <v>39</v>
      </c>
      <c r="C34" s="49">
        <v>15</v>
      </c>
      <c r="D34" s="49">
        <v>4</v>
      </c>
      <c r="E34" s="49">
        <v>2</v>
      </c>
      <c r="F34" s="49">
        <v>6</v>
      </c>
      <c r="G34" s="49">
        <v>3</v>
      </c>
      <c r="H34" s="49">
        <v>0</v>
      </c>
      <c r="I34" s="50"/>
      <c r="J34" s="49"/>
      <c r="K34" s="49"/>
      <c r="L34" s="49"/>
      <c r="M34" s="49"/>
      <c r="N34" s="49"/>
      <c r="O34" s="51">
        <v>7</v>
      </c>
      <c r="P34" s="52">
        <f t="shared" si="20"/>
        <v>37</v>
      </c>
      <c r="Q34" s="48" t="str">
        <f t="shared" si="21"/>
        <v>Family</v>
      </c>
      <c r="R34" s="46">
        <f t="shared" si="22"/>
        <v>0.40540540540540543</v>
      </c>
      <c r="S34" s="46">
        <f t="shared" si="17"/>
        <v>0.10810810810810811</v>
      </c>
      <c r="T34" s="46">
        <f t="shared" si="18"/>
        <v>5.4054054054054057E-2</v>
      </c>
      <c r="U34" s="46">
        <f t="shared" si="19"/>
        <v>0.16216216216216217</v>
      </c>
      <c r="V34" s="46">
        <f t="shared" si="19"/>
        <v>8.1081081081081086E-2</v>
      </c>
      <c r="W34" s="46">
        <f t="shared" si="19"/>
        <v>0</v>
      </c>
      <c r="X34" s="53">
        <f t="shared" si="19"/>
        <v>0</v>
      </c>
      <c r="Y34" s="46">
        <f t="shared" si="19"/>
        <v>0</v>
      </c>
      <c r="Z34" s="46">
        <f t="shared" si="19"/>
        <v>0</v>
      </c>
      <c r="AA34" s="46">
        <f t="shared" si="19"/>
        <v>0</v>
      </c>
      <c r="AB34" s="46">
        <f t="shared" si="19"/>
        <v>0</v>
      </c>
      <c r="AC34" s="46">
        <f t="shared" si="19"/>
        <v>0</v>
      </c>
      <c r="AD34" s="47">
        <f t="shared" si="19"/>
        <v>0.1891891891891892</v>
      </c>
    </row>
    <row r="35" spans="2:30" ht="15.6" x14ac:dyDescent="0.3">
      <c r="B35" s="99" t="s">
        <v>53</v>
      </c>
      <c r="C35" s="54" t="s">
        <v>54</v>
      </c>
      <c r="D35" s="55" t="s">
        <v>55</v>
      </c>
      <c r="E35" s="55" t="s">
        <v>56</v>
      </c>
      <c r="F35" s="55" t="s">
        <v>57</v>
      </c>
      <c r="G35" s="55" t="s">
        <v>58</v>
      </c>
      <c r="H35" s="55" t="s">
        <v>59</v>
      </c>
      <c r="I35" s="55" t="s">
        <v>60</v>
      </c>
      <c r="J35" s="55" t="s">
        <v>61</v>
      </c>
      <c r="K35" s="55" t="s">
        <v>62</v>
      </c>
      <c r="L35" s="55" t="s">
        <v>63</v>
      </c>
      <c r="M35" s="55" t="s">
        <v>64</v>
      </c>
      <c r="N35" s="55" t="s">
        <v>65</v>
      </c>
      <c r="O35" s="55" t="s">
        <v>66</v>
      </c>
      <c r="P35" s="56" t="s">
        <v>67</v>
      </c>
      <c r="Q35" s="57" t="s">
        <v>54</v>
      </c>
      <c r="R35" s="55" t="s">
        <v>55</v>
      </c>
      <c r="S35" s="55" t="s">
        <v>56</v>
      </c>
      <c r="T35" s="55" t="s">
        <v>57</v>
      </c>
      <c r="U35" s="55" t="s">
        <v>58</v>
      </c>
      <c r="V35" s="55" t="s">
        <v>59</v>
      </c>
      <c r="W35" s="55" t="s">
        <v>60</v>
      </c>
      <c r="X35" s="55" t="s">
        <v>61</v>
      </c>
      <c r="Y35" s="55" t="s">
        <v>62</v>
      </c>
      <c r="Z35" s="55" t="s">
        <v>63</v>
      </c>
      <c r="AA35" s="55" t="s">
        <v>64</v>
      </c>
      <c r="AB35" s="55" t="s">
        <v>65</v>
      </c>
      <c r="AC35" s="55" t="s">
        <v>66</v>
      </c>
      <c r="AD35" s="56" t="s">
        <v>67</v>
      </c>
    </row>
    <row r="36" spans="2:30" ht="16.2" thickBot="1" x14ac:dyDescent="0.35">
      <c r="B36" s="100"/>
      <c r="C36" s="58" t="s">
        <v>31</v>
      </c>
      <c r="D36" s="59">
        <v>4662</v>
      </c>
      <c r="E36" s="59">
        <v>4386</v>
      </c>
      <c r="F36" s="59">
        <v>2714</v>
      </c>
      <c r="G36" s="59">
        <v>981</v>
      </c>
      <c r="H36" s="59">
        <v>615</v>
      </c>
      <c r="I36" s="59">
        <v>450</v>
      </c>
      <c r="J36" s="59">
        <v>397</v>
      </c>
      <c r="K36" s="59">
        <v>383</v>
      </c>
      <c r="L36" s="59">
        <v>367</v>
      </c>
      <c r="M36" s="59"/>
      <c r="N36" s="59"/>
      <c r="O36" s="59"/>
      <c r="P36" s="60"/>
      <c r="Q36" s="61" t="s">
        <v>68</v>
      </c>
      <c r="R36" s="62">
        <f>D36/$D36</f>
        <v>1</v>
      </c>
      <c r="S36" s="63">
        <f t="shared" ref="S36:AD36" si="23">E36/$D36</f>
        <v>0.94079794079794077</v>
      </c>
      <c r="T36" s="63">
        <f t="shared" si="23"/>
        <v>0.58215358215358215</v>
      </c>
      <c r="U36" s="63">
        <f t="shared" si="23"/>
        <v>0.21042471042471042</v>
      </c>
      <c r="V36" s="63">
        <f t="shared" si="23"/>
        <v>0.13191763191763192</v>
      </c>
      <c r="W36" s="63">
        <f t="shared" si="23"/>
        <v>9.6525096525096526E-2</v>
      </c>
      <c r="X36" s="63">
        <f t="shared" si="23"/>
        <v>8.5156585156585154E-2</v>
      </c>
      <c r="Y36" s="63">
        <f t="shared" si="23"/>
        <v>8.215358215358215E-2</v>
      </c>
      <c r="Z36" s="63">
        <f t="shared" si="23"/>
        <v>7.8721578721578728E-2</v>
      </c>
      <c r="AA36" s="63">
        <f t="shared" si="23"/>
        <v>0</v>
      </c>
      <c r="AB36" s="63">
        <f t="shared" si="23"/>
        <v>0</v>
      </c>
      <c r="AC36" s="63">
        <f t="shared" si="23"/>
        <v>0</v>
      </c>
      <c r="AD36" s="64">
        <f t="shared" si="23"/>
        <v>0</v>
      </c>
    </row>
    <row r="37" spans="2:30" ht="14.4" thickBot="1" x14ac:dyDescent="0.3"/>
    <row r="38" spans="2:30" ht="18" thickBot="1" x14ac:dyDescent="0.35">
      <c r="B38" s="88" t="s">
        <v>121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0"/>
    </row>
    <row r="39" spans="2:30" ht="18" thickBot="1" x14ac:dyDescent="0.35">
      <c r="B39" s="93" t="s">
        <v>49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5"/>
      <c r="Q39" s="96" t="s">
        <v>50</v>
      </c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8"/>
    </row>
    <row r="40" spans="2:30" ht="15.6" x14ac:dyDescent="0.3">
      <c r="B40" s="33"/>
      <c r="C40" s="34" t="str">
        <f>B41</f>
        <v>SNP</v>
      </c>
      <c r="D40" s="34" t="str">
        <f>B42</f>
        <v>Conservative</v>
      </c>
      <c r="E40" s="34" t="str">
        <f>B43</f>
        <v>Independent</v>
      </c>
      <c r="F40" s="34" t="str">
        <f>B44</f>
        <v>Green</v>
      </c>
      <c r="G40" s="34" t="str">
        <f>B45</f>
        <v>Labour</v>
      </c>
      <c r="H40" s="34" t="str">
        <f>B46</f>
        <v>Lib Dem</v>
      </c>
      <c r="I40" s="34"/>
      <c r="J40" s="34"/>
      <c r="K40" s="34"/>
      <c r="L40" s="34"/>
      <c r="M40" s="34"/>
      <c r="N40" s="34"/>
      <c r="O40" s="35" t="s">
        <v>51</v>
      </c>
      <c r="P40" s="36" t="s">
        <v>52</v>
      </c>
      <c r="Q40" s="37"/>
      <c r="R40" s="34" t="str">
        <f t="shared" ref="R40:AC40" si="24">C40</f>
        <v>SNP</v>
      </c>
      <c r="S40" s="38" t="str">
        <f t="shared" si="24"/>
        <v>Conservative</v>
      </c>
      <c r="T40" s="38" t="str">
        <f t="shared" si="24"/>
        <v>Independent</v>
      </c>
      <c r="U40" s="38" t="str">
        <f t="shared" si="24"/>
        <v>Green</v>
      </c>
      <c r="V40" s="38" t="str">
        <f t="shared" si="24"/>
        <v>Labour</v>
      </c>
      <c r="W40" s="38" t="str">
        <f t="shared" si="24"/>
        <v>Lib Dem</v>
      </c>
      <c r="X40" s="38">
        <f t="shared" si="24"/>
        <v>0</v>
      </c>
      <c r="Y40" s="38">
        <f t="shared" si="24"/>
        <v>0</v>
      </c>
      <c r="Z40" s="38">
        <f t="shared" si="24"/>
        <v>0</v>
      </c>
      <c r="AA40" s="38">
        <f t="shared" si="24"/>
        <v>0</v>
      </c>
      <c r="AB40" s="38">
        <f t="shared" si="24"/>
        <v>0</v>
      </c>
      <c r="AC40" s="38">
        <f t="shared" si="24"/>
        <v>0</v>
      </c>
      <c r="AD40" s="39" t="s">
        <v>51</v>
      </c>
    </row>
    <row r="41" spans="2:30" ht="15.6" x14ac:dyDescent="0.3">
      <c r="B41" s="40" t="s">
        <v>17</v>
      </c>
      <c r="C41" s="41"/>
      <c r="D41" s="42">
        <v>105</v>
      </c>
      <c r="E41" s="42">
        <v>453</v>
      </c>
      <c r="F41" s="42">
        <v>531</v>
      </c>
      <c r="G41" s="42">
        <v>97</v>
      </c>
      <c r="H41" s="42">
        <v>41</v>
      </c>
      <c r="I41" s="42"/>
      <c r="J41" s="42"/>
      <c r="K41" s="42"/>
      <c r="L41" s="42"/>
      <c r="M41" s="42"/>
      <c r="N41" s="42"/>
      <c r="O41" s="43">
        <v>436</v>
      </c>
      <c r="P41" s="44">
        <f>SUM(C41:O41)</f>
        <v>1663</v>
      </c>
      <c r="Q41" s="40" t="str">
        <f>B41</f>
        <v>SNP</v>
      </c>
      <c r="R41" s="45"/>
      <c r="S41" s="46">
        <f t="shared" ref="S41:S46" si="25">D41/SUM($C41:$O41)</f>
        <v>6.3138905592303063E-2</v>
      </c>
      <c r="T41" s="46">
        <f t="shared" ref="T41:T46" si="26">E41/SUM($C41:$O41)</f>
        <v>0.2723992784125075</v>
      </c>
      <c r="U41" s="46">
        <f t="shared" ref="U41:AD46" si="27">F41/SUM($C41:$O41)</f>
        <v>0.31930246542393265</v>
      </c>
      <c r="V41" s="46">
        <f t="shared" si="27"/>
        <v>5.8328322309079979E-2</v>
      </c>
      <c r="W41" s="46">
        <f t="shared" si="27"/>
        <v>2.4654239326518342E-2</v>
      </c>
      <c r="X41" s="46">
        <f t="shared" si="27"/>
        <v>0</v>
      </c>
      <c r="Y41" s="46">
        <f t="shared" si="27"/>
        <v>0</v>
      </c>
      <c r="Z41" s="46">
        <f t="shared" si="27"/>
        <v>0</v>
      </c>
      <c r="AA41" s="46">
        <f t="shared" si="27"/>
        <v>0</v>
      </c>
      <c r="AB41" s="46">
        <f t="shared" si="27"/>
        <v>0</v>
      </c>
      <c r="AC41" s="46">
        <f t="shared" si="27"/>
        <v>0</v>
      </c>
      <c r="AD41" s="47">
        <f t="shared" si="27"/>
        <v>0.26217678893565843</v>
      </c>
    </row>
    <row r="42" spans="2:30" ht="15.6" x14ac:dyDescent="0.3">
      <c r="B42" s="48" t="s">
        <v>19</v>
      </c>
      <c r="C42" s="49">
        <v>82</v>
      </c>
      <c r="D42" s="50"/>
      <c r="E42" s="49">
        <v>570</v>
      </c>
      <c r="F42" s="49">
        <v>37</v>
      </c>
      <c r="G42" s="49">
        <v>100</v>
      </c>
      <c r="H42" s="49">
        <v>97</v>
      </c>
      <c r="I42" s="49"/>
      <c r="J42" s="49"/>
      <c r="K42" s="49"/>
      <c r="L42" s="49"/>
      <c r="M42" s="49"/>
      <c r="N42" s="49"/>
      <c r="O42" s="51">
        <v>492</v>
      </c>
      <c r="P42" s="52">
        <f t="shared" ref="P42:P46" si="28">SUM(C42:O42)</f>
        <v>1378</v>
      </c>
      <c r="Q42" s="48" t="str">
        <f t="shared" ref="Q42:Q46" si="29">B42</f>
        <v>Conservative</v>
      </c>
      <c r="R42" s="46">
        <f t="shared" ref="R42:R46" si="30">C42/SUM($C42:$O42)</f>
        <v>5.9506531204644414E-2</v>
      </c>
      <c r="S42" s="53"/>
      <c r="T42" s="46">
        <f t="shared" si="26"/>
        <v>0.41364296081277213</v>
      </c>
      <c r="U42" s="46">
        <f t="shared" si="27"/>
        <v>2.6850507982583455E-2</v>
      </c>
      <c r="V42" s="46">
        <f t="shared" si="27"/>
        <v>7.2568940493468792E-2</v>
      </c>
      <c r="W42" s="46">
        <f t="shared" si="27"/>
        <v>7.0391872278664738E-2</v>
      </c>
      <c r="X42" s="46">
        <f t="shared" si="27"/>
        <v>0</v>
      </c>
      <c r="Y42" s="46">
        <f t="shared" si="27"/>
        <v>0</v>
      </c>
      <c r="Z42" s="46">
        <f t="shared" si="27"/>
        <v>0</v>
      </c>
      <c r="AA42" s="46">
        <f t="shared" si="27"/>
        <v>0</v>
      </c>
      <c r="AB42" s="46">
        <f t="shared" si="27"/>
        <v>0</v>
      </c>
      <c r="AC42" s="46">
        <f t="shared" si="27"/>
        <v>0</v>
      </c>
      <c r="AD42" s="47">
        <f t="shared" si="27"/>
        <v>0.35703918722786648</v>
      </c>
    </row>
    <row r="43" spans="2:30" ht="15.6" x14ac:dyDescent="0.3">
      <c r="B43" s="48" t="s">
        <v>83</v>
      </c>
      <c r="C43" s="49">
        <v>261</v>
      </c>
      <c r="D43" s="49">
        <v>296</v>
      </c>
      <c r="E43" s="50"/>
      <c r="F43" s="49">
        <v>108</v>
      </c>
      <c r="G43" s="49">
        <v>85</v>
      </c>
      <c r="H43" s="49">
        <v>88</v>
      </c>
      <c r="I43" s="49"/>
      <c r="J43" s="49"/>
      <c r="K43" s="49"/>
      <c r="L43" s="49"/>
      <c r="M43" s="49"/>
      <c r="N43" s="49"/>
      <c r="O43" s="51">
        <v>139</v>
      </c>
      <c r="P43" s="52">
        <f t="shared" si="28"/>
        <v>977</v>
      </c>
      <c r="Q43" s="48" t="str">
        <f t="shared" si="29"/>
        <v>Independent</v>
      </c>
      <c r="R43" s="46">
        <f t="shared" si="30"/>
        <v>0.26714431934493349</v>
      </c>
      <c r="S43" s="46">
        <f t="shared" si="25"/>
        <v>0.30296827021494371</v>
      </c>
      <c r="T43" s="53"/>
      <c r="U43" s="46">
        <f t="shared" si="27"/>
        <v>0.1105424769703173</v>
      </c>
      <c r="V43" s="46">
        <f t="shared" si="27"/>
        <v>8.7001023541453434E-2</v>
      </c>
      <c r="W43" s="46">
        <f t="shared" si="27"/>
        <v>9.0071647901740021E-2</v>
      </c>
      <c r="X43" s="46">
        <f t="shared" si="27"/>
        <v>0</v>
      </c>
      <c r="Y43" s="46">
        <f t="shared" si="27"/>
        <v>0</v>
      </c>
      <c r="Z43" s="46">
        <f t="shared" si="27"/>
        <v>0</v>
      </c>
      <c r="AA43" s="46">
        <f t="shared" si="27"/>
        <v>0</v>
      </c>
      <c r="AB43" s="46">
        <f t="shared" si="27"/>
        <v>0</v>
      </c>
      <c r="AC43" s="46">
        <f t="shared" si="27"/>
        <v>0</v>
      </c>
      <c r="AD43" s="47">
        <f t="shared" si="27"/>
        <v>0.14227226202661208</v>
      </c>
    </row>
    <row r="44" spans="2:30" ht="15.6" x14ac:dyDescent="0.3">
      <c r="B44" s="48" t="s">
        <v>21</v>
      </c>
      <c r="C44" s="49">
        <v>88</v>
      </c>
      <c r="D44" s="49">
        <v>7</v>
      </c>
      <c r="E44" s="49">
        <v>49</v>
      </c>
      <c r="F44" s="50"/>
      <c r="G44" s="49">
        <v>16</v>
      </c>
      <c r="H44" s="49">
        <v>27</v>
      </c>
      <c r="I44" s="49"/>
      <c r="J44" s="49"/>
      <c r="K44" s="49"/>
      <c r="L44" s="49"/>
      <c r="M44" s="49"/>
      <c r="N44" s="49"/>
      <c r="O44" s="51">
        <v>16</v>
      </c>
      <c r="P44" s="52">
        <f t="shared" si="28"/>
        <v>203</v>
      </c>
      <c r="Q44" s="48" t="str">
        <f t="shared" si="29"/>
        <v>Green</v>
      </c>
      <c r="R44" s="46">
        <f t="shared" si="30"/>
        <v>0.43349753694581283</v>
      </c>
      <c r="S44" s="46">
        <f t="shared" si="25"/>
        <v>3.4482758620689655E-2</v>
      </c>
      <c r="T44" s="46">
        <f t="shared" si="26"/>
        <v>0.2413793103448276</v>
      </c>
      <c r="U44" s="53"/>
      <c r="V44" s="46">
        <f t="shared" si="27"/>
        <v>7.8817733990147784E-2</v>
      </c>
      <c r="W44" s="46">
        <f t="shared" si="27"/>
        <v>0.13300492610837439</v>
      </c>
      <c r="X44" s="46">
        <f t="shared" si="27"/>
        <v>0</v>
      </c>
      <c r="Y44" s="46">
        <f t="shared" si="27"/>
        <v>0</v>
      </c>
      <c r="Z44" s="46">
        <f t="shared" si="27"/>
        <v>0</v>
      </c>
      <c r="AA44" s="46">
        <f t="shared" si="27"/>
        <v>0</v>
      </c>
      <c r="AB44" s="46">
        <f t="shared" si="27"/>
        <v>0</v>
      </c>
      <c r="AC44" s="46">
        <f t="shared" si="27"/>
        <v>0</v>
      </c>
      <c r="AD44" s="47">
        <f t="shared" si="27"/>
        <v>7.8817733990147784E-2</v>
      </c>
    </row>
    <row r="45" spans="2:30" ht="15.6" x14ac:dyDescent="0.3">
      <c r="B45" s="48" t="s">
        <v>18</v>
      </c>
      <c r="C45" s="49">
        <v>15</v>
      </c>
      <c r="D45" s="49">
        <v>13</v>
      </c>
      <c r="E45" s="49">
        <v>48</v>
      </c>
      <c r="F45" s="49">
        <v>24</v>
      </c>
      <c r="G45" s="50"/>
      <c r="H45" s="49">
        <v>27</v>
      </c>
      <c r="I45" s="49"/>
      <c r="J45" s="49"/>
      <c r="K45" s="49"/>
      <c r="L45" s="49"/>
      <c r="M45" s="49"/>
      <c r="N45" s="49"/>
      <c r="O45" s="51">
        <v>20</v>
      </c>
      <c r="P45" s="52">
        <f t="shared" si="28"/>
        <v>147</v>
      </c>
      <c r="Q45" s="48" t="str">
        <f t="shared" si="29"/>
        <v>Labour</v>
      </c>
      <c r="R45" s="46">
        <f t="shared" si="30"/>
        <v>0.10204081632653061</v>
      </c>
      <c r="S45" s="46">
        <f t="shared" si="25"/>
        <v>8.8435374149659865E-2</v>
      </c>
      <c r="T45" s="46">
        <f t="shared" si="26"/>
        <v>0.32653061224489793</v>
      </c>
      <c r="U45" s="46">
        <f t="shared" si="27"/>
        <v>0.16326530612244897</v>
      </c>
      <c r="V45" s="53">
        <f t="shared" si="27"/>
        <v>0</v>
      </c>
      <c r="W45" s="46">
        <f t="shared" si="27"/>
        <v>0.18367346938775511</v>
      </c>
      <c r="X45" s="46">
        <f t="shared" si="27"/>
        <v>0</v>
      </c>
      <c r="Y45" s="46">
        <f t="shared" si="27"/>
        <v>0</v>
      </c>
      <c r="Z45" s="46">
        <f t="shared" si="27"/>
        <v>0</v>
      </c>
      <c r="AA45" s="46">
        <f t="shared" si="27"/>
        <v>0</v>
      </c>
      <c r="AB45" s="46">
        <f t="shared" si="27"/>
        <v>0</v>
      </c>
      <c r="AC45" s="46">
        <f t="shared" si="27"/>
        <v>0</v>
      </c>
      <c r="AD45" s="47">
        <f t="shared" si="27"/>
        <v>0.1360544217687075</v>
      </c>
    </row>
    <row r="46" spans="2:30" ht="16.2" thickBot="1" x14ac:dyDescent="0.35">
      <c r="B46" s="48" t="s">
        <v>20</v>
      </c>
      <c r="C46" s="49">
        <v>5</v>
      </c>
      <c r="D46" s="49">
        <v>17</v>
      </c>
      <c r="E46" s="49">
        <v>32</v>
      </c>
      <c r="F46" s="49">
        <v>9</v>
      </c>
      <c r="G46" s="49">
        <v>19</v>
      </c>
      <c r="H46" s="50"/>
      <c r="I46" s="49"/>
      <c r="J46" s="49"/>
      <c r="K46" s="49"/>
      <c r="L46" s="49"/>
      <c r="M46" s="49"/>
      <c r="N46" s="49"/>
      <c r="O46" s="51">
        <v>5</v>
      </c>
      <c r="P46" s="52">
        <f t="shared" si="28"/>
        <v>87</v>
      </c>
      <c r="Q46" s="48" t="str">
        <f t="shared" si="29"/>
        <v>Lib Dem</v>
      </c>
      <c r="R46" s="46">
        <f t="shared" si="30"/>
        <v>5.7471264367816091E-2</v>
      </c>
      <c r="S46" s="46">
        <f t="shared" si="25"/>
        <v>0.19540229885057472</v>
      </c>
      <c r="T46" s="46">
        <f t="shared" si="26"/>
        <v>0.36781609195402298</v>
      </c>
      <c r="U46" s="46">
        <f t="shared" si="27"/>
        <v>0.10344827586206896</v>
      </c>
      <c r="V46" s="46">
        <f t="shared" si="27"/>
        <v>0.21839080459770116</v>
      </c>
      <c r="W46" s="53">
        <f t="shared" si="27"/>
        <v>0</v>
      </c>
      <c r="X46" s="46">
        <f t="shared" si="27"/>
        <v>0</v>
      </c>
      <c r="Y46" s="46">
        <f t="shared" si="27"/>
        <v>0</v>
      </c>
      <c r="Z46" s="46">
        <f t="shared" si="27"/>
        <v>0</v>
      </c>
      <c r="AA46" s="46">
        <f t="shared" si="27"/>
        <v>0</v>
      </c>
      <c r="AB46" s="46">
        <f t="shared" si="27"/>
        <v>0</v>
      </c>
      <c r="AC46" s="46">
        <f t="shared" si="27"/>
        <v>0</v>
      </c>
      <c r="AD46" s="47">
        <f t="shared" si="27"/>
        <v>5.7471264367816091E-2</v>
      </c>
    </row>
    <row r="47" spans="2:30" ht="15.6" x14ac:dyDescent="0.3">
      <c r="B47" s="99" t="s">
        <v>53</v>
      </c>
      <c r="C47" s="54" t="s">
        <v>54</v>
      </c>
      <c r="D47" s="55" t="s">
        <v>55</v>
      </c>
      <c r="E47" s="55" t="s">
        <v>56</v>
      </c>
      <c r="F47" s="55" t="s">
        <v>57</v>
      </c>
      <c r="G47" s="55" t="s">
        <v>58</v>
      </c>
      <c r="H47" s="55" t="s">
        <v>59</v>
      </c>
      <c r="I47" s="55" t="s">
        <v>60</v>
      </c>
      <c r="J47" s="55" t="s">
        <v>61</v>
      </c>
      <c r="K47" s="55" t="s">
        <v>62</v>
      </c>
      <c r="L47" s="55" t="s">
        <v>63</v>
      </c>
      <c r="M47" s="55" t="s">
        <v>64</v>
      </c>
      <c r="N47" s="55" t="s">
        <v>65</v>
      </c>
      <c r="O47" s="55" t="s">
        <v>66</v>
      </c>
      <c r="P47" s="56" t="s">
        <v>67</v>
      </c>
      <c r="Q47" s="57" t="s">
        <v>54</v>
      </c>
      <c r="R47" s="55" t="s">
        <v>55</v>
      </c>
      <c r="S47" s="55" t="s">
        <v>56</v>
      </c>
      <c r="T47" s="55" t="s">
        <v>57</v>
      </c>
      <c r="U47" s="55" t="s">
        <v>58</v>
      </c>
      <c r="V47" s="55" t="s">
        <v>59</v>
      </c>
      <c r="W47" s="55" t="s">
        <v>60</v>
      </c>
      <c r="X47" s="55" t="s">
        <v>61</v>
      </c>
      <c r="Y47" s="55" t="s">
        <v>62</v>
      </c>
      <c r="Z47" s="55" t="s">
        <v>63</v>
      </c>
      <c r="AA47" s="55" t="s">
        <v>64</v>
      </c>
      <c r="AB47" s="55" t="s">
        <v>65</v>
      </c>
      <c r="AC47" s="55" t="s">
        <v>66</v>
      </c>
      <c r="AD47" s="56" t="s">
        <v>67</v>
      </c>
    </row>
    <row r="48" spans="2:30" ht="16.2" thickBot="1" x14ac:dyDescent="0.35">
      <c r="B48" s="100"/>
      <c r="C48" s="58" t="s">
        <v>31</v>
      </c>
      <c r="D48" s="59">
        <v>4455</v>
      </c>
      <c r="E48" s="59">
        <v>4176</v>
      </c>
      <c r="F48" s="59">
        <v>3022</v>
      </c>
      <c r="G48" s="59">
        <v>1140</v>
      </c>
      <c r="H48" s="59">
        <v>667</v>
      </c>
      <c r="I48" s="59">
        <v>481</v>
      </c>
      <c r="J48" s="59">
        <v>364</v>
      </c>
      <c r="K48" s="59">
        <v>352</v>
      </c>
      <c r="L48" s="59"/>
      <c r="M48" s="59"/>
      <c r="N48" s="59"/>
      <c r="O48" s="59"/>
      <c r="P48" s="60"/>
      <c r="Q48" s="61" t="s">
        <v>68</v>
      </c>
      <c r="R48" s="62">
        <f>D48/$D48</f>
        <v>1</v>
      </c>
      <c r="S48" s="63">
        <f t="shared" ref="S48:AD48" si="31">E48/$D48</f>
        <v>0.93737373737373741</v>
      </c>
      <c r="T48" s="63">
        <f t="shared" si="31"/>
        <v>0.67833894500561165</v>
      </c>
      <c r="U48" s="63">
        <f t="shared" si="31"/>
        <v>0.25589225589225589</v>
      </c>
      <c r="V48" s="63">
        <f t="shared" si="31"/>
        <v>0.14971941638608305</v>
      </c>
      <c r="W48" s="63">
        <f t="shared" si="31"/>
        <v>0.1079685746352413</v>
      </c>
      <c r="X48" s="63">
        <f t="shared" si="31"/>
        <v>8.1705948372615037E-2</v>
      </c>
      <c r="Y48" s="63">
        <f t="shared" si="31"/>
        <v>7.9012345679012344E-2</v>
      </c>
      <c r="Z48" s="63">
        <f t="shared" si="31"/>
        <v>0</v>
      </c>
      <c r="AA48" s="63">
        <f t="shared" si="31"/>
        <v>0</v>
      </c>
      <c r="AB48" s="63">
        <f t="shared" si="31"/>
        <v>0</v>
      </c>
      <c r="AC48" s="63">
        <f t="shared" si="31"/>
        <v>0</v>
      </c>
      <c r="AD48" s="64">
        <f t="shared" si="31"/>
        <v>0</v>
      </c>
    </row>
    <row r="49" spans="2:30" ht="14.4" thickBot="1" x14ac:dyDescent="0.3"/>
    <row r="50" spans="2:30" ht="18" thickBot="1" x14ac:dyDescent="0.35">
      <c r="B50" s="88" t="s">
        <v>133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</row>
    <row r="51" spans="2:30" ht="18" thickBot="1" x14ac:dyDescent="0.35">
      <c r="B51" s="93" t="s">
        <v>49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96" t="s">
        <v>50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8"/>
    </row>
    <row r="52" spans="2:30" ht="15.6" x14ac:dyDescent="0.3">
      <c r="B52" s="33"/>
      <c r="C52" s="34" t="str">
        <f>B53</f>
        <v>SNP</v>
      </c>
      <c r="D52" s="34" t="str">
        <f>B54</f>
        <v>Conservative</v>
      </c>
      <c r="E52" s="34" t="str">
        <f>B55</f>
        <v>Lib Dem</v>
      </c>
      <c r="F52" s="34"/>
      <c r="G52" s="34"/>
      <c r="H52" s="34"/>
      <c r="I52" s="34"/>
      <c r="J52" s="34"/>
      <c r="K52" s="34"/>
      <c r="L52" s="34"/>
      <c r="M52" s="34"/>
      <c r="N52" s="34"/>
      <c r="O52" s="35" t="s">
        <v>51</v>
      </c>
      <c r="P52" s="36" t="s">
        <v>52</v>
      </c>
      <c r="Q52" s="37"/>
      <c r="R52" s="34" t="str">
        <f t="shared" ref="R52:AC52" si="32">C52</f>
        <v>SNP</v>
      </c>
      <c r="S52" s="38" t="str">
        <f t="shared" si="32"/>
        <v>Conservative</v>
      </c>
      <c r="T52" s="38" t="str">
        <f t="shared" si="32"/>
        <v>Lib Dem</v>
      </c>
      <c r="U52" s="38">
        <f t="shared" si="32"/>
        <v>0</v>
      </c>
      <c r="V52" s="38">
        <f t="shared" si="32"/>
        <v>0</v>
      </c>
      <c r="W52" s="38">
        <f t="shared" si="32"/>
        <v>0</v>
      </c>
      <c r="X52" s="38">
        <f t="shared" si="32"/>
        <v>0</v>
      </c>
      <c r="Y52" s="38">
        <f t="shared" si="32"/>
        <v>0</v>
      </c>
      <c r="Z52" s="38">
        <f t="shared" si="32"/>
        <v>0</v>
      </c>
      <c r="AA52" s="38">
        <f t="shared" si="32"/>
        <v>0</v>
      </c>
      <c r="AB52" s="38">
        <f t="shared" si="32"/>
        <v>0</v>
      </c>
      <c r="AC52" s="38">
        <f t="shared" si="32"/>
        <v>0</v>
      </c>
      <c r="AD52" s="39" t="s">
        <v>51</v>
      </c>
    </row>
    <row r="53" spans="2:30" ht="15.6" x14ac:dyDescent="0.3">
      <c r="B53" s="40" t="s">
        <v>17</v>
      </c>
      <c r="C53" s="41"/>
      <c r="D53" s="42">
        <v>142</v>
      </c>
      <c r="E53" s="42">
        <v>1168</v>
      </c>
      <c r="F53" s="42"/>
      <c r="G53" s="42"/>
      <c r="H53" s="42"/>
      <c r="I53" s="42"/>
      <c r="J53" s="42"/>
      <c r="K53" s="42"/>
      <c r="L53" s="42"/>
      <c r="M53" s="42"/>
      <c r="N53" s="42"/>
      <c r="O53" s="43">
        <v>1087</v>
      </c>
      <c r="P53" s="44">
        <f>SUM(C53:O53)</f>
        <v>2397</v>
      </c>
      <c r="Q53" s="40" t="str">
        <f>B53</f>
        <v>SNP</v>
      </c>
      <c r="R53" s="45"/>
      <c r="S53" s="46">
        <f t="shared" ref="S53:S55" si="33">D53/SUM($C53:$O53)</f>
        <v>5.9240717563621197E-2</v>
      </c>
      <c r="T53" s="46">
        <f t="shared" ref="T53:T54" si="34">E53/SUM($C53:$O53)</f>
        <v>0.48727576136837714</v>
      </c>
      <c r="U53" s="46">
        <f t="shared" ref="U53:AD55" si="35">F53/SUM($C53:$O53)</f>
        <v>0</v>
      </c>
      <c r="V53" s="46">
        <f t="shared" si="35"/>
        <v>0</v>
      </c>
      <c r="W53" s="46">
        <f t="shared" si="35"/>
        <v>0</v>
      </c>
      <c r="X53" s="46">
        <f t="shared" si="35"/>
        <v>0</v>
      </c>
      <c r="Y53" s="46">
        <f t="shared" si="35"/>
        <v>0</v>
      </c>
      <c r="Z53" s="46">
        <f t="shared" si="35"/>
        <v>0</v>
      </c>
      <c r="AA53" s="46">
        <f t="shared" si="35"/>
        <v>0</v>
      </c>
      <c r="AB53" s="46">
        <f t="shared" si="35"/>
        <v>0</v>
      </c>
      <c r="AC53" s="46">
        <f t="shared" si="35"/>
        <v>0</v>
      </c>
      <c r="AD53" s="47">
        <f t="shared" si="35"/>
        <v>0.45348352106800166</v>
      </c>
    </row>
    <row r="54" spans="2:30" ht="15.6" x14ac:dyDescent="0.3">
      <c r="B54" s="48" t="s">
        <v>19</v>
      </c>
      <c r="C54" s="49">
        <v>97</v>
      </c>
      <c r="D54" s="50"/>
      <c r="E54" s="49">
        <v>914</v>
      </c>
      <c r="F54" s="49"/>
      <c r="G54" s="49"/>
      <c r="H54" s="49"/>
      <c r="I54" s="49"/>
      <c r="J54" s="49"/>
      <c r="K54" s="49"/>
      <c r="L54" s="49"/>
      <c r="M54" s="49"/>
      <c r="N54" s="49"/>
      <c r="O54" s="51">
        <v>789</v>
      </c>
      <c r="P54" s="52">
        <f t="shared" ref="P54:P55" si="36">SUM(C54:O54)</f>
        <v>1800</v>
      </c>
      <c r="Q54" s="48" t="str">
        <f t="shared" ref="Q54:Q55" si="37">B54</f>
        <v>Conservative</v>
      </c>
      <c r="R54" s="46">
        <f t="shared" ref="R54:R55" si="38">C54/SUM($C54:$O54)</f>
        <v>5.3888888888888889E-2</v>
      </c>
      <c r="S54" s="53"/>
      <c r="T54" s="46">
        <f t="shared" si="34"/>
        <v>0.50777777777777777</v>
      </c>
      <c r="U54" s="46">
        <f t="shared" si="35"/>
        <v>0</v>
      </c>
      <c r="V54" s="46">
        <f t="shared" si="35"/>
        <v>0</v>
      </c>
      <c r="W54" s="46">
        <f t="shared" si="35"/>
        <v>0</v>
      </c>
      <c r="X54" s="46">
        <f t="shared" si="35"/>
        <v>0</v>
      </c>
      <c r="Y54" s="46">
        <f t="shared" si="35"/>
        <v>0</v>
      </c>
      <c r="Z54" s="46">
        <f t="shared" si="35"/>
        <v>0</v>
      </c>
      <c r="AA54" s="46">
        <f t="shared" si="35"/>
        <v>0</v>
      </c>
      <c r="AB54" s="46">
        <f t="shared" si="35"/>
        <v>0</v>
      </c>
      <c r="AC54" s="46">
        <f t="shared" si="35"/>
        <v>0</v>
      </c>
      <c r="AD54" s="47">
        <f t="shared" si="35"/>
        <v>0.43833333333333335</v>
      </c>
    </row>
    <row r="55" spans="2:30" ht="16.2" thickBot="1" x14ac:dyDescent="0.35">
      <c r="B55" s="48" t="s">
        <v>20</v>
      </c>
      <c r="C55" s="49">
        <v>288</v>
      </c>
      <c r="D55" s="49">
        <v>351</v>
      </c>
      <c r="E55" s="50"/>
      <c r="F55" s="49"/>
      <c r="G55" s="49"/>
      <c r="H55" s="49"/>
      <c r="I55" s="49"/>
      <c r="J55" s="49"/>
      <c r="K55" s="49"/>
      <c r="L55" s="49"/>
      <c r="M55" s="49"/>
      <c r="N55" s="49"/>
      <c r="O55" s="51">
        <v>323</v>
      </c>
      <c r="P55" s="52">
        <f t="shared" si="36"/>
        <v>962</v>
      </c>
      <c r="Q55" s="48" t="str">
        <f t="shared" si="37"/>
        <v>Lib Dem</v>
      </c>
      <c r="R55" s="46">
        <f t="shared" si="38"/>
        <v>0.29937629937629939</v>
      </c>
      <c r="S55" s="46">
        <f t="shared" si="33"/>
        <v>0.36486486486486486</v>
      </c>
      <c r="T55" s="53"/>
      <c r="U55" s="46">
        <f t="shared" si="35"/>
        <v>0</v>
      </c>
      <c r="V55" s="46">
        <f t="shared" si="35"/>
        <v>0</v>
      </c>
      <c r="W55" s="46">
        <f t="shared" si="35"/>
        <v>0</v>
      </c>
      <c r="X55" s="46">
        <f t="shared" si="35"/>
        <v>0</v>
      </c>
      <c r="Y55" s="46">
        <f t="shared" si="35"/>
        <v>0</v>
      </c>
      <c r="Z55" s="46">
        <f t="shared" si="35"/>
        <v>0</v>
      </c>
      <c r="AA55" s="46">
        <f t="shared" si="35"/>
        <v>0</v>
      </c>
      <c r="AB55" s="46">
        <f t="shared" si="35"/>
        <v>0</v>
      </c>
      <c r="AC55" s="46">
        <f t="shared" si="35"/>
        <v>0</v>
      </c>
      <c r="AD55" s="47">
        <f t="shared" si="35"/>
        <v>0.33575883575883575</v>
      </c>
    </row>
    <row r="56" spans="2:30" ht="15.6" x14ac:dyDescent="0.3">
      <c r="B56" s="99" t="s">
        <v>53</v>
      </c>
      <c r="C56" s="54" t="s">
        <v>54</v>
      </c>
      <c r="D56" s="55" t="s">
        <v>55</v>
      </c>
      <c r="E56" s="55" t="s">
        <v>56</v>
      </c>
      <c r="F56" s="55" t="s">
        <v>57</v>
      </c>
      <c r="G56" s="55" t="s">
        <v>58</v>
      </c>
      <c r="H56" s="55" t="s">
        <v>59</v>
      </c>
      <c r="I56" s="55" t="s">
        <v>60</v>
      </c>
      <c r="J56" s="55" t="s">
        <v>61</v>
      </c>
      <c r="K56" s="55" t="s">
        <v>62</v>
      </c>
      <c r="L56" s="55" t="s">
        <v>63</v>
      </c>
      <c r="M56" s="55" t="s">
        <v>64</v>
      </c>
      <c r="N56" s="55" t="s">
        <v>65</v>
      </c>
      <c r="O56" s="55" t="s">
        <v>66</v>
      </c>
      <c r="P56" s="56" t="s">
        <v>67</v>
      </c>
      <c r="Q56" s="57" t="s">
        <v>54</v>
      </c>
      <c r="R56" s="55" t="s">
        <v>55</v>
      </c>
      <c r="S56" s="55" t="s">
        <v>56</v>
      </c>
      <c r="T56" s="55" t="s">
        <v>57</v>
      </c>
      <c r="U56" s="55" t="s">
        <v>58</v>
      </c>
      <c r="V56" s="55" t="s">
        <v>59</v>
      </c>
      <c r="W56" s="55" t="s">
        <v>60</v>
      </c>
      <c r="X56" s="55" t="s">
        <v>61</v>
      </c>
      <c r="Y56" s="55" t="s">
        <v>62</v>
      </c>
      <c r="Z56" s="55" t="s">
        <v>63</v>
      </c>
      <c r="AA56" s="55" t="s">
        <v>64</v>
      </c>
      <c r="AB56" s="55" t="s">
        <v>65</v>
      </c>
      <c r="AC56" s="55" t="s">
        <v>66</v>
      </c>
      <c r="AD56" s="56" t="s">
        <v>67</v>
      </c>
    </row>
    <row r="57" spans="2:30" ht="16.2" thickBot="1" x14ac:dyDescent="0.35">
      <c r="B57" s="100"/>
      <c r="C57" s="58" t="s">
        <v>31</v>
      </c>
      <c r="D57" s="59">
        <v>5159</v>
      </c>
      <c r="E57" s="59">
        <v>4670</v>
      </c>
      <c r="F57" s="59">
        <v>2800</v>
      </c>
      <c r="G57" s="59">
        <v>724</v>
      </c>
      <c r="H57" s="59">
        <v>706</v>
      </c>
      <c r="I57" s="59"/>
      <c r="J57" s="59"/>
      <c r="K57" s="59"/>
      <c r="L57" s="59"/>
      <c r="M57" s="59"/>
      <c r="N57" s="59"/>
      <c r="O57" s="59"/>
      <c r="P57" s="60"/>
      <c r="Q57" s="61" t="s">
        <v>68</v>
      </c>
      <c r="R57" s="62">
        <f>D57/$D57</f>
        <v>1</v>
      </c>
      <c r="S57" s="63">
        <f t="shared" ref="S57:AD57" si="39">E57/$D57</f>
        <v>0.90521418879627835</v>
      </c>
      <c r="T57" s="63">
        <f t="shared" si="39"/>
        <v>0.54274084124830391</v>
      </c>
      <c r="U57" s="63">
        <f t="shared" si="39"/>
        <v>0.14033727466563287</v>
      </c>
      <c r="V57" s="63">
        <f t="shared" si="39"/>
        <v>0.13684822640046521</v>
      </c>
      <c r="W57" s="63">
        <f t="shared" si="39"/>
        <v>0</v>
      </c>
      <c r="X57" s="63">
        <f t="shared" si="39"/>
        <v>0</v>
      </c>
      <c r="Y57" s="63">
        <f t="shared" si="39"/>
        <v>0</v>
      </c>
      <c r="Z57" s="63">
        <f t="shared" si="39"/>
        <v>0</v>
      </c>
      <c r="AA57" s="63">
        <f t="shared" si="39"/>
        <v>0</v>
      </c>
      <c r="AB57" s="63">
        <f t="shared" si="39"/>
        <v>0</v>
      </c>
      <c r="AC57" s="63">
        <f t="shared" si="39"/>
        <v>0</v>
      </c>
      <c r="AD57" s="64">
        <f t="shared" si="39"/>
        <v>0</v>
      </c>
    </row>
    <row r="58" spans="2:30" ht="14.4" thickBot="1" x14ac:dyDescent="0.3"/>
    <row r="59" spans="2:30" ht="18" thickBot="1" x14ac:dyDescent="0.35">
      <c r="B59" s="88" t="s">
        <v>150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</row>
    <row r="60" spans="2:30" ht="18" thickBot="1" x14ac:dyDescent="0.35">
      <c r="B60" s="93" t="s">
        <v>49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5"/>
      <c r="Q60" s="96" t="s">
        <v>50</v>
      </c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</row>
    <row r="61" spans="2:30" ht="15.6" x14ac:dyDescent="0.3">
      <c r="B61" s="33"/>
      <c r="C61" s="34" t="str">
        <f>B62</f>
        <v>SNP</v>
      </c>
      <c r="D61" s="34" t="str">
        <f>B63</f>
        <v>Conservative</v>
      </c>
      <c r="E61" s="34" t="str">
        <f>B64</f>
        <v>Independent (RB)</v>
      </c>
      <c r="F61" s="34" t="str">
        <f>B65</f>
        <v>Lib Dem</v>
      </c>
      <c r="G61" s="34" t="str">
        <f>B66</f>
        <v>Independent (RC)</v>
      </c>
      <c r="H61" s="34"/>
      <c r="I61" s="34"/>
      <c r="J61" s="34"/>
      <c r="K61" s="34"/>
      <c r="L61" s="34"/>
      <c r="M61" s="34"/>
      <c r="N61" s="34"/>
      <c r="O61" s="35" t="s">
        <v>51</v>
      </c>
      <c r="P61" s="36" t="s">
        <v>52</v>
      </c>
      <c r="Q61" s="37"/>
      <c r="R61" s="34" t="str">
        <f t="shared" ref="R61:AC61" si="40">C61</f>
        <v>SNP</v>
      </c>
      <c r="S61" s="38" t="str">
        <f t="shared" si="40"/>
        <v>Conservative</v>
      </c>
      <c r="T61" s="38" t="str">
        <f t="shared" si="40"/>
        <v>Independent (RB)</v>
      </c>
      <c r="U61" s="38" t="str">
        <f t="shared" si="40"/>
        <v>Lib Dem</v>
      </c>
      <c r="V61" s="38" t="str">
        <f t="shared" si="40"/>
        <v>Independent (RC)</v>
      </c>
      <c r="W61" s="38">
        <f t="shared" si="40"/>
        <v>0</v>
      </c>
      <c r="X61" s="38">
        <f t="shared" si="40"/>
        <v>0</v>
      </c>
      <c r="Y61" s="38">
        <f t="shared" si="40"/>
        <v>0</v>
      </c>
      <c r="Z61" s="38">
        <f t="shared" si="40"/>
        <v>0</v>
      </c>
      <c r="AA61" s="38">
        <f t="shared" si="40"/>
        <v>0</v>
      </c>
      <c r="AB61" s="38">
        <f t="shared" si="40"/>
        <v>0</v>
      </c>
      <c r="AC61" s="38">
        <f t="shared" si="40"/>
        <v>0</v>
      </c>
      <c r="AD61" s="39" t="s">
        <v>51</v>
      </c>
    </row>
    <row r="62" spans="2:30" ht="15.6" x14ac:dyDescent="0.3">
      <c r="B62" s="40" t="s">
        <v>17</v>
      </c>
      <c r="C62" s="41"/>
      <c r="D62" s="42">
        <v>28</v>
      </c>
      <c r="E62" s="42">
        <v>655</v>
      </c>
      <c r="F62" s="42">
        <v>217</v>
      </c>
      <c r="G62" s="42">
        <v>114</v>
      </c>
      <c r="H62" s="42"/>
      <c r="I62" s="42"/>
      <c r="J62" s="42"/>
      <c r="K62" s="42"/>
      <c r="L62" s="42"/>
      <c r="M62" s="42"/>
      <c r="N62" s="42"/>
      <c r="O62" s="43">
        <v>459</v>
      </c>
      <c r="P62" s="44">
        <f>SUM(C62:O62)</f>
        <v>1473</v>
      </c>
      <c r="Q62" s="40" t="str">
        <f>B62</f>
        <v>SNP</v>
      </c>
      <c r="R62" s="45"/>
      <c r="S62" s="46">
        <f t="shared" ref="S62:S66" si="41">D62/SUM($C62:$O62)</f>
        <v>1.9008825526137134E-2</v>
      </c>
      <c r="T62" s="46">
        <f t="shared" ref="T62:T66" si="42">E62/SUM($C62:$O62)</f>
        <v>0.44467073998642226</v>
      </c>
      <c r="U62" s="46">
        <f t="shared" ref="U62:AD66" si="43">F62/SUM($C62:$O62)</f>
        <v>0.14731839782756279</v>
      </c>
      <c r="V62" s="46">
        <f t="shared" si="43"/>
        <v>7.7393075356415472E-2</v>
      </c>
      <c r="W62" s="46">
        <f t="shared" si="43"/>
        <v>0</v>
      </c>
      <c r="X62" s="46">
        <f t="shared" si="43"/>
        <v>0</v>
      </c>
      <c r="Y62" s="46">
        <f t="shared" si="43"/>
        <v>0</v>
      </c>
      <c r="Z62" s="46">
        <f t="shared" si="43"/>
        <v>0</v>
      </c>
      <c r="AA62" s="46">
        <f t="shared" si="43"/>
        <v>0</v>
      </c>
      <c r="AB62" s="46">
        <f t="shared" si="43"/>
        <v>0</v>
      </c>
      <c r="AC62" s="46">
        <f t="shared" si="43"/>
        <v>0</v>
      </c>
      <c r="AD62" s="47">
        <f t="shared" si="43"/>
        <v>0.31160896130346233</v>
      </c>
    </row>
    <row r="63" spans="2:30" ht="15.6" x14ac:dyDescent="0.3">
      <c r="B63" s="48" t="s">
        <v>19</v>
      </c>
      <c r="C63" s="49">
        <v>35</v>
      </c>
      <c r="D63" s="50"/>
      <c r="E63" s="49">
        <v>540</v>
      </c>
      <c r="F63" s="49">
        <v>255</v>
      </c>
      <c r="G63" s="49">
        <v>167</v>
      </c>
      <c r="H63" s="49"/>
      <c r="I63" s="49"/>
      <c r="J63" s="49"/>
      <c r="K63" s="49"/>
      <c r="L63" s="49"/>
      <c r="M63" s="49"/>
      <c r="N63" s="49"/>
      <c r="O63" s="51">
        <v>340</v>
      </c>
      <c r="P63" s="52">
        <f t="shared" ref="P63:P66" si="44">SUM(C63:O63)</f>
        <v>1337</v>
      </c>
      <c r="Q63" s="48" t="str">
        <f t="shared" ref="Q63:Q66" si="45">B63</f>
        <v>Conservative</v>
      </c>
      <c r="R63" s="46">
        <f t="shared" ref="R63:R66" si="46">C63/SUM($C63:$O63)</f>
        <v>2.6178010471204188E-2</v>
      </c>
      <c r="S63" s="53"/>
      <c r="T63" s="46">
        <f t="shared" si="42"/>
        <v>0.40388930441286464</v>
      </c>
      <c r="U63" s="46">
        <f t="shared" si="43"/>
        <v>0.19072550486163051</v>
      </c>
      <c r="V63" s="46">
        <f t="shared" si="43"/>
        <v>0.12490650710545999</v>
      </c>
      <c r="W63" s="46">
        <f t="shared" si="43"/>
        <v>0</v>
      </c>
      <c r="X63" s="46">
        <f t="shared" si="43"/>
        <v>0</v>
      </c>
      <c r="Y63" s="46">
        <f t="shared" si="43"/>
        <v>0</v>
      </c>
      <c r="Z63" s="46">
        <f t="shared" si="43"/>
        <v>0</v>
      </c>
      <c r="AA63" s="46">
        <f t="shared" si="43"/>
        <v>0</v>
      </c>
      <c r="AB63" s="46">
        <f t="shared" si="43"/>
        <v>0</v>
      </c>
      <c r="AC63" s="46">
        <f t="shared" si="43"/>
        <v>0</v>
      </c>
      <c r="AD63" s="47">
        <f t="shared" si="43"/>
        <v>0.25430067314884069</v>
      </c>
    </row>
    <row r="64" spans="2:30" ht="15.6" x14ac:dyDescent="0.3">
      <c r="B64" s="48" t="s">
        <v>148</v>
      </c>
      <c r="C64" s="49">
        <v>237</v>
      </c>
      <c r="D64" s="49">
        <v>266</v>
      </c>
      <c r="E64" s="50"/>
      <c r="F64" s="49">
        <v>236</v>
      </c>
      <c r="G64" s="49">
        <v>339</v>
      </c>
      <c r="H64" s="49"/>
      <c r="I64" s="49"/>
      <c r="J64" s="49"/>
      <c r="K64" s="49"/>
      <c r="L64" s="49"/>
      <c r="M64" s="49"/>
      <c r="N64" s="49"/>
      <c r="O64" s="51">
        <v>146</v>
      </c>
      <c r="P64" s="52">
        <f t="shared" si="44"/>
        <v>1224</v>
      </c>
      <c r="Q64" s="48" t="str">
        <f t="shared" si="45"/>
        <v>Independent (RB)</v>
      </c>
      <c r="R64" s="46">
        <f t="shared" si="46"/>
        <v>0.19362745098039216</v>
      </c>
      <c r="S64" s="46">
        <f t="shared" si="41"/>
        <v>0.2173202614379085</v>
      </c>
      <c r="T64" s="53"/>
      <c r="U64" s="46">
        <f t="shared" si="43"/>
        <v>0.19281045751633988</v>
      </c>
      <c r="V64" s="46">
        <f t="shared" si="43"/>
        <v>0.27696078431372551</v>
      </c>
      <c r="W64" s="46">
        <f t="shared" si="43"/>
        <v>0</v>
      </c>
      <c r="X64" s="46">
        <f t="shared" si="43"/>
        <v>0</v>
      </c>
      <c r="Y64" s="46">
        <f t="shared" si="43"/>
        <v>0</v>
      </c>
      <c r="Z64" s="46">
        <f t="shared" si="43"/>
        <v>0</v>
      </c>
      <c r="AA64" s="46">
        <f t="shared" si="43"/>
        <v>0</v>
      </c>
      <c r="AB64" s="46">
        <f t="shared" si="43"/>
        <v>0</v>
      </c>
      <c r="AC64" s="46">
        <f t="shared" si="43"/>
        <v>0</v>
      </c>
      <c r="AD64" s="47">
        <f t="shared" si="43"/>
        <v>0.11928104575163399</v>
      </c>
    </row>
    <row r="65" spans="2:30" ht="15.6" x14ac:dyDescent="0.3">
      <c r="B65" s="48" t="s">
        <v>20</v>
      </c>
      <c r="C65" s="49">
        <v>41</v>
      </c>
      <c r="D65" s="49">
        <v>43</v>
      </c>
      <c r="E65" s="49">
        <v>98</v>
      </c>
      <c r="F65" s="50"/>
      <c r="G65" s="49">
        <v>32</v>
      </c>
      <c r="H65" s="49"/>
      <c r="I65" s="49"/>
      <c r="J65" s="49"/>
      <c r="K65" s="49"/>
      <c r="L65" s="49"/>
      <c r="M65" s="49"/>
      <c r="N65" s="49"/>
      <c r="O65" s="51">
        <v>47</v>
      </c>
      <c r="P65" s="52">
        <f t="shared" si="44"/>
        <v>261</v>
      </c>
      <c r="Q65" s="48" t="str">
        <f t="shared" si="45"/>
        <v>Lib Dem</v>
      </c>
      <c r="R65" s="46">
        <f t="shared" si="46"/>
        <v>0.15708812260536398</v>
      </c>
      <c r="S65" s="46">
        <f t="shared" si="41"/>
        <v>0.16475095785440613</v>
      </c>
      <c r="T65" s="46">
        <f t="shared" si="42"/>
        <v>0.37547892720306514</v>
      </c>
      <c r="U65" s="53"/>
      <c r="V65" s="46">
        <f t="shared" si="43"/>
        <v>0.12260536398467432</v>
      </c>
      <c r="W65" s="46">
        <f t="shared" si="43"/>
        <v>0</v>
      </c>
      <c r="X65" s="46">
        <f t="shared" si="43"/>
        <v>0</v>
      </c>
      <c r="Y65" s="46">
        <f t="shared" si="43"/>
        <v>0</v>
      </c>
      <c r="Z65" s="46">
        <f t="shared" si="43"/>
        <v>0</v>
      </c>
      <c r="AA65" s="46">
        <f t="shared" si="43"/>
        <v>0</v>
      </c>
      <c r="AB65" s="46">
        <f t="shared" si="43"/>
        <v>0</v>
      </c>
      <c r="AC65" s="46">
        <f t="shared" si="43"/>
        <v>0</v>
      </c>
      <c r="AD65" s="47">
        <f t="shared" si="43"/>
        <v>0.18007662835249041</v>
      </c>
    </row>
    <row r="66" spans="2:30" ht="16.2" thickBot="1" x14ac:dyDescent="0.35">
      <c r="B66" s="48" t="s">
        <v>149</v>
      </c>
      <c r="C66" s="49">
        <v>20</v>
      </c>
      <c r="D66" s="49">
        <v>35</v>
      </c>
      <c r="E66" s="49">
        <v>77</v>
      </c>
      <c r="F66" s="49">
        <v>21</v>
      </c>
      <c r="G66" s="50"/>
      <c r="H66" s="49"/>
      <c r="I66" s="49"/>
      <c r="J66" s="49"/>
      <c r="K66" s="49"/>
      <c r="L66" s="49"/>
      <c r="M66" s="49"/>
      <c r="N66" s="49"/>
      <c r="O66" s="51">
        <v>18</v>
      </c>
      <c r="P66" s="52">
        <f t="shared" si="44"/>
        <v>171</v>
      </c>
      <c r="Q66" s="48" t="str">
        <f t="shared" si="45"/>
        <v>Independent (RC)</v>
      </c>
      <c r="R66" s="46">
        <f t="shared" si="46"/>
        <v>0.11695906432748537</v>
      </c>
      <c r="S66" s="46">
        <f t="shared" si="41"/>
        <v>0.2046783625730994</v>
      </c>
      <c r="T66" s="46">
        <f t="shared" si="42"/>
        <v>0.45029239766081869</v>
      </c>
      <c r="U66" s="46">
        <f t="shared" si="43"/>
        <v>0.12280701754385964</v>
      </c>
      <c r="V66" s="53">
        <f t="shared" si="43"/>
        <v>0</v>
      </c>
      <c r="W66" s="46">
        <f t="shared" si="43"/>
        <v>0</v>
      </c>
      <c r="X66" s="46">
        <f t="shared" si="43"/>
        <v>0</v>
      </c>
      <c r="Y66" s="46">
        <f t="shared" si="43"/>
        <v>0</v>
      </c>
      <c r="Z66" s="46">
        <f t="shared" si="43"/>
        <v>0</v>
      </c>
      <c r="AA66" s="46">
        <f t="shared" si="43"/>
        <v>0</v>
      </c>
      <c r="AB66" s="46">
        <f t="shared" si="43"/>
        <v>0</v>
      </c>
      <c r="AC66" s="46">
        <f t="shared" si="43"/>
        <v>0</v>
      </c>
      <c r="AD66" s="47">
        <f t="shared" si="43"/>
        <v>0.10526315789473684</v>
      </c>
    </row>
    <row r="67" spans="2:30" ht="15.6" x14ac:dyDescent="0.3">
      <c r="B67" s="99" t="s">
        <v>53</v>
      </c>
      <c r="C67" s="54" t="s">
        <v>54</v>
      </c>
      <c r="D67" s="55" t="s">
        <v>55</v>
      </c>
      <c r="E67" s="55" t="s">
        <v>56</v>
      </c>
      <c r="F67" s="55" t="s">
        <v>57</v>
      </c>
      <c r="G67" s="55" t="s">
        <v>58</v>
      </c>
      <c r="H67" s="55" t="s">
        <v>59</v>
      </c>
      <c r="I67" s="55" t="s">
        <v>60</v>
      </c>
      <c r="J67" s="55" t="s">
        <v>61</v>
      </c>
      <c r="K67" s="55" t="s">
        <v>62</v>
      </c>
      <c r="L67" s="55" t="s">
        <v>63</v>
      </c>
      <c r="M67" s="55" t="s">
        <v>64</v>
      </c>
      <c r="N67" s="55" t="s">
        <v>65</v>
      </c>
      <c r="O67" s="55" t="s">
        <v>66</v>
      </c>
      <c r="P67" s="56" t="s">
        <v>67</v>
      </c>
      <c r="Q67" s="57" t="s">
        <v>54</v>
      </c>
      <c r="R67" s="55" t="s">
        <v>55</v>
      </c>
      <c r="S67" s="55" t="s">
        <v>56</v>
      </c>
      <c r="T67" s="55" t="s">
        <v>57</v>
      </c>
      <c r="U67" s="55" t="s">
        <v>58</v>
      </c>
      <c r="V67" s="55" t="s">
        <v>59</v>
      </c>
      <c r="W67" s="55" t="s">
        <v>60</v>
      </c>
      <c r="X67" s="55" t="s">
        <v>61</v>
      </c>
      <c r="Y67" s="55" t="s">
        <v>62</v>
      </c>
      <c r="Z67" s="55" t="s">
        <v>63</v>
      </c>
      <c r="AA67" s="55" t="s">
        <v>64</v>
      </c>
      <c r="AB67" s="55" t="s">
        <v>65</v>
      </c>
      <c r="AC67" s="55" t="s">
        <v>66</v>
      </c>
      <c r="AD67" s="56" t="s">
        <v>67</v>
      </c>
    </row>
    <row r="68" spans="2:30" ht="16.2" thickBot="1" x14ac:dyDescent="0.35">
      <c r="B68" s="100"/>
      <c r="C68" s="58" t="s">
        <v>31</v>
      </c>
      <c r="D68" s="59">
        <v>4466</v>
      </c>
      <c r="E68" s="59">
        <v>3877</v>
      </c>
      <c r="F68" s="59">
        <v>2889</v>
      </c>
      <c r="G68" s="59">
        <v>1089</v>
      </c>
      <c r="H68" s="59">
        <v>722</v>
      </c>
      <c r="I68" s="59">
        <v>632</v>
      </c>
      <c r="J68" s="59"/>
      <c r="K68" s="59"/>
      <c r="L68" s="59"/>
      <c r="M68" s="59"/>
      <c r="N68" s="59"/>
      <c r="O68" s="59"/>
      <c r="P68" s="60"/>
      <c r="Q68" s="61" t="s">
        <v>68</v>
      </c>
      <c r="R68" s="62">
        <f>D68/$D68</f>
        <v>1</v>
      </c>
      <c r="S68" s="63">
        <f t="shared" ref="S68:AD68" si="47">E68/$D68</f>
        <v>0.8681146439767129</v>
      </c>
      <c r="T68" s="63">
        <f t="shared" si="47"/>
        <v>0.64688759516345729</v>
      </c>
      <c r="U68" s="63">
        <f t="shared" si="47"/>
        <v>0.24384236453201971</v>
      </c>
      <c r="V68" s="63">
        <f t="shared" si="47"/>
        <v>0.16166592028660995</v>
      </c>
      <c r="W68" s="63">
        <f t="shared" si="47"/>
        <v>0.14151365875503807</v>
      </c>
      <c r="X68" s="63">
        <f t="shared" si="47"/>
        <v>0</v>
      </c>
      <c r="Y68" s="63">
        <f t="shared" si="47"/>
        <v>0</v>
      </c>
      <c r="Z68" s="63">
        <f t="shared" si="47"/>
        <v>0</v>
      </c>
      <c r="AA68" s="63">
        <f t="shared" si="47"/>
        <v>0</v>
      </c>
      <c r="AB68" s="63">
        <f t="shared" si="47"/>
        <v>0</v>
      </c>
      <c r="AC68" s="63">
        <f t="shared" si="47"/>
        <v>0</v>
      </c>
      <c r="AD68" s="64">
        <f t="shared" si="47"/>
        <v>0</v>
      </c>
    </row>
    <row r="69" spans="2:30" ht="14.4" thickBot="1" x14ac:dyDescent="0.3"/>
    <row r="70" spans="2:30" ht="18" thickBot="1" x14ac:dyDescent="0.35">
      <c r="B70" s="88" t="s">
        <v>162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/>
    </row>
    <row r="71" spans="2:30" ht="18" thickBot="1" x14ac:dyDescent="0.35">
      <c r="B71" s="93" t="s">
        <v>49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  <c r="Q71" s="96" t="s">
        <v>50</v>
      </c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8"/>
    </row>
    <row r="72" spans="2:30" ht="15.6" x14ac:dyDescent="0.3">
      <c r="B72" s="33"/>
      <c r="C72" s="34" t="str">
        <f>B73</f>
        <v>Conservative</v>
      </c>
      <c r="D72" s="34" t="str">
        <f>B74</f>
        <v>SNP</v>
      </c>
      <c r="E72" s="34" t="str">
        <f>B75</f>
        <v>Lib Dem</v>
      </c>
      <c r="F72" s="34" t="str">
        <f>B76</f>
        <v>Green</v>
      </c>
      <c r="G72" s="34"/>
      <c r="H72" s="34"/>
      <c r="I72" s="34"/>
      <c r="J72" s="34"/>
      <c r="K72" s="34"/>
      <c r="L72" s="34"/>
      <c r="M72" s="34"/>
      <c r="N72" s="34"/>
      <c r="O72" s="35" t="s">
        <v>51</v>
      </c>
      <c r="P72" s="36" t="s">
        <v>52</v>
      </c>
      <c r="Q72" s="37"/>
      <c r="R72" s="34" t="str">
        <f t="shared" ref="R72:AC72" si="48">C72</f>
        <v>Conservative</v>
      </c>
      <c r="S72" s="38" t="str">
        <f t="shared" si="48"/>
        <v>SNP</v>
      </c>
      <c r="T72" s="38" t="str">
        <f t="shared" si="48"/>
        <v>Lib Dem</v>
      </c>
      <c r="U72" s="38" t="str">
        <f t="shared" si="48"/>
        <v>Green</v>
      </c>
      <c r="V72" s="38">
        <f t="shared" si="48"/>
        <v>0</v>
      </c>
      <c r="W72" s="38">
        <f t="shared" si="48"/>
        <v>0</v>
      </c>
      <c r="X72" s="38">
        <f t="shared" si="48"/>
        <v>0</v>
      </c>
      <c r="Y72" s="38">
        <f t="shared" si="48"/>
        <v>0</v>
      </c>
      <c r="Z72" s="38">
        <f t="shared" si="48"/>
        <v>0</v>
      </c>
      <c r="AA72" s="38">
        <f t="shared" si="48"/>
        <v>0</v>
      </c>
      <c r="AB72" s="38">
        <f t="shared" si="48"/>
        <v>0</v>
      </c>
      <c r="AC72" s="38">
        <f t="shared" si="48"/>
        <v>0</v>
      </c>
      <c r="AD72" s="39" t="s">
        <v>51</v>
      </c>
    </row>
    <row r="73" spans="2:30" ht="15.6" x14ac:dyDescent="0.3">
      <c r="B73" s="40" t="s">
        <v>19</v>
      </c>
      <c r="C73" s="41"/>
      <c r="D73" s="42">
        <v>90</v>
      </c>
      <c r="E73" s="42">
        <v>983</v>
      </c>
      <c r="F73" s="42">
        <v>97</v>
      </c>
      <c r="G73" s="42"/>
      <c r="H73" s="42"/>
      <c r="I73" s="42"/>
      <c r="J73" s="42"/>
      <c r="K73" s="42"/>
      <c r="L73" s="42"/>
      <c r="M73" s="42"/>
      <c r="N73" s="42"/>
      <c r="O73" s="43">
        <v>1062</v>
      </c>
      <c r="P73" s="44">
        <f>SUM(C73:O73)</f>
        <v>2232</v>
      </c>
      <c r="Q73" s="40" t="str">
        <f>B73</f>
        <v>Conservative</v>
      </c>
      <c r="R73" s="45"/>
      <c r="S73" s="46">
        <f t="shared" ref="S73:S76" si="49">D73/SUM($C73:$O73)</f>
        <v>4.0322580645161289E-2</v>
      </c>
      <c r="T73" s="46">
        <f t="shared" ref="T73:T76" si="50">E73/SUM($C73:$O73)</f>
        <v>0.44041218637992829</v>
      </c>
      <c r="U73" s="46">
        <f t="shared" ref="U73:AD76" si="51">F73/SUM($C73:$O73)</f>
        <v>4.3458781362007169E-2</v>
      </c>
      <c r="V73" s="46">
        <f t="shared" si="51"/>
        <v>0</v>
      </c>
      <c r="W73" s="46">
        <f t="shared" si="51"/>
        <v>0</v>
      </c>
      <c r="X73" s="46">
        <f t="shared" si="51"/>
        <v>0</v>
      </c>
      <c r="Y73" s="46">
        <f t="shared" si="51"/>
        <v>0</v>
      </c>
      <c r="Z73" s="46">
        <f t="shared" si="51"/>
        <v>0</v>
      </c>
      <c r="AA73" s="46">
        <f t="shared" si="51"/>
        <v>0</v>
      </c>
      <c r="AB73" s="46">
        <f t="shared" si="51"/>
        <v>0</v>
      </c>
      <c r="AC73" s="46">
        <f t="shared" si="51"/>
        <v>0</v>
      </c>
      <c r="AD73" s="47">
        <f t="shared" si="51"/>
        <v>0.47580645161290325</v>
      </c>
    </row>
    <row r="74" spans="2:30" ht="15.6" x14ac:dyDescent="0.3">
      <c r="B74" s="48" t="s">
        <v>17</v>
      </c>
      <c r="C74" s="49">
        <v>87</v>
      </c>
      <c r="D74" s="50"/>
      <c r="E74" s="49">
        <v>246</v>
      </c>
      <c r="F74" s="49">
        <v>914</v>
      </c>
      <c r="G74" s="49"/>
      <c r="H74" s="49"/>
      <c r="I74" s="49"/>
      <c r="J74" s="49"/>
      <c r="K74" s="49"/>
      <c r="L74" s="49"/>
      <c r="M74" s="49"/>
      <c r="N74" s="49"/>
      <c r="O74" s="51">
        <v>426</v>
      </c>
      <c r="P74" s="52">
        <f t="shared" ref="P74:P76" si="52">SUM(C74:O74)</f>
        <v>1673</v>
      </c>
      <c r="Q74" s="48" t="str">
        <f t="shared" ref="Q74:Q76" si="53">B74</f>
        <v>SNP</v>
      </c>
      <c r="R74" s="46">
        <f t="shared" ref="R74:R76" si="54">C74/SUM($C74:$O74)</f>
        <v>5.2002390914524806E-2</v>
      </c>
      <c r="S74" s="53"/>
      <c r="T74" s="46">
        <f t="shared" si="50"/>
        <v>0.1470412432755529</v>
      </c>
      <c r="U74" s="46">
        <f t="shared" si="51"/>
        <v>0.54632396891811119</v>
      </c>
      <c r="V74" s="46">
        <f t="shared" si="51"/>
        <v>0</v>
      </c>
      <c r="W74" s="46">
        <f t="shared" si="51"/>
        <v>0</v>
      </c>
      <c r="X74" s="46">
        <f t="shared" si="51"/>
        <v>0</v>
      </c>
      <c r="Y74" s="46">
        <f t="shared" si="51"/>
        <v>0</v>
      </c>
      <c r="Z74" s="46">
        <f t="shared" si="51"/>
        <v>0</v>
      </c>
      <c r="AA74" s="46">
        <f t="shared" si="51"/>
        <v>0</v>
      </c>
      <c r="AB74" s="46">
        <f t="shared" si="51"/>
        <v>0</v>
      </c>
      <c r="AC74" s="46">
        <f t="shared" si="51"/>
        <v>0</v>
      </c>
      <c r="AD74" s="47">
        <f t="shared" si="51"/>
        <v>0.25463239689181111</v>
      </c>
    </row>
    <row r="75" spans="2:30" ht="15.6" x14ac:dyDescent="0.3">
      <c r="B75" s="48" t="s">
        <v>20</v>
      </c>
      <c r="C75" s="49">
        <v>145</v>
      </c>
      <c r="D75" s="49">
        <v>55</v>
      </c>
      <c r="E75" s="50"/>
      <c r="F75" s="49">
        <v>229</v>
      </c>
      <c r="G75" s="49"/>
      <c r="H75" s="49"/>
      <c r="I75" s="49"/>
      <c r="J75" s="49"/>
      <c r="K75" s="49"/>
      <c r="L75" s="49"/>
      <c r="M75" s="49"/>
      <c r="N75" s="49"/>
      <c r="O75" s="51">
        <v>118</v>
      </c>
      <c r="P75" s="52">
        <f t="shared" si="52"/>
        <v>547</v>
      </c>
      <c r="Q75" s="48" t="str">
        <f t="shared" si="53"/>
        <v>Lib Dem</v>
      </c>
      <c r="R75" s="46">
        <f t="shared" si="54"/>
        <v>0.26508226691042047</v>
      </c>
      <c r="S75" s="46">
        <f t="shared" si="49"/>
        <v>0.10054844606946983</v>
      </c>
      <c r="T75" s="53"/>
      <c r="U75" s="46">
        <f t="shared" si="51"/>
        <v>0.41864716636197441</v>
      </c>
      <c r="V75" s="46">
        <f t="shared" si="51"/>
        <v>0</v>
      </c>
      <c r="W75" s="46">
        <f t="shared" si="51"/>
        <v>0</v>
      </c>
      <c r="X75" s="46">
        <f t="shared" si="51"/>
        <v>0</v>
      </c>
      <c r="Y75" s="46">
        <f t="shared" si="51"/>
        <v>0</v>
      </c>
      <c r="Z75" s="46">
        <f t="shared" si="51"/>
        <v>0</v>
      </c>
      <c r="AA75" s="46">
        <f t="shared" si="51"/>
        <v>0</v>
      </c>
      <c r="AB75" s="46">
        <f t="shared" si="51"/>
        <v>0</v>
      </c>
      <c r="AC75" s="46">
        <f t="shared" si="51"/>
        <v>0</v>
      </c>
      <c r="AD75" s="47">
        <f t="shared" si="51"/>
        <v>0.21572212065813529</v>
      </c>
    </row>
    <row r="76" spans="2:30" ht="16.2" thickBot="1" x14ac:dyDescent="0.35">
      <c r="B76" s="48" t="s">
        <v>21</v>
      </c>
      <c r="C76" s="49">
        <v>16</v>
      </c>
      <c r="D76" s="49">
        <v>162</v>
      </c>
      <c r="E76" s="49">
        <v>122</v>
      </c>
      <c r="F76" s="50"/>
      <c r="G76" s="49"/>
      <c r="H76" s="49"/>
      <c r="I76" s="49"/>
      <c r="J76" s="49"/>
      <c r="K76" s="49"/>
      <c r="L76" s="49"/>
      <c r="M76" s="49"/>
      <c r="N76" s="49"/>
      <c r="O76" s="51">
        <v>33</v>
      </c>
      <c r="P76" s="52">
        <f t="shared" si="52"/>
        <v>333</v>
      </c>
      <c r="Q76" s="48" t="str">
        <f t="shared" si="53"/>
        <v>Green</v>
      </c>
      <c r="R76" s="46">
        <f t="shared" si="54"/>
        <v>4.8048048048048048E-2</v>
      </c>
      <c r="S76" s="46">
        <f t="shared" si="49"/>
        <v>0.48648648648648651</v>
      </c>
      <c r="T76" s="46">
        <f t="shared" si="50"/>
        <v>0.36636636636636638</v>
      </c>
      <c r="U76" s="53"/>
      <c r="V76" s="46">
        <f t="shared" si="51"/>
        <v>0</v>
      </c>
      <c r="W76" s="46">
        <f t="shared" si="51"/>
        <v>0</v>
      </c>
      <c r="X76" s="46">
        <f t="shared" si="51"/>
        <v>0</v>
      </c>
      <c r="Y76" s="46">
        <f t="shared" si="51"/>
        <v>0</v>
      </c>
      <c r="Z76" s="46">
        <f t="shared" si="51"/>
        <v>0</v>
      </c>
      <c r="AA76" s="46">
        <f t="shared" si="51"/>
        <v>0</v>
      </c>
      <c r="AB76" s="46">
        <f t="shared" si="51"/>
        <v>0</v>
      </c>
      <c r="AC76" s="46">
        <f t="shared" si="51"/>
        <v>0</v>
      </c>
      <c r="AD76" s="47">
        <f t="shared" si="51"/>
        <v>9.90990990990991E-2</v>
      </c>
    </row>
    <row r="77" spans="2:30" ht="15.6" x14ac:dyDescent="0.3">
      <c r="B77" s="99" t="s">
        <v>53</v>
      </c>
      <c r="C77" s="54" t="s">
        <v>54</v>
      </c>
      <c r="D77" s="55" t="s">
        <v>55</v>
      </c>
      <c r="E77" s="55" t="s">
        <v>56</v>
      </c>
      <c r="F77" s="55" t="s">
        <v>57</v>
      </c>
      <c r="G77" s="55" t="s">
        <v>58</v>
      </c>
      <c r="H77" s="55" t="s">
        <v>59</v>
      </c>
      <c r="I77" s="55" t="s">
        <v>60</v>
      </c>
      <c r="J77" s="55" t="s">
        <v>61</v>
      </c>
      <c r="K77" s="55" t="s">
        <v>62</v>
      </c>
      <c r="L77" s="55" t="s">
        <v>63</v>
      </c>
      <c r="M77" s="55" t="s">
        <v>64</v>
      </c>
      <c r="N77" s="55" t="s">
        <v>65</v>
      </c>
      <c r="O77" s="55" t="s">
        <v>66</v>
      </c>
      <c r="P77" s="56" t="s">
        <v>67</v>
      </c>
      <c r="Q77" s="57" t="s">
        <v>54</v>
      </c>
      <c r="R77" s="55" t="s">
        <v>55</v>
      </c>
      <c r="S77" s="55" t="s">
        <v>56</v>
      </c>
      <c r="T77" s="55" t="s">
        <v>57</v>
      </c>
      <c r="U77" s="55" t="s">
        <v>58</v>
      </c>
      <c r="V77" s="55" t="s">
        <v>59</v>
      </c>
      <c r="W77" s="55" t="s">
        <v>60</v>
      </c>
      <c r="X77" s="55" t="s">
        <v>61</v>
      </c>
      <c r="Y77" s="55" t="s">
        <v>62</v>
      </c>
      <c r="Z77" s="55" t="s">
        <v>63</v>
      </c>
      <c r="AA77" s="55" t="s">
        <v>64</v>
      </c>
      <c r="AB77" s="55" t="s">
        <v>65</v>
      </c>
      <c r="AC77" s="55" t="s">
        <v>66</v>
      </c>
      <c r="AD77" s="56" t="s">
        <v>67</v>
      </c>
    </row>
    <row r="78" spans="2:30" ht="16.2" thickBot="1" x14ac:dyDescent="0.35">
      <c r="B78" s="100"/>
      <c r="C78" s="58" t="s">
        <v>31</v>
      </c>
      <c r="D78" s="59">
        <v>4785</v>
      </c>
      <c r="E78" s="59">
        <v>4528</v>
      </c>
      <c r="F78" s="59">
        <v>2906</v>
      </c>
      <c r="G78" s="59">
        <v>1079</v>
      </c>
      <c r="H78" s="59">
        <v>625</v>
      </c>
      <c r="I78" s="59">
        <v>612</v>
      </c>
      <c r="J78" s="59"/>
      <c r="K78" s="59"/>
      <c r="L78" s="59"/>
      <c r="M78" s="59"/>
      <c r="N78" s="59"/>
      <c r="O78" s="59"/>
      <c r="P78" s="60"/>
      <c r="Q78" s="61" t="s">
        <v>68</v>
      </c>
      <c r="R78" s="62">
        <f>D78/$D78</f>
        <v>1</v>
      </c>
      <c r="S78" s="63">
        <f t="shared" ref="S78:AD78" si="55">E78/$D78</f>
        <v>0.94629049111807728</v>
      </c>
      <c r="T78" s="63">
        <f t="shared" si="55"/>
        <v>0.60731452455590385</v>
      </c>
      <c r="U78" s="63">
        <f t="shared" si="55"/>
        <v>0.22549634273772204</v>
      </c>
      <c r="V78" s="63">
        <f t="shared" si="55"/>
        <v>0.13061650992685475</v>
      </c>
      <c r="W78" s="63">
        <f t="shared" si="55"/>
        <v>0.12789968652037617</v>
      </c>
      <c r="X78" s="63">
        <f t="shared" si="55"/>
        <v>0</v>
      </c>
      <c r="Y78" s="63">
        <f t="shared" si="55"/>
        <v>0</v>
      </c>
      <c r="Z78" s="63">
        <f t="shared" si="55"/>
        <v>0</v>
      </c>
      <c r="AA78" s="63">
        <f t="shared" si="55"/>
        <v>0</v>
      </c>
      <c r="AB78" s="63">
        <f t="shared" si="55"/>
        <v>0</v>
      </c>
      <c r="AC78" s="63">
        <f t="shared" si="55"/>
        <v>0</v>
      </c>
      <c r="AD78" s="64">
        <f t="shared" si="55"/>
        <v>0</v>
      </c>
    </row>
    <row r="79" spans="2:30" ht="14.4" thickBot="1" x14ac:dyDescent="0.3"/>
    <row r="80" spans="2:30" ht="18" thickBot="1" x14ac:dyDescent="0.35">
      <c r="B80" s="88" t="s">
        <v>177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90"/>
    </row>
    <row r="81" spans="2:30" ht="18" thickBot="1" x14ac:dyDescent="0.35">
      <c r="B81" s="93" t="s">
        <v>49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5"/>
      <c r="Q81" s="96" t="s">
        <v>50</v>
      </c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8"/>
    </row>
    <row r="82" spans="2:30" ht="15.6" x14ac:dyDescent="0.3">
      <c r="B82" s="33"/>
      <c r="C82" s="34" t="str">
        <f>B83</f>
        <v>Conservative</v>
      </c>
      <c r="D82" s="34" t="str">
        <f>B84</f>
        <v>SNP</v>
      </c>
      <c r="E82" s="34" t="str">
        <f>B85</f>
        <v>Lib Dem</v>
      </c>
      <c r="F82" s="34" t="str">
        <f>B86</f>
        <v>Independent</v>
      </c>
      <c r="G82" s="34" t="str">
        <f>B87</f>
        <v>Labour</v>
      </c>
      <c r="H82" s="34" t="str">
        <f>B88</f>
        <v>Green</v>
      </c>
      <c r="I82" s="34" t="str">
        <f>B89</f>
        <v>Family</v>
      </c>
      <c r="J82" s="34"/>
      <c r="K82" s="34"/>
      <c r="L82" s="34"/>
      <c r="M82" s="34"/>
      <c r="N82" s="34"/>
      <c r="O82" s="35" t="s">
        <v>51</v>
      </c>
      <c r="P82" s="36" t="s">
        <v>52</v>
      </c>
      <c r="Q82" s="37"/>
      <c r="R82" s="34" t="str">
        <f t="shared" ref="R82:AC82" si="56">C82</f>
        <v>Conservative</v>
      </c>
      <c r="S82" s="38" t="str">
        <f t="shared" si="56"/>
        <v>SNP</v>
      </c>
      <c r="T82" s="38" t="str">
        <f t="shared" si="56"/>
        <v>Lib Dem</v>
      </c>
      <c r="U82" s="38" t="str">
        <f t="shared" si="56"/>
        <v>Independent</v>
      </c>
      <c r="V82" s="38" t="str">
        <f t="shared" si="56"/>
        <v>Labour</v>
      </c>
      <c r="W82" s="38" t="str">
        <f t="shared" si="56"/>
        <v>Green</v>
      </c>
      <c r="X82" s="38" t="str">
        <f t="shared" si="56"/>
        <v>Family</v>
      </c>
      <c r="Y82" s="38">
        <f t="shared" si="56"/>
        <v>0</v>
      </c>
      <c r="Z82" s="38">
        <f t="shared" si="56"/>
        <v>0</v>
      </c>
      <c r="AA82" s="38">
        <f t="shared" si="56"/>
        <v>0</v>
      </c>
      <c r="AB82" s="38">
        <f t="shared" si="56"/>
        <v>0</v>
      </c>
      <c r="AC82" s="38">
        <f t="shared" si="56"/>
        <v>0</v>
      </c>
      <c r="AD82" s="39" t="s">
        <v>51</v>
      </c>
    </row>
    <row r="83" spans="2:30" ht="15.6" x14ac:dyDescent="0.3">
      <c r="B83" s="40" t="s">
        <v>19</v>
      </c>
      <c r="C83" s="41"/>
      <c r="D83" s="42">
        <v>14</v>
      </c>
      <c r="E83" s="42">
        <v>709</v>
      </c>
      <c r="F83" s="42">
        <v>373</v>
      </c>
      <c r="G83" s="42">
        <v>139</v>
      </c>
      <c r="H83" s="42">
        <v>24</v>
      </c>
      <c r="I83" s="42">
        <v>35</v>
      </c>
      <c r="J83" s="42"/>
      <c r="K83" s="42"/>
      <c r="L83" s="42"/>
      <c r="M83" s="42"/>
      <c r="N83" s="42"/>
      <c r="O83" s="43">
        <v>588</v>
      </c>
      <c r="P83" s="44">
        <f>SUM(C83:O83)</f>
        <v>1882</v>
      </c>
      <c r="Q83" s="40" t="str">
        <f>B83</f>
        <v>Conservative</v>
      </c>
      <c r="R83" s="45"/>
      <c r="S83" s="46">
        <f t="shared" ref="S83:S89" si="57">D83/SUM($C83:$O83)</f>
        <v>7.4388947927736451E-3</v>
      </c>
      <c r="T83" s="46">
        <f t="shared" ref="T83:T89" si="58">E83/SUM($C83:$O83)</f>
        <v>0.37672688629117962</v>
      </c>
      <c r="U83" s="46">
        <f t="shared" ref="U83:AD89" si="59">F83/SUM($C83:$O83)</f>
        <v>0.19819341126461212</v>
      </c>
      <c r="V83" s="46">
        <f t="shared" si="59"/>
        <v>7.3857598299681193E-2</v>
      </c>
      <c r="W83" s="46">
        <f t="shared" si="59"/>
        <v>1.2752391073326248E-2</v>
      </c>
      <c r="X83" s="46">
        <f t="shared" si="59"/>
        <v>1.8597236981934114E-2</v>
      </c>
      <c r="Y83" s="46">
        <f t="shared" si="59"/>
        <v>0</v>
      </c>
      <c r="Z83" s="46">
        <f t="shared" si="59"/>
        <v>0</v>
      </c>
      <c r="AA83" s="46">
        <f t="shared" si="59"/>
        <v>0</v>
      </c>
      <c r="AB83" s="46">
        <f t="shared" si="59"/>
        <v>0</v>
      </c>
      <c r="AC83" s="46">
        <f t="shared" si="59"/>
        <v>0</v>
      </c>
      <c r="AD83" s="47">
        <f t="shared" si="59"/>
        <v>0.31243358129649307</v>
      </c>
    </row>
    <row r="84" spans="2:30" ht="15.6" x14ac:dyDescent="0.3">
      <c r="B84" s="48" t="s">
        <v>17</v>
      </c>
      <c r="C84" s="49">
        <v>37</v>
      </c>
      <c r="D84" s="50"/>
      <c r="E84" s="49">
        <v>251</v>
      </c>
      <c r="F84" s="49">
        <v>182</v>
      </c>
      <c r="G84" s="49">
        <v>181</v>
      </c>
      <c r="H84" s="49">
        <v>741</v>
      </c>
      <c r="I84" s="49">
        <v>15</v>
      </c>
      <c r="J84" s="49"/>
      <c r="K84" s="49"/>
      <c r="L84" s="49"/>
      <c r="M84" s="49"/>
      <c r="N84" s="49"/>
      <c r="O84" s="51">
        <v>251</v>
      </c>
      <c r="P84" s="52">
        <f t="shared" ref="P84:P89" si="60">SUM(C84:O84)</f>
        <v>1658</v>
      </c>
      <c r="Q84" s="48" t="str">
        <f t="shared" ref="Q84:Q89" si="61">B84</f>
        <v>SNP</v>
      </c>
      <c r="R84" s="46">
        <f t="shared" ref="R84:R89" si="62">C84/SUM($C84:$O84)</f>
        <v>2.2316043425814235E-2</v>
      </c>
      <c r="S84" s="53"/>
      <c r="T84" s="46">
        <f t="shared" si="58"/>
        <v>0.1513872135102533</v>
      </c>
      <c r="U84" s="46">
        <f t="shared" si="59"/>
        <v>0.10977080820265379</v>
      </c>
      <c r="V84" s="46">
        <f t="shared" si="59"/>
        <v>0.109167671893848</v>
      </c>
      <c r="W84" s="46">
        <f t="shared" si="59"/>
        <v>0.44692400482509048</v>
      </c>
      <c r="X84" s="46">
        <f t="shared" si="59"/>
        <v>9.0470446320868522E-3</v>
      </c>
      <c r="Y84" s="46">
        <f t="shared" si="59"/>
        <v>0</v>
      </c>
      <c r="Z84" s="46">
        <f t="shared" si="59"/>
        <v>0</v>
      </c>
      <c r="AA84" s="46">
        <f t="shared" si="59"/>
        <v>0</v>
      </c>
      <c r="AB84" s="46">
        <f t="shared" si="59"/>
        <v>0</v>
      </c>
      <c r="AC84" s="46">
        <f t="shared" si="59"/>
        <v>0</v>
      </c>
      <c r="AD84" s="47">
        <f t="shared" si="59"/>
        <v>0.1513872135102533</v>
      </c>
    </row>
    <row r="85" spans="2:30" ht="15.6" x14ac:dyDescent="0.3">
      <c r="B85" s="48" t="s">
        <v>20</v>
      </c>
      <c r="C85" s="49">
        <v>281</v>
      </c>
      <c r="D85" s="49">
        <v>163</v>
      </c>
      <c r="E85" s="50"/>
      <c r="F85" s="49">
        <v>444</v>
      </c>
      <c r="G85" s="49">
        <v>195</v>
      </c>
      <c r="H85" s="49">
        <v>131</v>
      </c>
      <c r="I85" s="49">
        <v>10</v>
      </c>
      <c r="J85" s="49"/>
      <c r="K85" s="49"/>
      <c r="L85" s="49"/>
      <c r="M85" s="49"/>
      <c r="N85" s="49"/>
      <c r="O85" s="51">
        <v>122</v>
      </c>
      <c r="P85" s="52">
        <f t="shared" si="60"/>
        <v>1346</v>
      </c>
      <c r="Q85" s="48" t="str">
        <f t="shared" si="61"/>
        <v>Lib Dem</v>
      </c>
      <c r="R85" s="46">
        <f t="shared" si="62"/>
        <v>0.20876671619613671</v>
      </c>
      <c r="S85" s="46">
        <f t="shared" si="57"/>
        <v>0.12109955423476969</v>
      </c>
      <c r="T85" s="53"/>
      <c r="U85" s="46">
        <f t="shared" si="59"/>
        <v>0.32986627043090638</v>
      </c>
      <c r="V85" s="46">
        <f t="shared" si="59"/>
        <v>0.1448736998514116</v>
      </c>
      <c r="W85" s="46">
        <f t="shared" si="59"/>
        <v>9.7325408618127787E-2</v>
      </c>
      <c r="X85" s="46">
        <f t="shared" si="59"/>
        <v>7.429420505200594E-3</v>
      </c>
      <c r="Y85" s="46">
        <f t="shared" si="59"/>
        <v>0</v>
      </c>
      <c r="Z85" s="46">
        <f t="shared" si="59"/>
        <v>0</v>
      </c>
      <c r="AA85" s="46">
        <f t="shared" si="59"/>
        <v>0</v>
      </c>
      <c r="AB85" s="46">
        <f t="shared" si="59"/>
        <v>0</v>
      </c>
      <c r="AC85" s="46">
        <f t="shared" si="59"/>
        <v>0</v>
      </c>
      <c r="AD85" s="47">
        <f t="shared" si="59"/>
        <v>9.0638930163447248E-2</v>
      </c>
    </row>
    <row r="86" spans="2:30" ht="15.6" x14ac:dyDescent="0.3">
      <c r="B86" s="48" t="s">
        <v>83</v>
      </c>
      <c r="C86" s="49">
        <v>129</v>
      </c>
      <c r="D86" s="49">
        <v>75</v>
      </c>
      <c r="E86" s="49">
        <v>287</v>
      </c>
      <c r="F86" s="50"/>
      <c r="G86" s="49">
        <v>75</v>
      </c>
      <c r="H86" s="49">
        <v>76</v>
      </c>
      <c r="I86" s="49">
        <v>17</v>
      </c>
      <c r="J86" s="49"/>
      <c r="K86" s="49"/>
      <c r="L86" s="49"/>
      <c r="M86" s="49"/>
      <c r="N86" s="49"/>
      <c r="O86" s="51">
        <v>66</v>
      </c>
      <c r="P86" s="52">
        <f t="shared" si="60"/>
        <v>725</v>
      </c>
      <c r="Q86" s="48" t="str">
        <f t="shared" si="61"/>
        <v>Independent</v>
      </c>
      <c r="R86" s="46">
        <f t="shared" si="62"/>
        <v>0.17793103448275863</v>
      </c>
      <c r="S86" s="46">
        <f t="shared" si="57"/>
        <v>0.10344827586206896</v>
      </c>
      <c r="T86" s="46">
        <f t="shared" si="58"/>
        <v>0.39586206896551723</v>
      </c>
      <c r="U86" s="53"/>
      <c r="V86" s="46">
        <f t="shared" si="59"/>
        <v>0.10344827586206896</v>
      </c>
      <c r="W86" s="46">
        <f t="shared" si="59"/>
        <v>0.10482758620689656</v>
      </c>
      <c r="X86" s="46">
        <f t="shared" si="59"/>
        <v>2.3448275862068966E-2</v>
      </c>
      <c r="Y86" s="46">
        <f t="shared" si="59"/>
        <v>0</v>
      </c>
      <c r="Z86" s="46">
        <f t="shared" si="59"/>
        <v>0</v>
      </c>
      <c r="AA86" s="46">
        <f t="shared" si="59"/>
        <v>0</v>
      </c>
      <c r="AB86" s="46">
        <f t="shared" si="59"/>
        <v>0</v>
      </c>
      <c r="AC86" s="46">
        <f t="shared" si="59"/>
        <v>0</v>
      </c>
      <c r="AD86" s="47">
        <f t="shared" si="59"/>
        <v>9.1034482758620694E-2</v>
      </c>
    </row>
    <row r="87" spans="2:30" ht="15.6" x14ac:dyDescent="0.3">
      <c r="B87" s="48" t="s">
        <v>18</v>
      </c>
      <c r="C87" s="49">
        <v>42</v>
      </c>
      <c r="D87" s="49">
        <v>52</v>
      </c>
      <c r="E87" s="49">
        <v>144</v>
      </c>
      <c r="F87" s="49">
        <v>74</v>
      </c>
      <c r="G87" s="50"/>
      <c r="H87" s="49">
        <v>53</v>
      </c>
      <c r="I87" s="49">
        <v>10</v>
      </c>
      <c r="J87" s="49"/>
      <c r="K87" s="49"/>
      <c r="L87" s="49"/>
      <c r="M87" s="49"/>
      <c r="N87" s="49"/>
      <c r="O87" s="51">
        <v>63</v>
      </c>
      <c r="P87" s="52">
        <f t="shared" si="60"/>
        <v>438</v>
      </c>
      <c r="Q87" s="48" t="str">
        <f t="shared" si="61"/>
        <v>Labour</v>
      </c>
      <c r="R87" s="46">
        <f t="shared" si="62"/>
        <v>9.5890410958904104E-2</v>
      </c>
      <c r="S87" s="46">
        <f t="shared" si="57"/>
        <v>0.11872146118721461</v>
      </c>
      <c r="T87" s="46">
        <f t="shared" si="58"/>
        <v>0.32876712328767121</v>
      </c>
      <c r="U87" s="46">
        <f t="shared" si="59"/>
        <v>0.16894977168949771</v>
      </c>
      <c r="V87" s="53">
        <f t="shared" si="59"/>
        <v>0</v>
      </c>
      <c r="W87" s="46">
        <f t="shared" si="59"/>
        <v>0.12100456621004566</v>
      </c>
      <c r="X87" s="46">
        <f t="shared" si="59"/>
        <v>2.2831050228310501E-2</v>
      </c>
      <c r="Y87" s="46">
        <f t="shared" si="59"/>
        <v>0</v>
      </c>
      <c r="Z87" s="46">
        <f t="shared" si="59"/>
        <v>0</v>
      </c>
      <c r="AA87" s="46">
        <f t="shared" si="59"/>
        <v>0</v>
      </c>
      <c r="AB87" s="46">
        <f t="shared" si="59"/>
        <v>0</v>
      </c>
      <c r="AC87" s="46">
        <f t="shared" si="59"/>
        <v>0</v>
      </c>
      <c r="AD87" s="47">
        <f t="shared" si="59"/>
        <v>0.14383561643835616</v>
      </c>
    </row>
    <row r="88" spans="2:30" ht="15.6" x14ac:dyDescent="0.3">
      <c r="B88" s="48" t="s">
        <v>21</v>
      </c>
      <c r="C88" s="49">
        <v>8</v>
      </c>
      <c r="D88" s="49">
        <v>152</v>
      </c>
      <c r="E88" s="49">
        <v>79</v>
      </c>
      <c r="F88" s="49">
        <v>42</v>
      </c>
      <c r="G88" s="49">
        <v>22</v>
      </c>
      <c r="H88" s="50"/>
      <c r="I88" s="49">
        <v>10</v>
      </c>
      <c r="J88" s="49"/>
      <c r="K88" s="49"/>
      <c r="L88" s="49"/>
      <c r="M88" s="49"/>
      <c r="N88" s="49"/>
      <c r="O88" s="51">
        <v>18</v>
      </c>
      <c r="P88" s="52">
        <f t="shared" si="60"/>
        <v>331</v>
      </c>
      <c r="Q88" s="48" t="str">
        <f t="shared" si="61"/>
        <v>Green</v>
      </c>
      <c r="R88" s="46">
        <f t="shared" si="62"/>
        <v>2.4169184290030211E-2</v>
      </c>
      <c r="S88" s="46">
        <f t="shared" si="57"/>
        <v>0.45921450151057402</v>
      </c>
      <c r="T88" s="46">
        <f t="shared" si="58"/>
        <v>0.23867069486404835</v>
      </c>
      <c r="U88" s="46">
        <f t="shared" si="59"/>
        <v>0.12688821752265861</v>
      </c>
      <c r="V88" s="46">
        <f t="shared" si="59"/>
        <v>6.6465256797583083E-2</v>
      </c>
      <c r="W88" s="53">
        <f t="shared" si="59"/>
        <v>0</v>
      </c>
      <c r="X88" s="46">
        <f t="shared" si="59"/>
        <v>3.0211480362537766E-2</v>
      </c>
      <c r="Y88" s="46">
        <f t="shared" si="59"/>
        <v>0</v>
      </c>
      <c r="Z88" s="46">
        <f t="shared" si="59"/>
        <v>0</v>
      </c>
      <c r="AA88" s="46">
        <f t="shared" si="59"/>
        <v>0</v>
      </c>
      <c r="AB88" s="46">
        <f t="shared" si="59"/>
        <v>0</v>
      </c>
      <c r="AC88" s="46">
        <f t="shared" si="59"/>
        <v>0</v>
      </c>
      <c r="AD88" s="47">
        <f t="shared" si="59"/>
        <v>5.4380664652567974E-2</v>
      </c>
    </row>
    <row r="89" spans="2:30" ht="16.2" thickBot="1" x14ac:dyDescent="0.35">
      <c r="B89" s="48" t="s">
        <v>39</v>
      </c>
      <c r="C89" s="49">
        <v>12</v>
      </c>
      <c r="D89" s="49">
        <v>1</v>
      </c>
      <c r="E89" s="49">
        <v>11</v>
      </c>
      <c r="F89" s="49">
        <v>12</v>
      </c>
      <c r="G89" s="49">
        <v>5</v>
      </c>
      <c r="H89" s="49">
        <v>3</v>
      </c>
      <c r="I89" s="50"/>
      <c r="J89" s="49"/>
      <c r="K89" s="49"/>
      <c r="L89" s="49"/>
      <c r="M89" s="49"/>
      <c r="N89" s="49"/>
      <c r="O89" s="51">
        <v>8</v>
      </c>
      <c r="P89" s="52">
        <f t="shared" si="60"/>
        <v>52</v>
      </c>
      <c r="Q89" s="48" t="str">
        <f t="shared" si="61"/>
        <v>Family</v>
      </c>
      <c r="R89" s="46">
        <f t="shared" si="62"/>
        <v>0.23076923076923078</v>
      </c>
      <c r="S89" s="46">
        <f t="shared" si="57"/>
        <v>1.9230769230769232E-2</v>
      </c>
      <c r="T89" s="46">
        <f t="shared" si="58"/>
        <v>0.21153846153846154</v>
      </c>
      <c r="U89" s="46">
        <f t="shared" si="59"/>
        <v>0.23076923076923078</v>
      </c>
      <c r="V89" s="46">
        <f t="shared" si="59"/>
        <v>9.6153846153846159E-2</v>
      </c>
      <c r="W89" s="46">
        <f t="shared" si="59"/>
        <v>5.7692307692307696E-2</v>
      </c>
      <c r="X89" s="53">
        <f t="shared" si="59"/>
        <v>0</v>
      </c>
      <c r="Y89" s="46">
        <f t="shared" si="59"/>
        <v>0</v>
      </c>
      <c r="Z89" s="46">
        <f t="shared" si="59"/>
        <v>0</v>
      </c>
      <c r="AA89" s="46">
        <f t="shared" si="59"/>
        <v>0</v>
      </c>
      <c r="AB89" s="46">
        <f t="shared" si="59"/>
        <v>0</v>
      </c>
      <c r="AC89" s="46">
        <f t="shared" si="59"/>
        <v>0</v>
      </c>
      <c r="AD89" s="47">
        <f t="shared" si="59"/>
        <v>0.15384615384615385</v>
      </c>
    </row>
    <row r="90" spans="2:30" ht="15.6" x14ac:dyDescent="0.3">
      <c r="B90" s="99" t="s">
        <v>53</v>
      </c>
      <c r="C90" s="54" t="s">
        <v>54</v>
      </c>
      <c r="D90" s="55" t="s">
        <v>55</v>
      </c>
      <c r="E90" s="55" t="s">
        <v>56</v>
      </c>
      <c r="F90" s="55" t="s">
        <v>57</v>
      </c>
      <c r="G90" s="55" t="s">
        <v>58</v>
      </c>
      <c r="H90" s="55" t="s">
        <v>59</v>
      </c>
      <c r="I90" s="55" t="s">
        <v>60</v>
      </c>
      <c r="J90" s="55" t="s">
        <v>61</v>
      </c>
      <c r="K90" s="55" t="s">
        <v>62</v>
      </c>
      <c r="L90" s="55" t="s">
        <v>63</v>
      </c>
      <c r="M90" s="55" t="s">
        <v>64</v>
      </c>
      <c r="N90" s="55" t="s">
        <v>65</v>
      </c>
      <c r="O90" s="55" t="s">
        <v>66</v>
      </c>
      <c r="P90" s="56" t="s">
        <v>67</v>
      </c>
      <c r="Q90" s="57" t="s">
        <v>54</v>
      </c>
      <c r="R90" s="55" t="s">
        <v>55</v>
      </c>
      <c r="S90" s="55" t="s">
        <v>56</v>
      </c>
      <c r="T90" s="55" t="s">
        <v>57</v>
      </c>
      <c r="U90" s="55" t="s">
        <v>58</v>
      </c>
      <c r="V90" s="55" t="s">
        <v>59</v>
      </c>
      <c r="W90" s="55" t="s">
        <v>60</v>
      </c>
      <c r="X90" s="55" t="s">
        <v>61</v>
      </c>
      <c r="Y90" s="55" t="s">
        <v>62</v>
      </c>
      <c r="Z90" s="55" t="s">
        <v>63</v>
      </c>
      <c r="AA90" s="55" t="s">
        <v>64</v>
      </c>
      <c r="AB90" s="55" t="s">
        <v>65</v>
      </c>
      <c r="AC90" s="55" t="s">
        <v>66</v>
      </c>
      <c r="AD90" s="56" t="s">
        <v>67</v>
      </c>
    </row>
    <row r="91" spans="2:30" ht="16.2" thickBot="1" x14ac:dyDescent="0.35">
      <c r="B91" s="100"/>
      <c r="C91" s="58" t="s">
        <v>31</v>
      </c>
      <c r="D91" s="59">
        <v>6432</v>
      </c>
      <c r="E91" s="59">
        <v>5840</v>
      </c>
      <c r="F91" s="59">
        <v>4497</v>
      </c>
      <c r="G91" s="59">
        <v>2354</v>
      </c>
      <c r="H91" s="59">
        <v>1183</v>
      </c>
      <c r="I91" s="59">
        <v>776</v>
      </c>
      <c r="J91" s="59">
        <v>687</v>
      </c>
      <c r="K91" s="59">
        <v>655</v>
      </c>
      <c r="L91" s="59"/>
      <c r="M91" s="59"/>
      <c r="N91" s="59"/>
      <c r="O91" s="59"/>
      <c r="P91" s="60"/>
      <c r="Q91" s="61" t="s">
        <v>68</v>
      </c>
      <c r="R91" s="62">
        <f>D91/$D91</f>
        <v>1</v>
      </c>
      <c r="S91" s="63">
        <f t="shared" ref="S91:AD91" si="63">E91/$D91</f>
        <v>0.90796019900497515</v>
      </c>
      <c r="T91" s="63">
        <f t="shared" si="63"/>
        <v>0.69916044776119401</v>
      </c>
      <c r="U91" s="63">
        <f t="shared" si="63"/>
        <v>0.36598258706467662</v>
      </c>
      <c r="V91" s="63">
        <f t="shared" si="63"/>
        <v>0.18392412935323382</v>
      </c>
      <c r="W91" s="63">
        <f t="shared" si="63"/>
        <v>0.12064676616915423</v>
      </c>
      <c r="X91" s="63">
        <f t="shared" si="63"/>
        <v>0.10680970149253731</v>
      </c>
      <c r="Y91" s="63">
        <f t="shared" si="63"/>
        <v>0.10183457711442787</v>
      </c>
      <c r="Z91" s="63">
        <f t="shared" si="63"/>
        <v>0</v>
      </c>
      <c r="AA91" s="63">
        <f t="shared" si="63"/>
        <v>0</v>
      </c>
      <c r="AB91" s="63">
        <f t="shared" si="63"/>
        <v>0</v>
      </c>
      <c r="AC91" s="63">
        <f t="shared" si="63"/>
        <v>0</v>
      </c>
      <c r="AD91" s="64">
        <f t="shared" si="63"/>
        <v>0</v>
      </c>
    </row>
    <row r="92" spans="2:30" ht="14.4" thickBot="1" x14ac:dyDescent="0.3"/>
    <row r="93" spans="2:30" ht="18" thickBot="1" x14ac:dyDescent="0.35">
      <c r="B93" s="88" t="s">
        <v>191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90"/>
    </row>
    <row r="94" spans="2:30" ht="18" thickBot="1" x14ac:dyDescent="0.35">
      <c r="B94" s="93" t="s">
        <v>49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5"/>
      <c r="Q94" s="96" t="s">
        <v>50</v>
      </c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8"/>
    </row>
    <row r="95" spans="2:30" ht="15.6" x14ac:dyDescent="0.3">
      <c r="B95" s="33"/>
      <c r="C95" s="34" t="str">
        <f>B96</f>
        <v>Conservative</v>
      </c>
      <c r="D95" s="34" t="str">
        <f>B97</f>
        <v>SNP</v>
      </c>
      <c r="E95" s="34" t="str">
        <f>B98</f>
        <v>Lib Dem</v>
      </c>
      <c r="F95" s="34" t="str">
        <f>B99</f>
        <v>Green</v>
      </c>
      <c r="G95" s="34" t="str">
        <f>B100</f>
        <v>UKIP</v>
      </c>
      <c r="H95" s="34"/>
      <c r="I95" s="34"/>
      <c r="J95" s="34"/>
      <c r="K95" s="34"/>
      <c r="L95" s="34"/>
      <c r="M95" s="34"/>
      <c r="N95" s="34"/>
      <c r="O95" s="35" t="s">
        <v>51</v>
      </c>
      <c r="P95" s="36" t="s">
        <v>52</v>
      </c>
      <c r="Q95" s="37"/>
      <c r="R95" s="34" t="str">
        <f t="shared" ref="R95:AC95" si="64">C95</f>
        <v>Conservative</v>
      </c>
      <c r="S95" s="38" t="str">
        <f t="shared" si="64"/>
        <v>SNP</v>
      </c>
      <c r="T95" s="38" t="str">
        <f t="shared" si="64"/>
        <v>Lib Dem</v>
      </c>
      <c r="U95" s="38" t="str">
        <f t="shared" si="64"/>
        <v>Green</v>
      </c>
      <c r="V95" s="38" t="str">
        <f t="shared" si="64"/>
        <v>UKIP</v>
      </c>
      <c r="W95" s="38">
        <f t="shared" si="64"/>
        <v>0</v>
      </c>
      <c r="X95" s="38">
        <f t="shared" si="64"/>
        <v>0</v>
      </c>
      <c r="Y95" s="38">
        <f t="shared" si="64"/>
        <v>0</v>
      </c>
      <c r="Z95" s="38">
        <f t="shared" si="64"/>
        <v>0</v>
      </c>
      <c r="AA95" s="38">
        <f t="shared" si="64"/>
        <v>0</v>
      </c>
      <c r="AB95" s="38">
        <f t="shared" si="64"/>
        <v>0</v>
      </c>
      <c r="AC95" s="38">
        <f t="shared" si="64"/>
        <v>0</v>
      </c>
      <c r="AD95" s="39" t="s">
        <v>51</v>
      </c>
    </row>
    <row r="96" spans="2:30" ht="15.6" x14ac:dyDescent="0.3">
      <c r="B96" s="40" t="s">
        <v>19</v>
      </c>
      <c r="C96" s="41"/>
      <c r="D96" s="42">
        <v>68</v>
      </c>
      <c r="E96" s="42">
        <v>601</v>
      </c>
      <c r="F96" s="42">
        <v>133</v>
      </c>
      <c r="G96" s="42">
        <v>179</v>
      </c>
      <c r="H96" s="42"/>
      <c r="I96" s="42"/>
      <c r="J96" s="42"/>
      <c r="K96" s="42"/>
      <c r="L96" s="42"/>
      <c r="M96" s="42"/>
      <c r="N96" s="42"/>
      <c r="O96" s="43">
        <v>931</v>
      </c>
      <c r="P96" s="44">
        <f>SUM(C96:O96)</f>
        <v>1912</v>
      </c>
      <c r="Q96" s="40" t="str">
        <f>B96</f>
        <v>Conservative</v>
      </c>
      <c r="R96" s="45"/>
      <c r="S96" s="46">
        <f t="shared" ref="S96:S100" si="65">D96/SUM($C96:$O96)</f>
        <v>3.5564853556485358E-2</v>
      </c>
      <c r="T96" s="46">
        <f t="shared" ref="T96:T100" si="66">E96/SUM($C96:$O96)</f>
        <v>0.31433054393305437</v>
      </c>
      <c r="U96" s="46">
        <f t="shared" ref="U96:AD100" si="67">F96/SUM($C96:$O96)</f>
        <v>6.956066945606694E-2</v>
      </c>
      <c r="V96" s="46">
        <f t="shared" si="67"/>
        <v>9.3619246861924688E-2</v>
      </c>
      <c r="W96" s="46">
        <f t="shared" si="67"/>
        <v>0</v>
      </c>
      <c r="X96" s="46">
        <f t="shared" si="67"/>
        <v>0</v>
      </c>
      <c r="Y96" s="46">
        <f t="shared" si="67"/>
        <v>0</v>
      </c>
      <c r="Z96" s="46">
        <f t="shared" si="67"/>
        <v>0</v>
      </c>
      <c r="AA96" s="46">
        <f t="shared" si="67"/>
        <v>0</v>
      </c>
      <c r="AB96" s="46">
        <f t="shared" si="67"/>
        <v>0</v>
      </c>
      <c r="AC96" s="46">
        <f t="shared" si="67"/>
        <v>0</v>
      </c>
      <c r="AD96" s="47">
        <f t="shared" si="67"/>
        <v>0.48692468619246859</v>
      </c>
    </row>
    <row r="97" spans="2:30" ht="15.6" x14ac:dyDescent="0.3">
      <c r="B97" s="48" t="s">
        <v>17</v>
      </c>
      <c r="C97" s="49">
        <v>76</v>
      </c>
      <c r="D97" s="50"/>
      <c r="E97" s="49">
        <v>187</v>
      </c>
      <c r="F97" s="49">
        <v>728</v>
      </c>
      <c r="G97" s="49">
        <v>47</v>
      </c>
      <c r="H97" s="49"/>
      <c r="I97" s="49"/>
      <c r="J97" s="49"/>
      <c r="K97" s="49"/>
      <c r="L97" s="49"/>
      <c r="M97" s="49"/>
      <c r="N97" s="49"/>
      <c r="O97" s="51">
        <v>301</v>
      </c>
      <c r="P97" s="52">
        <f t="shared" ref="P97:P100" si="68">SUM(C97:O97)</f>
        <v>1339</v>
      </c>
      <c r="Q97" s="48" t="str">
        <f t="shared" ref="Q97:Q100" si="69">B97</f>
        <v>SNP</v>
      </c>
      <c r="R97" s="46">
        <f t="shared" ref="R97:R100" si="70">C97/SUM($C97:$O97)</f>
        <v>5.675877520537715E-2</v>
      </c>
      <c r="S97" s="53"/>
      <c r="T97" s="46">
        <f t="shared" si="66"/>
        <v>0.13965646004480955</v>
      </c>
      <c r="U97" s="46">
        <f t="shared" si="67"/>
        <v>0.5436893203883495</v>
      </c>
      <c r="V97" s="46">
        <f t="shared" si="67"/>
        <v>3.5100821508588502E-2</v>
      </c>
      <c r="W97" s="46">
        <f t="shared" si="67"/>
        <v>0</v>
      </c>
      <c r="X97" s="46">
        <f t="shared" si="67"/>
        <v>0</v>
      </c>
      <c r="Y97" s="46">
        <f t="shared" si="67"/>
        <v>0</v>
      </c>
      <c r="Z97" s="46">
        <f t="shared" si="67"/>
        <v>0</v>
      </c>
      <c r="AA97" s="46">
        <f t="shared" si="67"/>
        <v>0</v>
      </c>
      <c r="AB97" s="46">
        <f t="shared" si="67"/>
        <v>0</v>
      </c>
      <c r="AC97" s="46">
        <f t="shared" si="67"/>
        <v>0</v>
      </c>
      <c r="AD97" s="47">
        <f t="shared" si="67"/>
        <v>0.22479462285287527</v>
      </c>
    </row>
    <row r="98" spans="2:30" ht="15.6" x14ac:dyDescent="0.3">
      <c r="B98" s="48" t="s">
        <v>20</v>
      </c>
      <c r="C98" s="49">
        <v>99</v>
      </c>
      <c r="D98" s="49">
        <v>42</v>
      </c>
      <c r="E98" s="50"/>
      <c r="F98" s="49">
        <v>96</v>
      </c>
      <c r="G98" s="49">
        <v>13</v>
      </c>
      <c r="H98" s="49"/>
      <c r="I98" s="49"/>
      <c r="J98" s="49"/>
      <c r="K98" s="49"/>
      <c r="L98" s="49"/>
      <c r="M98" s="49"/>
      <c r="N98" s="49"/>
      <c r="O98" s="51">
        <v>97</v>
      </c>
      <c r="P98" s="52">
        <f t="shared" si="68"/>
        <v>347</v>
      </c>
      <c r="Q98" s="48" t="str">
        <f t="shared" si="69"/>
        <v>Lib Dem</v>
      </c>
      <c r="R98" s="46">
        <f t="shared" si="70"/>
        <v>0.28530259365994237</v>
      </c>
      <c r="S98" s="46">
        <f t="shared" si="65"/>
        <v>0.12103746397694524</v>
      </c>
      <c r="T98" s="53"/>
      <c r="U98" s="46">
        <f t="shared" si="67"/>
        <v>0.27665706051873201</v>
      </c>
      <c r="V98" s="46">
        <f t="shared" si="67"/>
        <v>3.7463976945244955E-2</v>
      </c>
      <c r="W98" s="46">
        <f t="shared" si="67"/>
        <v>0</v>
      </c>
      <c r="X98" s="46">
        <f t="shared" si="67"/>
        <v>0</v>
      </c>
      <c r="Y98" s="46">
        <f t="shared" si="67"/>
        <v>0</v>
      </c>
      <c r="Z98" s="46">
        <f t="shared" si="67"/>
        <v>0</v>
      </c>
      <c r="AA98" s="46">
        <f t="shared" si="67"/>
        <v>0</v>
      </c>
      <c r="AB98" s="46">
        <f t="shared" si="67"/>
        <v>0</v>
      </c>
      <c r="AC98" s="46">
        <f t="shared" si="67"/>
        <v>0</v>
      </c>
      <c r="AD98" s="47">
        <f t="shared" si="67"/>
        <v>0.27953890489913547</v>
      </c>
    </row>
    <row r="99" spans="2:30" ht="15.6" x14ac:dyDescent="0.3">
      <c r="B99" s="48" t="s">
        <v>21</v>
      </c>
      <c r="C99" s="49">
        <v>28</v>
      </c>
      <c r="D99" s="49">
        <v>155</v>
      </c>
      <c r="E99" s="49">
        <v>101</v>
      </c>
      <c r="F99" s="50"/>
      <c r="G99" s="49">
        <v>1</v>
      </c>
      <c r="H99" s="49"/>
      <c r="I99" s="49"/>
      <c r="J99" s="49"/>
      <c r="K99" s="49"/>
      <c r="L99" s="49"/>
      <c r="M99" s="49"/>
      <c r="N99" s="49"/>
      <c r="O99" s="51">
        <v>27</v>
      </c>
      <c r="P99" s="52">
        <f t="shared" si="68"/>
        <v>312</v>
      </c>
      <c r="Q99" s="48" t="str">
        <f t="shared" si="69"/>
        <v>Green</v>
      </c>
      <c r="R99" s="46">
        <f t="shared" si="70"/>
        <v>8.9743589743589744E-2</v>
      </c>
      <c r="S99" s="46">
        <f t="shared" si="65"/>
        <v>0.49679487179487181</v>
      </c>
      <c r="T99" s="46">
        <f t="shared" si="66"/>
        <v>0.32371794871794873</v>
      </c>
      <c r="U99" s="53"/>
      <c r="V99" s="46">
        <f t="shared" si="67"/>
        <v>3.205128205128205E-3</v>
      </c>
      <c r="W99" s="46">
        <f t="shared" si="67"/>
        <v>0</v>
      </c>
      <c r="X99" s="46">
        <f t="shared" si="67"/>
        <v>0</v>
      </c>
      <c r="Y99" s="46">
        <f t="shared" si="67"/>
        <v>0</v>
      </c>
      <c r="Z99" s="46">
        <f t="shared" si="67"/>
        <v>0</v>
      </c>
      <c r="AA99" s="46">
        <f t="shared" si="67"/>
        <v>0</v>
      </c>
      <c r="AB99" s="46">
        <f t="shared" si="67"/>
        <v>0</v>
      </c>
      <c r="AC99" s="46">
        <f t="shared" si="67"/>
        <v>0</v>
      </c>
      <c r="AD99" s="47">
        <f t="shared" si="67"/>
        <v>8.6538461538461536E-2</v>
      </c>
    </row>
    <row r="100" spans="2:30" ht="16.2" thickBot="1" x14ac:dyDescent="0.35">
      <c r="B100" s="48" t="s">
        <v>189</v>
      </c>
      <c r="C100" s="49">
        <v>18</v>
      </c>
      <c r="D100" s="49">
        <v>7</v>
      </c>
      <c r="E100" s="49">
        <v>7</v>
      </c>
      <c r="F100" s="49">
        <v>9</v>
      </c>
      <c r="G100" s="50"/>
      <c r="H100" s="49"/>
      <c r="I100" s="49"/>
      <c r="J100" s="49"/>
      <c r="K100" s="49"/>
      <c r="L100" s="49"/>
      <c r="M100" s="49"/>
      <c r="N100" s="49"/>
      <c r="O100" s="51">
        <v>9</v>
      </c>
      <c r="P100" s="52">
        <f t="shared" si="68"/>
        <v>50</v>
      </c>
      <c r="Q100" s="48" t="str">
        <f t="shared" si="69"/>
        <v>UKIP</v>
      </c>
      <c r="R100" s="46">
        <f t="shared" si="70"/>
        <v>0.36</v>
      </c>
      <c r="S100" s="46">
        <f t="shared" si="65"/>
        <v>0.14000000000000001</v>
      </c>
      <c r="T100" s="46">
        <f t="shared" si="66"/>
        <v>0.14000000000000001</v>
      </c>
      <c r="U100" s="46">
        <f t="shared" si="67"/>
        <v>0.18</v>
      </c>
      <c r="V100" s="53">
        <f t="shared" si="67"/>
        <v>0</v>
      </c>
      <c r="W100" s="46">
        <f t="shared" si="67"/>
        <v>0</v>
      </c>
      <c r="X100" s="46">
        <f t="shared" si="67"/>
        <v>0</v>
      </c>
      <c r="Y100" s="46">
        <f t="shared" si="67"/>
        <v>0</v>
      </c>
      <c r="Z100" s="46">
        <f t="shared" si="67"/>
        <v>0</v>
      </c>
      <c r="AA100" s="46">
        <f t="shared" si="67"/>
        <v>0</v>
      </c>
      <c r="AB100" s="46">
        <f t="shared" si="67"/>
        <v>0</v>
      </c>
      <c r="AC100" s="46">
        <f t="shared" si="67"/>
        <v>0</v>
      </c>
      <c r="AD100" s="47">
        <f t="shared" si="67"/>
        <v>0.18</v>
      </c>
    </row>
    <row r="101" spans="2:30" ht="15.6" x14ac:dyDescent="0.3">
      <c r="B101" s="99" t="s">
        <v>53</v>
      </c>
      <c r="C101" s="54" t="s">
        <v>54</v>
      </c>
      <c r="D101" s="55" t="s">
        <v>55</v>
      </c>
      <c r="E101" s="55" t="s">
        <v>56</v>
      </c>
      <c r="F101" s="55" t="s">
        <v>57</v>
      </c>
      <c r="G101" s="55" t="s">
        <v>58</v>
      </c>
      <c r="H101" s="55" t="s">
        <v>59</v>
      </c>
      <c r="I101" s="55" t="s">
        <v>60</v>
      </c>
      <c r="J101" s="55" t="s">
        <v>61</v>
      </c>
      <c r="K101" s="55" t="s">
        <v>62</v>
      </c>
      <c r="L101" s="55" t="s">
        <v>63</v>
      </c>
      <c r="M101" s="55" t="s">
        <v>64</v>
      </c>
      <c r="N101" s="55" t="s">
        <v>65</v>
      </c>
      <c r="O101" s="55" t="s">
        <v>66</v>
      </c>
      <c r="P101" s="56" t="s">
        <v>67</v>
      </c>
      <c r="Q101" s="57" t="s">
        <v>54</v>
      </c>
      <c r="R101" s="55" t="s">
        <v>55</v>
      </c>
      <c r="S101" s="55" t="s">
        <v>56</v>
      </c>
      <c r="T101" s="55" t="s">
        <v>57</v>
      </c>
      <c r="U101" s="55" t="s">
        <v>58</v>
      </c>
      <c r="V101" s="55" t="s">
        <v>59</v>
      </c>
      <c r="W101" s="55" t="s">
        <v>60</v>
      </c>
      <c r="X101" s="55" t="s">
        <v>61</v>
      </c>
      <c r="Y101" s="55" t="s">
        <v>62</v>
      </c>
      <c r="Z101" s="55" t="s">
        <v>63</v>
      </c>
      <c r="AA101" s="55" t="s">
        <v>64</v>
      </c>
      <c r="AB101" s="55" t="s">
        <v>65</v>
      </c>
      <c r="AC101" s="55" t="s">
        <v>66</v>
      </c>
      <c r="AD101" s="56" t="s">
        <v>67</v>
      </c>
    </row>
    <row r="102" spans="2:30" ht="16.2" thickBot="1" x14ac:dyDescent="0.35">
      <c r="B102" s="100"/>
      <c r="C102" s="58" t="s">
        <v>31</v>
      </c>
      <c r="D102" s="59">
        <v>3960</v>
      </c>
      <c r="E102" s="59">
        <v>3407</v>
      </c>
      <c r="F102" s="59">
        <v>1947</v>
      </c>
      <c r="G102" s="59">
        <v>540</v>
      </c>
      <c r="H102" s="59">
        <v>432</v>
      </c>
      <c r="I102" s="59">
        <v>406</v>
      </c>
      <c r="J102" s="59"/>
      <c r="K102" s="59"/>
      <c r="L102" s="59"/>
      <c r="M102" s="59"/>
      <c r="N102" s="59"/>
      <c r="O102" s="59"/>
      <c r="P102" s="60"/>
      <c r="Q102" s="61" t="s">
        <v>68</v>
      </c>
      <c r="R102" s="62">
        <f>D102/$D102</f>
        <v>1</v>
      </c>
      <c r="S102" s="63">
        <f t="shared" ref="S102:AD102" si="71">E102/$D102</f>
        <v>0.86035353535353531</v>
      </c>
      <c r="T102" s="63">
        <f t="shared" si="71"/>
        <v>0.49166666666666664</v>
      </c>
      <c r="U102" s="63">
        <f t="shared" si="71"/>
        <v>0.13636363636363635</v>
      </c>
      <c r="V102" s="63">
        <f t="shared" si="71"/>
        <v>0.10909090909090909</v>
      </c>
      <c r="W102" s="63">
        <f t="shared" si="71"/>
        <v>0.10252525252525252</v>
      </c>
      <c r="X102" s="63">
        <f t="shared" si="71"/>
        <v>0</v>
      </c>
      <c r="Y102" s="63">
        <f t="shared" si="71"/>
        <v>0</v>
      </c>
      <c r="Z102" s="63">
        <f t="shared" si="71"/>
        <v>0</v>
      </c>
      <c r="AA102" s="63">
        <f t="shared" si="71"/>
        <v>0</v>
      </c>
      <c r="AB102" s="63">
        <f t="shared" si="71"/>
        <v>0</v>
      </c>
      <c r="AC102" s="63">
        <f t="shared" si="71"/>
        <v>0</v>
      </c>
      <c r="AD102" s="64">
        <f t="shared" si="71"/>
        <v>0</v>
      </c>
    </row>
    <row r="103" spans="2:30" ht="14.4" thickBot="1" x14ac:dyDescent="0.3"/>
    <row r="104" spans="2:30" ht="18" thickBot="1" x14ac:dyDescent="0.35">
      <c r="B104" s="88" t="s">
        <v>204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90"/>
    </row>
    <row r="105" spans="2:30" ht="18" thickBot="1" x14ac:dyDescent="0.35">
      <c r="B105" s="93" t="s">
        <v>49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5"/>
      <c r="Q105" s="96" t="s">
        <v>50</v>
      </c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8"/>
    </row>
    <row r="106" spans="2:30" ht="15.6" x14ac:dyDescent="0.3">
      <c r="B106" s="33"/>
      <c r="C106" s="34" t="str">
        <f>B107</f>
        <v>Lib Dem</v>
      </c>
      <c r="D106" s="34" t="str">
        <f>B108</f>
        <v>SNP</v>
      </c>
      <c r="E106" s="34" t="str">
        <f>B109</f>
        <v>Conservative</v>
      </c>
      <c r="F106" s="34" t="str">
        <f>B110</f>
        <v>Labour</v>
      </c>
      <c r="G106" s="34" t="str">
        <f>B111</f>
        <v>Green</v>
      </c>
      <c r="H106" s="34"/>
      <c r="I106" s="34"/>
      <c r="J106" s="34"/>
      <c r="K106" s="34"/>
      <c r="L106" s="34"/>
      <c r="M106" s="34"/>
      <c r="N106" s="34"/>
      <c r="O106" s="35" t="s">
        <v>51</v>
      </c>
      <c r="P106" s="36" t="s">
        <v>52</v>
      </c>
      <c r="Q106" s="37"/>
      <c r="R106" s="34" t="str">
        <f t="shared" ref="R106:AC106" si="72">C106</f>
        <v>Lib Dem</v>
      </c>
      <c r="S106" s="38" t="str">
        <f t="shared" si="72"/>
        <v>SNP</v>
      </c>
      <c r="T106" s="38" t="str">
        <f t="shared" si="72"/>
        <v>Conservative</v>
      </c>
      <c r="U106" s="38" t="str">
        <f t="shared" si="72"/>
        <v>Labour</v>
      </c>
      <c r="V106" s="38" t="str">
        <f t="shared" si="72"/>
        <v>Green</v>
      </c>
      <c r="W106" s="38">
        <f t="shared" si="72"/>
        <v>0</v>
      </c>
      <c r="X106" s="38">
        <f t="shared" si="72"/>
        <v>0</v>
      </c>
      <c r="Y106" s="38">
        <f t="shared" si="72"/>
        <v>0</v>
      </c>
      <c r="Z106" s="38">
        <f t="shared" si="72"/>
        <v>0</v>
      </c>
      <c r="AA106" s="38">
        <f t="shared" si="72"/>
        <v>0</v>
      </c>
      <c r="AB106" s="38">
        <f t="shared" si="72"/>
        <v>0</v>
      </c>
      <c r="AC106" s="38">
        <f t="shared" si="72"/>
        <v>0</v>
      </c>
      <c r="AD106" s="39" t="s">
        <v>51</v>
      </c>
    </row>
    <row r="107" spans="2:30" ht="15.6" x14ac:dyDescent="0.3">
      <c r="B107" s="40" t="s">
        <v>20</v>
      </c>
      <c r="C107" s="41"/>
      <c r="D107" s="42">
        <v>364</v>
      </c>
      <c r="E107" s="42">
        <v>837</v>
      </c>
      <c r="F107" s="42">
        <v>380</v>
      </c>
      <c r="G107" s="42">
        <v>306</v>
      </c>
      <c r="H107" s="42"/>
      <c r="I107" s="42"/>
      <c r="J107" s="42"/>
      <c r="K107" s="42"/>
      <c r="L107" s="42"/>
      <c r="M107" s="42"/>
      <c r="N107" s="42"/>
      <c r="O107" s="43">
        <v>428</v>
      </c>
      <c r="P107" s="44">
        <f>SUM(C107:O107)</f>
        <v>2315</v>
      </c>
      <c r="Q107" s="40" t="str">
        <f>B107</f>
        <v>Lib Dem</v>
      </c>
      <c r="R107" s="45"/>
      <c r="S107" s="46">
        <f t="shared" ref="S107:S111" si="73">D107/SUM($C107:$O107)</f>
        <v>0.1572354211663067</v>
      </c>
      <c r="T107" s="46">
        <f t="shared" ref="T107:T111" si="74">E107/SUM($C107:$O107)</f>
        <v>0.3615550755939525</v>
      </c>
      <c r="U107" s="46">
        <f t="shared" ref="U107:AD111" si="75">F107/SUM($C107:$O107)</f>
        <v>0.16414686825053995</v>
      </c>
      <c r="V107" s="46">
        <f t="shared" si="75"/>
        <v>0.13218142548596112</v>
      </c>
      <c r="W107" s="46">
        <f t="shared" si="75"/>
        <v>0</v>
      </c>
      <c r="X107" s="46">
        <f t="shared" si="75"/>
        <v>0</v>
      </c>
      <c r="Y107" s="46">
        <f t="shared" si="75"/>
        <v>0</v>
      </c>
      <c r="Z107" s="46">
        <f t="shared" si="75"/>
        <v>0</v>
      </c>
      <c r="AA107" s="46">
        <f t="shared" si="75"/>
        <v>0</v>
      </c>
      <c r="AB107" s="46">
        <f t="shared" si="75"/>
        <v>0</v>
      </c>
      <c r="AC107" s="46">
        <f t="shared" si="75"/>
        <v>0</v>
      </c>
      <c r="AD107" s="47">
        <f t="shared" si="75"/>
        <v>0.18488120950323975</v>
      </c>
    </row>
    <row r="108" spans="2:30" ht="15.6" x14ac:dyDescent="0.3">
      <c r="B108" s="48" t="s">
        <v>17</v>
      </c>
      <c r="C108" s="49">
        <v>368</v>
      </c>
      <c r="D108" s="50"/>
      <c r="E108" s="49">
        <v>76</v>
      </c>
      <c r="F108" s="49">
        <v>247</v>
      </c>
      <c r="G108" s="49">
        <v>944</v>
      </c>
      <c r="H108" s="49"/>
      <c r="I108" s="49"/>
      <c r="J108" s="49"/>
      <c r="K108" s="49"/>
      <c r="L108" s="49"/>
      <c r="M108" s="49"/>
      <c r="N108" s="49"/>
      <c r="O108" s="51">
        <v>664</v>
      </c>
      <c r="P108" s="52">
        <f t="shared" ref="P108:P111" si="76">SUM(C108:O108)</f>
        <v>2299</v>
      </c>
      <c r="Q108" s="48" t="str">
        <f t="shared" ref="Q108:Q111" si="77">B108</f>
        <v>SNP</v>
      </c>
      <c r="R108" s="46">
        <f t="shared" ref="R108:R111" si="78">C108/SUM($C108:$O108)</f>
        <v>0.16006959547629404</v>
      </c>
      <c r="S108" s="53"/>
      <c r="T108" s="46">
        <f t="shared" si="74"/>
        <v>3.3057851239669422E-2</v>
      </c>
      <c r="U108" s="46">
        <f t="shared" si="75"/>
        <v>0.10743801652892562</v>
      </c>
      <c r="V108" s="46">
        <f t="shared" si="75"/>
        <v>0.41061331013484126</v>
      </c>
      <c r="W108" s="46">
        <f t="shared" si="75"/>
        <v>0</v>
      </c>
      <c r="X108" s="46">
        <f t="shared" si="75"/>
        <v>0</v>
      </c>
      <c r="Y108" s="46">
        <f t="shared" si="75"/>
        <v>0</v>
      </c>
      <c r="Z108" s="46">
        <f t="shared" si="75"/>
        <v>0</v>
      </c>
      <c r="AA108" s="46">
        <f t="shared" si="75"/>
        <v>0</v>
      </c>
      <c r="AB108" s="46">
        <f t="shared" si="75"/>
        <v>0</v>
      </c>
      <c r="AC108" s="46">
        <f t="shared" si="75"/>
        <v>0</v>
      </c>
      <c r="AD108" s="47">
        <f t="shared" si="75"/>
        <v>0.28882122662026966</v>
      </c>
    </row>
    <row r="109" spans="2:30" ht="15.6" x14ac:dyDescent="0.3">
      <c r="B109" s="48" t="s">
        <v>19</v>
      </c>
      <c r="C109" s="49">
        <v>687</v>
      </c>
      <c r="D109" s="49">
        <v>52</v>
      </c>
      <c r="E109" s="50"/>
      <c r="F109" s="49">
        <v>169</v>
      </c>
      <c r="G109" s="49">
        <v>49</v>
      </c>
      <c r="H109" s="49"/>
      <c r="I109" s="49"/>
      <c r="J109" s="49"/>
      <c r="K109" s="49"/>
      <c r="L109" s="49"/>
      <c r="M109" s="49"/>
      <c r="N109" s="49"/>
      <c r="O109" s="51">
        <v>598</v>
      </c>
      <c r="P109" s="52">
        <f t="shared" si="76"/>
        <v>1555</v>
      </c>
      <c r="Q109" s="48" t="str">
        <f t="shared" si="77"/>
        <v>Conservative</v>
      </c>
      <c r="R109" s="46">
        <f t="shared" si="78"/>
        <v>0.44180064308681671</v>
      </c>
      <c r="S109" s="46">
        <f t="shared" si="73"/>
        <v>3.3440514469453377E-2</v>
      </c>
      <c r="T109" s="53"/>
      <c r="U109" s="46">
        <f t="shared" si="75"/>
        <v>0.10868167202572347</v>
      </c>
      <c r="V109" s="46">
        <f t="shared" si="75"/>
        <v>3.1511254019292605E-2</v>
      </c>
      <c r="W109" s="46">
        <f t="shared" si="75"/>
        <v>0</v>
      </c>
      <c r="X109" s="46">
        <f t="shared" si="75"/>
        <v>0</v>
      </c>
      <c r="Y109" s="46">
        <f t="shared" si="75"/>
        <v>0</v>
      </c>
      <c r="Z109" s="46">
        <f t="shared" si="75"/>
        <v>0</v>
      </c>
      <c r="AA109" s="46">
        <f t="shared" si="75"/>
        <v>0</v>
      </c>
      <c r="AB109" s="46">
        <f t="shared" si="75"/>
        <v>0</v>
      </c>
      <c r="AC109" s="46">
        <f t="shared" si="75"/>
        <v>0</v>
      </c>
      <c r="AD109" s="47">
        <f t="shared" si="75"/>
        <v>0.38456591639871385</v>
      </c>
    </row>
    <row r="110" spans="2:30" ht="15.6" x14ac:dyDescent="0.3">
      <c r="B110" s="48" t="s">
        <v>18</v>
      </c>
      <c r="C110" s="49">
        <v>136</v>
      </c>
      <c r="D110" s="49">
        <v>53</v>
      </c>
      <c r="E110" s="49">
        <v>42</v>
      </c>
      <c r="F110" s="50"/>
      <c r="G110" s="49">
        <v>57</v>
      </c>
      <c r="H110" s="49"/>
      <c r="I110" s="49"/>
      <c r="J110" s="49"/>
      <c r="K110" s="49"/>
      <c r="L110" s="49"/>
      <c r="M110" s="49"/>
      <c r="N110" s="49"/>
      <c r="O110" s="51">
        <v>97</v>
      </c>
      <c r="P110" s="52">
        <f t="shared" si="76"/>
        <v>385</v>
      </c>
      <c r="Q110" s="48" t="str">
        <f t="shared" si="77"/>
        <v>Labour</v>
      </c>
      <c r="R110" s="46">
        <f t="shared" si="78"/>
        <v>0.35324675324675325</v>
      </c>
      <c r="S110" s="46">
        <f t="shared" si="73"/>
        <v>0.13766233766233765</v>
      </c>
      <c r="T110" s="46">
        <f t="shared" si="74"/>
        <v>0.10909090909090909</v>
      </c>
      <c r="U110" s="53"/>
      <c r="V110" s="46">
        <f t="shared" si="75"/>
        <v>0.14805194805194805</v>
      </c>
      <c r="W110" s="46">
        <f t="shared" si="75"/>
        <v>0</v>
      </c>
      <c r="X110" s="46">
        <f t="shared" si="75"/>
        <v>0</v>
      </c>
      <c r="Y110" s="46">
        <f t="shared" si="75"/>
        <v>0</v>
      </c>
      <c r="Z110" s="46">
        <f t="shared" si="75"/>
        <v>0</v>
      </c>
      <c r="AA110" s="46">
        <f t="shared" si="75"/>
        <v>0</v>
      </c>
      <c r="AB110" s="46">
        <f t="shared" si="75"/>
        <v>0</v>
      </c>
      <c r="AC110" s="46">
        <f t="shared" si="75"/>
        <v>0</v>
      </c>
      <c r="AD110" s="47">
        <f t="shared" si="75"/>
        <v>0.25194805194805192</v>
      </c>
    </row>
    <row r="111" spans="2:30" ht="16.2" thickBot="1" x14ac:dyDescent="0.35">
      <c r="B111" s="48" t="s">
        <v>21</v>
      </c>
      <c r="C111" s="49">
        <v>77</v>
      </c>
      <c r="D111" s="49">
        <v>135</v>
      </c>
      <c r="E111" s="49">
        <v>9</v>
      </c>
      <c r="F111" s="49">
        <v>27</v>
      </c>
      <c r="G111" s="50"/>
      <c r="H111" s="49"/>
      <c r="I111" s="49"/>
      <c r="J111" s="49"/>
      <c r="K111" s="49"/>
      <c r="L111" s="49"/>
      <c r="M111" s="49"/>
      <c r="N111" s="49"/>
      <c r="O111" s="51">
        <v>31</v>
      </c>
      <c r="P111" s="52">
        <f t="shared" si="76"/>
        <v>279</v>
      </c>
      <c r="Q111" s="48" t="str">
        <f t="shared" si="77"/>
        <v>Green</v>
      </c>
      <c r="R111" s="46">
        <f t="shared" si="78"/>
        <v>0.27598566308243727</v>
      </c>
      <c r="S111" s="46">
        <f t="shared" si="73"/>
        <v>0.4838709677419355</v>
      </c>
      <c r="T111" s="46">
        <f t="shared" si="74"/>
        <v>3.2258064516129031E-2</v>
      </c>
      <c r="U111" s="46">
        <f t="shared" si="75"/>
        <v>9.6774193548387094E-2</v>
      </c>
      <c r="V111" s="53">
        <f t="shared" si="75"/>
        <v>0</v>
      </c>
      <c r="W111" s="46">
        <f t="shared" si="75"/>
        <v>0</v>
      </c>
      <c r="X111" s="46">
        <f t="shared" si="75"/>
        <v>0</v>
      </c>
      <c r="Y111" s="46">
        <f t="shared" si="75"/>
        <v>0</v>
      </c>
      <c r="Z111" s="46">
        <f t="shared" si="75"/>
        <v>0</v>
      </c>
      <c r="AA111" s="46">
        <f t="shared" si="75"/>
        <v>0</v>
      </c>
      <c r="AB111" s="46">
        <f t="shared" si="75"/>
        <v>0</v>
      </c>
      <c r="AC111" s="46">
        <f t="shared" si="75"/>
        <v>0</v>
      </c>
      <c r="AD111" s="47">
        <f t="shared" si="75"/>
        <v>0.1111111111111111</v>
      </c>
    </row>
    <row r="112" spans="2:30" ht="15.6" x14ac:dyDescent="0.3">
      <c r="B112" s="99" t="s">
        <v>53</v>
      </c>
      <c r="C112" s="54" t="s">
        <v>54</v>
      </c>
      <c r="D112" s="55" t="s">
        <v>55</v>
      </c>
      <c r="E112" s="55" t="s">
        <v>56</v>
      </c>
      <c r="F112" s="55" t="s">
        <v>57</v>
      </c>
      <c r="G112" s="55" t="s">
        <v>58</v>
      </c>
      <c r="H112" s="55" t="s">
        <v>59</v>
      </c>
      <c r="I112" s="55" t="s">
        <v>60</v>
      </c>
      <c r="J112" s="55" t="s">
        <v>61</v>
      </c>
      <c r="K112" s="55" t="s">
        <v>62</v>
      </c>
      <c r="L112" s="55" t="s">
        <v>63</v>
      </c>
      <c r="M112" s="55" t="s">
        <v>64</v>
      </c>
      <c r="N112" s="55" t="s">
        <v>65</v>
      </c>
      <c r="O112" s="55" t="s">
        <v>66</v>
      </c>
      <c r="P112" s="56" t="s">
        <v>67</v>
      </c>
      <c r="Q112" s="57" t="s">
        <v>54</v>
      </c>
      <c r="R112" s="55" t="s">
        <v>55</v>
      </c>
      <c r="S112" s="55" t="s">
        <v>56</v>
      </c>
      <c r="T112" s="55" t="s">
        <v>57</v>
      </c>
      <c r="U112" s="55" t="s">
        <v>58</v>
      </c>
      <c r="V112" s="55" t="s">
        <v>59</v>
      </c>
      <c r="W112" s="55" t="s">
        <v>60</v>
      </c>
      <c r="X112" s="55" t="s">
        <v>61</v>
      </c>
      <c r="Y112" s="55" t="s">
        <v>62</v>
      </c>
      <c r="Z112" s="55" t="s">
        <v>63</v>
      </c>
      <c r="AA112" s="55" t="s">
        <v>64</v>
      </c>
      <c r="AB112" s="55" t="s">
        <v>65</v>
      </c>
      <c r="AC112" s="55" t="s">
        <v>66</v>
      </c>
      <c r="AD112" s="56" t="s">
        <v>67</v>
      </c>
    </row>
    <row r="113" spans="2:30" ht="16.2" thickBot="1" x14ac:dyDescent="0.35">
      <c r="B113" s="100"/>
      <c r="C113" s="58" t="s">
        <v>31</v>
      </c>
      <c r="D113" s="59">
        <v>6833</v>
      </c>
      <c r="E113" s="59">
        <v>6146</v>
      </c>
      <c r="F113" s="59">
        <v>4392</v>
      </c>
      <c r="G113" s="59">
        <v>212</v>
      </c>
      <c r="H113" s="59">
        <v>1222</v>
      </c>
      <c r="I113" s="59">
        <v>879</v>
      </c>
      <c r="J113" s="59">
        <v>860</v>
      </c>
      <c r="K113" s="59"/>
      <c r="L113" s="59"/>
      <c r="M113" s="59"/>
      <c r="N113" s="59"/>
      <c r="O113" s="59"/>
      <c r="P113" s="60"/>
      <c r="Q113" s="61" t="s">
        <v>68</v>
      </c>
      <c r="R113" s="62">
        <f>D113/$D113</f>
        <v>1</v>
      </c>
      <c r="S113" s="63">
        <f t="shared" ref="S113:AD113" si="79">E113/$D113</f>
        <v>0.89945851017122791</v>
      </c>
      <c r="T113" s="63">
        <f t="shared" si="79"/>
        <v>0.64276306161276164</v>
      </c>
      <c r="U113" s="63">
        <f t="shared" si="79"/>
        <v>3.102590370261964E-2</v>
      </c>
      <c r="V113" s="63">
        <f t="shared" si="79"/>
        <v>0.17883799209717546</v>
      </c>
      <c r="W113" s="63">
        <f t="shared" si="79"/>
        <v>0.12864042148397484</v>
      </c>
      <c r="X113" s="63">
        <f t="shared" si="79"/>
        <v>0.12585979803892872</v>
      </c>
      <c r="Y113" s="63">
        <f t="shared" si="79"/>
        <v>0</v>
      </c>
      <c r="Z113" s="63">
        <f t="shared" si="79"/>
        <v>0</v>
      </c>
      <c r="AA113" s="63">
        <f t="shared" si="79"/>
        <v>0</v>
      </c>
      <c r="AB113" s="63">
        <f t="shared" si="79"/>
        <v>0</v>
      </c>
      <c r="AC113" s="63">
        <f t="shared" si="79"/>
        <v>0</v>
      </c>
      <c r="AD113" s="64">
        <f t="shared" si="79"/>
        <v>0</v>
      </c>
    </row>
    <row r="114" spans="2:30" ht="14.4" thickBot="1" x14ac:dyDescent="0.3"/>
    <row r="115" spans="2:30" ht="18" thickBot="1" x14ac:dyDescent="0.35">
      <c r="B115" s="88" t="s">
        <v>219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90"/>
    </row>
    <row r="116" spans="2:30" ht="18" thickBot="1" x14ac:dyDescent="0.35">
      <c r="B116" s="93" t="s">
        <v>49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5"/>
      <c r="Q116" s="96" t="s">
        <v>50</v>
      </c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8"/>
    </row>
    <row r="117" spans="2:30" ht="15.6" x14ac:dyDescent="0.3">
      <c r="B117" s="33"/>
      <c r="C117" s="34" t="str">
        <f>B118</f>
        <v>SNP</v>
      </c>
      <c r="D117" s="34" t="str">
        <f>B119</f>
        <v>Conservative</v>
      </c>
      <c r="E117" s="34" t="str">
        <f>B120</f>
        <v>Labour</v>
      </c>
      <c r="F117" s="34" t="str">
        <f>B121</f>
        <v>Lib Dem</v>
      </c>
      <c r="G117" s="34" t="str">
        <f>B122</f>
        <v>Green</v>
      </c>
      <c r="H117" s="34" t="str">
        <f>B123</f>
        <v>Alba</v>
      </c>
      <c r="I117" s="34"/>
      <c r="J117" s="34"/>
      <c r="K117" s="34"/>
      <c r="L117" s="34"/>
      <c r="M117" s="34"/>
      <c r="N117" s="34"/>
      <c r="O117" s="35" t="s">
        <v>51</v>
      </c>
      <c r="P117" s="36" t="s">
        <v>52</v>
      </c>
      <c r="Q117" s="37"/>
      <c r="R117" s="34" t="str">
        <f t="shared" ref="R117:AC117" si="80">C117</f>
        <v>SNP</v>
      </c>
      <c r="S117" s="38" t="str">
        <f t="shared" si="80"/>
        <v>Conservative</v>
      </c>
      <c r="T117" s="38" t="str">
        <f t="shared" si="80"/>
        <v>Labour</v>
      </c>
      <c r="U117" s="38" t="str">
        <f t="shared" si="80"/>
        <v>Lib Dem</v>
      </c>
      <c r="V117" s="38" t="str">
        <f t="shared" si="80"/>
        <v>Green</v>
      </c>
      <c r="W117" s="38" t="str">
        <f t="shared" si="80"/>
        <v>Alba</v>
      </c>
      <c r="X117" s="38">
        <f t="shared" si="80"/>
        <v>0</v>
      </c>
      <c r="Y117" s="38">
        <f t="shared" si="80"/>
        <v>0</v>
      </c>
      <c r="Z117" s="38">
        <f t="shared" si="80"/>
        <v>0</v>
      </c>
      <c r="AA117" s="38">
        <f t="shared" si="80"/>
        <v>0</v>
      </c>
      <c r="AB117" s="38">
        <f t="shared" si="80"/>
        <v>0</v>
      </c>
      <c r="AC117" s="38">
        <f t="shared" si="80"/>
        <v>0</v>
      </c>
      <c r="AD117" s="39" t="s">
        <v>51</v>
      </c>
    </row>
    <row r="118" spans="2:30" ht="15.6" x14ac:dyDescent="0.3">
      <c r="B118" s="40" t="s">
        <v>17</v>
      </c>
      <c r="C118" s="41"/>
      <c r="D118" s="42">
        <v>35</v>
      </c>
      <c r="E118" s="42">
        <v>304</v>
      </c>
      <c r="F118" s="42">
        <v>98</v>
      </c>
      <c r="G118" s="42">
        <v>583</v>
      </c>
      <c r="H118" s="42">
        <v>220</v>
      </c>
      <c r="I118" s="42"/>
      <c r="J118" s="42"/>
      <c r="K118" s="42"/>
      <c r="L118" s="42"/>
      <c r="M118" s="42"/>
      <c r="N118" s="42"/>
      <c r="O118" s="43">
        <v>668</v>
      </c>
      <c r="P118" s="44">
        <f>SUM(C118:O118)</f>
        <v>1908</v>
      </c>
      <c r="Q118" s="40" t="str">
        <f>B118</f>
        <v>SNP</v>
      </c>
      <c r="R118" s="45"/>
      <c r="S118" s="46">
        <f t="shared" ref="S118:S123" si="81">D118/SUM($C118:$O118)</f>
        <v>1.8343815513626835E-2</v>
      </c>
      <c r="T118" s="46">
        <f t="shared" ref="T118:T123" si="82">E118/SUM($C118:$O118)</f>
        <v>0.15932914046121593</v>
      </c>
      <c r="U118" s="46">
        <f t="shared" ref="U118:AD123" si="83">F118/SUM($C118:$O118)</f>
        <v>5.1362683438155136E-2</v>
      </c>
      <c r="V118" s="46">
        <f t="shared" si="83"/>
        <v>0.30555555555555558</v>
      </c>
      <c r="W118" s="46">
        <f t="shared" si="83"/>
        <v>0.11530398322851153</v>
      </c>
      <c r="X118" s="46">
        <f t="shared" si="83"/>
        <v>0</v>
      </c>
      <c r="Y118" s="46">
        <f t="shared" si="83"/>
        <v>0</v>
      </c>
      <c r="Z118" s="46">
        <f t="shared" si="83"/>
        <v>0</v>
      </c>
      <c r="AA118" s="46">
        <f t="shared" si="83"/>
        <v>0</v>
      </c>
      <c r="AB118" s="46">
        <f t="shared" si="83"/>
        <v>0</v>
      </c>
      <c r="AC118" s="46">
        <f t="shared" si="83"/>
        <v>0</v>
      </c>
      <c r="AD118" s="47">
        <f t="shared" si="83"/>
        <v>0.35010482180293501</v>
      </c>
    </row>
    <row r="119" spans="2:30" ht="15.6" x14ac:dyDescent="0.3">
      <c r="B119" s="48" t="s">
        <v>19</v>
      </c>
      <c r="C119" s="49">
        <v>37</v>
      </c>
      <c r="D119" s="50"/>
      <c r="E119" s="49">
        <v>208</v>
      </c>
      <c r="F119" s="49">
        <v>169</v>
      </c>
      <c r="G119" s="49">
        <v>23</v>
      </c>
      <c r="H119" s="49">
        <v>7</v>
      </c>
      <c r="I119" s="49"/>
      <c r="J119" s="49"/>
      <c r="K119" s="49"/>
      <c r="L119" s="49"/>
      <c r="M119" s="49"/>
      <c r="N119" s="49"/>
      <c r="O119" s="51">
        <v>233</v>
      </c>
      <c r="P119" s="52">
        <f t="shared" ref="P119:P123" si="84">SUM(C119:O119)</f>
        <v>677</v>
      </c>
      <c r="Q119" s="48" t="str">
        <f t="shared" ref="Q119:Q123" si="85">B119</f>
        <v>Conservative</v>
      </c>
      <c r="R119" s="46">
        <f t="shared" ref="R119:R123" si="86">C119/SUM($C119:$O119)</f>
        <v>5.4652880354505169E-2</v>
      </c>
      <c r="S119" s="53"/>
      <c r="T119" s="46">
        <f t="shared" si="82"/>
        <v>0.30723781388478583</v>
      </c>
      <c r="U119" s="46">
        <f t="shared" si="83"/>
        <v>0.24963072378138848</v>
      </c>
      <c r="V119" s="46">
        <f t="shared" si="83"/>
        <v>3.3973412112259974E-2</v>
      </c>
      <c r="W119" s="46">
        <f t="shared" si="83"/>
        <v>1.03397341211226E-2</v>
      </c>
      <c r="X119" s="46">
        <f t="shared" si="83"/>
        <v>0</v>
      </c>
      <c r="Y119" s="46">
        <f t="shared" si="83"/>
        <v>0</v>
      </c>
      <c r="Z119" s="46">
        <f t="shared" si="83"/>
        <v>0</v>
      </c>
      <c r="AA119" s="46">
        <f t="shared" si="83"/>
        <v>0</v>
      </c>
      <c r="AB119" s="46">
        <f t="shared" si="83"/>
        <v>0</v>
      </c>
      <c r="AC119" s="46">
        <f t="shared" si="83"/>
        <v>0</v>
      </c>
      <c r="AD119" s="47">
        <f t="shared" si="83"/>
        <v>0.34416543574593794</v>
      </c>
    </row>
    <row r="120" spans="2:30" ht="15.6" x14ac:dyDescent="0.3">
      <c r="B120" s="48" t="s">
        <v>18</v>
      </c>
      <c r="C120" s="49">
        <v>97</v>
      </c>
      <c r="D120" s="49">
        <v>64</v>
      </c>
      <c r="E120" s="50"/>
      <c r="F120" s="49">
        <v>148</v>
      </c>
      <c r="G120" s="49">
        <v>56</v>
      </c>
      <c r="H120" s="49">
        <v>21</v>
      </c>
      <c r="I120" s="49"/>
      <c r="J120" s="49"/>
      <c r="K120" s="49"/>
      <c r="L120" s="49"/>
      <c r="M120" s="49"/>
      <c r="N120" s="49"/>
      <c r="O120" s="51">
        <v>144</v>
      </c>
      <c r="P120" s="52">
        <f t="shared" si="84"/>
        <v>530</v>
      </c>
      <c r="Q120" s="48" t="str">
        <f t="shared" si="85"/>
        <v>Labour</v>
      </c>
      <c r="R120" s="46">
        <f t="shared" si="86"/>
        <v>0.18301886792452829</v>
      </c>
      <c r="S120" s="46">
        <f t="shared" si="81"/>
        <v>0.12075471698113208</v>
      </c>
      <c r="T120" s="53"/>
      <c r="U120" s="46">
        <f t="shared" si="83"/>
        <v>0.27924528301886792</v>
      </c>
      <c r="V120" s="46">
        <f t="shared" si="83"/>
        <v>0.10566037735849057</v>
      </c>
      <c r="W120" s="46">
        <f t="shared" si="83"/>
        <v>3.962264150943396E-2</v>
      </c>
      <c r="X120" s="46">
        <f t="shared" si="83"/>
        <v>0</v>
      </c>
      <c r="Y120" s="46">
        <f t="shared" si="83"/>
        <v>0</v>
      </c>
      <c r="Z120" s="46">
        <f t="shared" si="83"/>
        <v>0</v>
      </c>
      <c r="AA120" s="46">
        <f t="shared" si="83"/>
        <v>0</v>
      </c>
      <c r="AB120" s="46">
        <f t="shared" si="83"/>
        <v>0</v>
      </c>
      <c r="AC120" s="46">
        <f t="shared" si="83"/>
        <v>0</v>
      </c>
      <c r="AD120" s="47">
        <f t="shared" si="83"/>
        <v>0.27169811320754716</v>
      </c>
    </row>
    <row r="121" spans="2:30" ht="15.6" x14ac:dyDescent="0.3">
      <c r="B121" s="48" t="s">
        <v>20</v>
      </c>
      <c r="C121" s="49">
        <v>15</v>
      </c>
      <c r="D121" s="49">
        <v>25</v>
      </c>
      <c r="E121" s="49">
        <v>57</v>
      </c>
      <c r="F121" s="50"/>
      <c r="G121" s="49">
        <v>24</v>
      </c>
      <c r="H121" s="49">
        <v>6</v>
      </c>
      <c r="I121" s="49"/>
      <c r="J121" s="49"/>
      <c r="K121" s="49"/>
      <c r="L121" s="49"/>
      <c r="M121" s="49"/>
      <c r="N121" s="49"/>
      <c r="O121" s="51">
        <v>20</v>
      </c>
      <c r="P121" s="52">
        <f t="shared" si="84"/>
        <v>147</v>
      </c>
      <c r="Q121" s="48" t="str">
        <f t="shared" si="85"/>
        <v>Lib Dem</v>
      </c>
      <c r="R121" s="46">
        <f t="shared" si="86"/>
        <v>0.10204081632653061</v>
      </c>
      <c r="S121" s="46">
        <f t="shared" si="81"/>
        <v>0.17006802721088435</v>
      </c>
      <c r="T121" s="46">
        <f t="shared" si="82"/>
        <v>0.38775510204081631</v>
      </c>
      <c r="U121" s="53"/>
      <c r="V121" s="46">
        <f t="shared" si="83"/>
        <v>0.16326530612244897</v>
      </c>
      <c r="W121" s="46">
        <f t="shared" si="83"/>
        <v>4.0816326530612242E-2</v>
      </c>
      <c r="X121" s="46">
        <f t="shared" si="83"/>
        <v>0</v>
      </c>
      <c r="Y121" s="46">
        <f t="shared" si="83"/>
        <v>0</v>
      </c>
      <c r="Z121" s="46">
        <f t="shared" si="83"/>
        <v>0</v>
      </c>
      <c r="AA121" s="46">
        <f t="shared" si="83"/>
        <v>0</v>
      </c>
      <c r="AB121" s="46">
        <f t="shared" si="83"/>
        <v>0</v>
      </c>
      <c r="AC121" s="46">
        <f t="shared" si="83"/>
        <v>0</v>
      </c>
      <c r="AD121" s="47">
        <f t="shared" si="83"/>
        <v>0.1360544217687075</v>
      </c>
    </row>
    <row r="122" spans="2:30" ht="15.6" x14ac:dyDescent="0.3">
      <c r="B122" s="48" t="s">
        <v>21</v>
      </c>
      <c r="C122" s="49">
        <v>58</v>
      </c>
      <c r="D122" s="49">
        <v>5</v>
      </c>
      <c r="E122" s="49">
        <v>19</v>
      </c>
      <c r="F122" s="49">
        <v>17</v>
      </c>
      <c r="G122" s="50"/>
      <c r="H122" s="49">
        <v>3</v>
      </c>
      <c r="I122" s="49"/>
      <c r="J122" s="49"/>
      <c r="K122" s="49"/>
      <c r="L122" s="49"/>
      <c r="M122" s="49"/>
      <c r="N122" s="49"/>
      <c r="O122" s="51">
        <v>18</v>
      </c>
      <c r="P122" s="52">
        <f t="shared" si="84"/>
        <v>120</v>
      </c>
      <c r="Q122" s="48" t="str">
        <f t="shared" si="85"/>
        <v>Green</v>
      </c>
      <c r="R122" s="46">
        <f t="shared" si="86"/>
        <v>0.48333333333333334</v>
      </c>
      <c r="S122" s="46">
        <f t="shared" si="81"/>
        <v>4.1666666666666664E-2</v>
      </c>
      <c r="T122" s="46">
        <f t="shared" si="82"/>
        <v>0.15833333333333333</v>
      </c>
      <c r="U122" s="46">
        <f t="shared" si="83"/>
        <v>0.14166666666666666</v>
      </c>
      <c r="V122" s="53">
        <f t="shared" si="83"/>
        <v>0</v>
      </c>
      <c r="W122" s="46">
        <f t="shared" si="83"/>
        <v>2.5000000000000001E-2</v>
      </c>
      <c r="X122" s="46">
        <f t="shared" si="83"/>
        <v>0</v>
      </c>
      <c r="Y122" s="46">
        <f t="shared" si="83"/>
        <v>0</v>
      </c>
      <c r="Z122" s="46">
        <f t="shared" si="83"/>
        <v>0</v>
      </c>
      <c r="AA122" s="46">
        <f t="shared" si="83"/>
        <v>0</v>
      </c>
      <c r="AB122" s="46">
        <f t="shared" si="83"/>
        <v>0</v>
      </c>
      <c r="AC122" s="46">
        <f t="shared" si="83"/>
        <v>0</v>
      </c>
      <c r="AD122" s="47">
        <f t="shared" si="83"/>
        <v>0.15</v>
      </c>
    </row>
    <row r="123" spans="2:30" ht="16.2" thickBot="1" x14ac:dyDescent="0.35">
      <c r="B123" s="48" t="s">
        <v>217</v>
      </c>
      <c r="C123" s="49">
        <v>33</v>
      </c>
      <c r="D123" s="49">
        <v>2</v>
      </c>
      <c r="E123" s="49">
        <v>7</v>
      </c>
      <c r="F123" s="49">
        <v>12</v>
      </c>
      <c r="G123" s="49">
        <v>10</v>
      </c>
      <c r="H123" s="50"/>
      <c r="I123" s="49"/>
      <c r="J123" s="49"/>
      <c r="K123" s="49"/>
      <c r="L123" s="49"/>
      <c r="M123" s="49"/>
      <c r="N123" s="49"/>
      <c r="O123" s="51">
        <v>11</v>
      </c>
      <c r="P123" s="52">
        <f t="shared" si="84"/>
        <v>75</v>
      </c>
      <c r="Q123" s="48" t="str">
        <f t="shared" si="85"/>
        <v>Alba</v>
      </c>
      <c r="R123" s="46">
        <f t="shared" si="86"/>
        <v>0.44</v>
      </c>
      <c r="S123" s="46">
        <f t="shared" si="81"/>
        <v>2.6666666666666668E-2</v>
      </c>
      <c r="T123" s="46">
        <f t="shared" si="82"/>
        <v>9.3333333333333338E-2</v>
      </c>
      <c r="U123" s="46">
        <f t="shared" si="83"/>
        <v>0.16</v>
      </c>
      <c r="V123" s="46">
        <f t="shared" si="83"/>
        <v>0.13333333333333333</v>
      </c>
      <c r="W123" s="53">
        <f t="shared" si="83"/>
        <v>0</v>
      </c>
      <c r="X123" s="46">
        <f t="shared" si="83"/>
        <v>0</v>
      </c>
      <c r="Y123" s="46">
        <f t="shared" si="83"/>
        <v>0</v>
      </c>
      <c r="Z123" s="46">
        <f t="shared" si="83"/>
        <v>0</v>
      </c>
      <c r="AA123" s="46">
        <f t="shared" si="83"/>
        <v>0</v>
      </c>
      <c r="AB123" s="46">
        <f t="shared" si="83"/>
        <v>0</v>
      </c>
      <c r="AC123" s="46">
        <f t="shared" si="83"/>
        <v>0</v>
      </c>
      <c r="AD123" s="47">
        <f t="shared" si="83"/>
        <v>0.14666666666666667</v>
      </c>
    </row>
    <row r="124" spans="2:30" ht="15.6" x14ac:dyDescent="0.3">
      <c r="B124" s="99" t="s">
        <v>53</v>
      </c>
      <c r="C124" s="54" t="s">
        <v>54</v>
      </c>
      <c r="D124" s="55" t="s">
        <v>55</v>
      </c>
      <c r="E124" s="55" t="s">
        <v>56</v>
      </c>
      <c r="F124" s="55" t="s">
        <v>57</v>
      </c>
      <c r="G124" s="55" t="s">
        <v>58</v>
      </c>
      <c r="H124" s="55" t="s">
        <v>59</v>
      </c>
      <c r="I124" s="55" t="s">
        <v>60</v>
      </c>
      <c r="J124" s="55" t="s">
        <v>61</v>
      </c>
      <c r="K124" s="55" t="s">
        <v>62</v>
      </c>
      <c r="L124" s="55" t="s">
        <v>63</v>
      </c>
      <c r="M124" s="55" t="s">
        <v>64</v>
      </c>
      <c r="N124" s="55" t="s">
        <v>65</v>
      </c>
      <c r="O124" s="55" t="s">
        <v>66</v>
      </c>
      <c r="P124" s="56" t="s">
        <v>67</v>
      </c>
      <c r="Q124" s="57" t="s">
        <v>54</v>
      </c>
      <c r="R124" s="55" t="s">
        <v>55</v>
      </c>
      <c r="S124" s="55" t="s">
        <v>56</v>
      </c>
      <c r="T124" s="55" t="s">
        <v>57</v>
      </c>
      <c r="U124" s="55" t="s">
        <v>58</v>
      </c>
      <c r="V124" s="55" t="s">
        <v>59</v>
      </c>
      <c r="W124" s="55" t="s">
        <v>60</v>
      </c>
      <c r="X124" s="55" t="s">
        <v>61</v>
      </c>
      <c r="Y124" s="55" t="s">
        <v>62</v>
      </c>
      <c r="Z124" s="55" t="s">
        <v>63</v>
      </c>
      <c r="AA124" s="55" t="s">
        <v>64</v>
      </c>
      <c r="AB124" s="55" t="s">
        <v>65</v>
      </c>
      <c r="AC124" s="55" t="s">
        <v>66</v>
      </c>
      <c r="AD124" s="56" t="s">
        <v>67</v>
      </c>
    </row>
    <row r="125" spans="2:30" ht="16.2" thickBot="1" x14ac:dyDescent="0.35">
      <c r="B125" s="100"/>
      <c r="C125" s="58" t="s">
        <v>31</v>
      </c>
      <c r="D125" s="59">
        <v>3457</v>
      </c>
      <c r="E125" s="59">
        <v>2920</v>
      </c>
      <c r="F125" s="59">
        <v>2095</v>
      </c>
      <c r="G125" s="59">
        <v>724</v>
      </c>
      <c r="H125" s="59">
        <v>528</v>
      </c>
      <c r="I125" s="59">
        <v>460</v>
      </c>
      <c r="J125" s="59">
        <v>423</v>
      </c>
      <c r="K125" s="59"/>
      <c r="L125" s="59"/>
      <c r="M125" s="59"/>
      <c r="N125" s="59"/>
      <c r="O125" s="59"/>
      <c r="P125" s="60"/>
      <c r="Q125" s="61" t="s">
        <v>68</v>
      </c>
      <c r="R125" s="62">
        <f>D125/$D125</f>
        <v>1</v>
      </c>
      <c r="S125" s="63">
        <f t="shared" ref="S125:AD125" si="87">E125/$D125</f>
        <v>0.84466300260341332</v>
      </c>
      <c r="T125" s="63">
        <f t="shared" si="87"/>
        <v>0.60601677755279149</v>
      </c>
      <c r="U125" s="63">
        <f t="shared" si="87"/>
        <v>0.20943014174139427</v>
      </c>
      <c r="V125" s="63">
        <f t="shared" si="87"/>
        <v>0.15273358403239803</v>
      </c>
      <c r="W125" s="63">
        <f t="shared" si="87"/>
        <v>0.13306334972519526</v>
      </c>
      <c r="X125" s="63">
        <f t="shared" si="87"/>
        <v>0.12236042811686433</v>
      </c>
      <c r="Y125" s="63">
        <f t="shared" si="87"/>
        <v>0</v>
      </c>
      <c r="Z125" s="63">
        <f t="shared" si="87"/>
        <v>0</v>
      </c>
      <c r="AA125" s="63">
        <f t="shared" si="87"/>
        <v>0</v>
      </c>
      <c r="AB125" s="63">
        <f t="shared" si="87"/>
        <v>0</v>
      </c>
      <c r="AC125" s="63">
        <f t="shared" si="87"/>
        <v>0</v>
      </c>
      <c r="AD125" s="64">
        <f t="shared" si="87"/>
        <v>0</v>
      </c>
    </row>
    <row r="126" spans="2:30" ht="14.4" thickBot="1" x14ac:dyDescent="0.3"/>
    <row r="127" spans="2:30" ht="18" thickBot="1" x14ac:dyDescent="0.35">
      <c r="B127" s="88" t="s">
        <v>233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90"/>
    </row>
    <row r="128" spans="2:30" ht="18" thickBot="1" x14ac:dyDescent="0.35">
      <c r="B128" s="93" t="s">
        <v>49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5"/>
      <c r="Q128" s="96" t="s">
        <v>50</v>
      </c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8"/>
    </row>
    <row r="129" spans="2:30" ht="15.6" x14ac:dyDescent="0.3">
      <c r="B129" s="33"/>
      <c r="C129" s="34" t="str">
        <f>B130</f>
        <v>SNP</v>
      </c>
      <c r="D129" s="34" t="str">
        <f>B131</f>
        <v>Conservative</v>
      </c>
      <c r="E129" s="34" t="str">
        <f>B132</f>
        <v>Lib Dem</v>
      </c>
      <c r="F129" s="34" t="str">
        <f>B133</f>
        <v>Labour</v>
      </c>
      <c r="G129" s="34" t="str">
        <f>B134</f>
        <v>Green</v>
      </c>
      <c r="H129" s="34" t="str">
        <f>B135</f>
        <v>Independent</v>
      </c>
      <c r="I129" s="34" t="str">
        <f>B136</f>
        <v>Alba</v>
      </c>
      <c r="J129" s="34"/>
      <c r="K129" s="34"/>
      <c r="L129" s="34"/>
      <c r="M129" s="34"/>
      <c r="N129" s="34"/>
      <c r="O129" s="35" t="s">
        <v>51</v>
      </c>
      <c r="P129" s="36" t="s">
        <v>52</v>
      </c>
      <c r="Q129" s="37"/>
      <c r="R129" s="34" t="str">
        <f t="shared" ref="R129:AC129" si="88">C129</f>
        <v>SNP</v>
      </c>
      <c r="S129" s="38" t="str">
        <f t="shared" si="88"/>
        <v>Conservative</v>
      </c>
      <c r="T129" s="38" t="str">
        <f t="shared" si="88"/>
        <v>Lib Dem</v>
      </c>
      <c r="U129" s="38" t="str">
        <f t="shared" si="88"/>
        <v>Labour</v>
      </c>
      <c r="V129" s="38" t="str">
        <f t="shared" si="88"/>
        <v>Green</v>
      </c>
      <c r="W129" s="38" t="str">
        <f t="shared" si="88"/>
        <v>Independent</v>
      </c>
      <c r="X129" s="38" t="str">
        <f t="shared" si="88"/>
        <v>Alba</v>
      </c>
      <c r="Y129" s="38">
        <f t="shared" si="88"/>
        <v>0</v>
      </c>
      <c r="Z129" s="38">
        <f t="shared" si="88"/>
        <v>0</v>
      </c>
      <c r="AA129" s="38">
        <f t="shared" si="88"/>
        <v>0</v>
      </c>
      <c r="AB129" s="38">
        <f t="shared" si="88"/>
        <v>0</v>
      </c>
      <c r="AC129" s="38">
        <f t="shared" si="88"/>
        <v>0</v>
      </c>
      <c r="AD129" s="39" t="s">
        <v>51</v>
      </c>
    </row>
    <row r="130" spans="2:30" ht="15.6" x14ac:dyDescent="0.3">
      <c r="B130" s="40" t="s">
        <v>17</v>
      </c>
      <c r="C130" s="41"/>
      <c r="D130" s="42">
        <v>67</v>
      </c>
      <c r="E130" s="42">
        <v>237</v>
      </c>
      <c r="F130" s="42">
        <v>207</v>
      </c>
      <c r="G130" s="42">
        <v>681</v>
      </c>
      <c r="H130" s="42">
        <v>88</v>
      </c>
      <c r="I130" s="42">
        <v>176</v>
      </c>
      <c r="J130" s="42"/>
      <c r="K130" s="42"/>
      <c r="L130" s="42"/>
      <c r="M130" s="42"/>
      <c r="N130" s="42"/>
      <c r="O130" s="43">
        <v>644</v>
      </c>
      <c r="P130" s="44">
        <f>SUM(C130:O130)</f>
        <v>2100</v>
      </c>
      <c r="Q130" s="40" t="str">
        <f>B130</f>
        <v>SNP</v>
      </c>
      <c r="R130" s="45"/>
      <c r="S130" s="46">
        <f t="shared" ref="S130:S136" si="89">D130/SUM($C130:$O130)</f>
        <v>3.1904761904761908E-2</v>
      </c>
      <c r="T130" s="46">
        <f t="shared" ref="T130:T136" si="90">E130/SUM($C130:$O130)</f>
        <v>0.11285714285714285</v>
      </c>
      <c r="U130" s="46">
        <f t="shared" ref="U130:AD136" si="91">F130/SUM($C130:$O130)</f>
        <v>9.8571428571428574E-2</v>
      </c>
      <c r="V130" s="46">
        <f t="shared" si="91"/>
        <v>0.32428571428571429</v>
      </c>
      <c r="W130" s="46">
        <f t="shared" si="91"/>
        <v>4.1904761904761903E-2</v>
      </c>
      <c r="X130" s="46">
        <f t="shared" si="91"/>
        <v>8.3809523809523806E-2</v>
      </c>
      <c r="Y130" s="46">
        <f t="shared" si="91"/>
        <v>0</v>
      </c>
      <c r="Z130" s="46">
        <f t="shared" si="91"/>
        <v>0</v>
      </c>
      <c r="AA130" s="46">
        <f t="shared" si="91"/>
        <v>0</v>
      </c>
      <c r="AB130" s="46">
        <f t="shared" si="91"/>
        <v>0</v>
      </c>
      <c r="AC130" s="46">
        <f t="shared" si="91"/>
        <v>0</v>
      </c>
      <c r="AD130" s="47">
        <f t="shared" si="91"/>
        <v>0.30666666666666664</v>
      </c>
    </row>
    <row r="131" spans="2:30" ht="15.6" x14ac:dyDescent="0.3">
      <c r="B131" s="48" t="s">
        <v>19</v>
      </c>
      <c r="C131" s="49">
        <v>52</v>
      </c>
      <c r="D131" s="50"/>
      <c r="E131" s="49">
        <v>495</v>
      </c>
      <c r="F131" s="49">
        <v>120</v>
      </c>
      <c r="G131" s="49">
        <v>33</v>
      </c>
      <c r="H131" s="49">
        <v>131</v>
      </c>
      <c r="I131" s="49">
        <v>14</v>
      </c>
      <c r="J131" s="49"/>
      <c r="K131" s="49"/>
      <c r="L131" s="49"/>
      <c r="M131" s="49"/>
      <c r="N131" s="49"/>
      <c r="O131" s="51">
        <v>459</v>
      </c>
      <c r="P131" s="52">
        <f t="shared" ref="P131:P136" si="92">SUM(C131:O131)</f>
        <v>1304</v>
      </c>
      <c r="Q131" s="48" t="str">
        <f t="shared" ref="Q131:Q136" si="93">B131</f>
        <v>Conservative</v>
      </c>
      <c r="R131" s="46">
        <f t="shared" ref="R131:R136" si="94">C131/SUM($C131:$O131)</f>
        <v>3.9877300613496931E-2</v>
      </c>
      <c r="S131" s="53"/>
      <c r="T131" s="46">
        <f t="shared" si="90"/>
        <v>0.379601226993865</v>
      </c>
      <c r="U131" s="46">
        <f t="shared" si="91"/>
        <v>9.202453987730061E-2</v>
      </c>
      <c r="V131" s="46">
        <f t="shared" si="91"/>
        <v>2.5306748466257668E-2</v>
      </c>
      <c r="W131" s="46">
        <f t="shared" si="91"/>
        <v>0.10046012269938651</v>
      </c>
      <c r="X131" s="46">
        <f t="shared" si="91"/>
        <v>1.0736196319018405E-2</v>
      </c>
      <c r="Y131" s="46">
        <f t="shared" si="91"/>
        <v>0</v>
      </c>
      <c r="Z131" s="46">
        <f t="shared" si="91"/>
        <v>0</v>
      </c>
      <c r="AA131" s="46">
        <f t="shared" si="91"/>
        <v>0</v>
      </c>
      <c r="AB131" s="46">
        <f t="shared" si="91"/>
        <v>0</v>
      </c>
      <c r="AC131" s="46">
        <f t="shared" si="91"/>
        <v>0</v>
      </c>
      <c r="AD131" s="47">
        <f t="shared" si="91"/>
        <v>0.35199386503067487</v>
      </c>
    </row>
    <row r="132" spans="2:30" ht="15.6" x14ac:dyDescent="0.3">
      <c r="B132" s="48" t="s">
        <v>20</v>
      </c>
      <c r="C132" s="49">
        <v>176</v>
      </c>
      <c r="D132" s="49">
        <v>288</v>
      </c>
      <c r="E132" s="50"/>
      <c r="F132" s="49">
        <v>219</v>
      </c>
      <c r="G132" s="49">
        <v>120</v>
      </c>
      <c r="H132" s="49">
        <v>56</v>
      </c>
      <c r="I132" s="49">
        <v>8</v>
      </c>
      <c r="J132" s="49"/>
      <c r="K132" s="49"/>
      <c r="L132" s="49"/>
      <c r="M132" s="49"/>
      <c r="N132" s="49"/>
      <c r="O132" s="51">
        <v>171</v>
      </c>
      <c r="P132" s="52">
        <f t="shared" si="92"/>
        <v>1038</v>
      </c>
      <c r="Q132" s="48" t="str">
        <f t="shared" si="93"/>
        <v>Lib Dem</v>
      </c>
      <c r="R132" s="46">
        <f t="shared" si="94"/>
        <v>0.16955684007707128</v>
      </c>
      <c r="S132" s="46">
        <f t="shared" si="89"/>
        <v>0.2774566473988439</v>
      </c>
      <c r="T132" s="53"/>
      <c r="U132" s="46">
        <f t="shared" si="91"/>
        <v>0.21098265895953758</v>
      </c>
      <c r="V132" s="46">
        <f t="shared" si="91"/>
        <v>0.11560693641618497</v>
      </c>
      <c r="W132" s="46">
        <f t="shared" si="91"/>
        <v>5.3949903660886318E-2</v>
      </c>
      <c r="X132" s="46">
        <f t="shared" si="91"/>
        <v>7.7071290944123313E-3</v>
      </c>
      <c r="Y132" s="46">
        <f t="shared" si="91"/>
        <v>0</v>
      </c>
      <c r="Z132" s="46">
        <f t="shared" si="91"/>
        <v>0</v>
      </c>
      <c r="AA132" s="46">
        <f t="shared" si="91"/>
        <v>0</v>
      </c>
      <c r="AB132" s="46">
        <f t="shared" si="91"/>
        <v>0</v>
      </c>
      <c r="AC132" s="46">
        <f t="shared" si="91"/>
        <v>0</v>
      </c>
      <c r="AD132" s="47">
        <f t="shared" si="91"/>
        <v>0.16473988439306358</v>
      </c>
    </row>
    <row r="133" spans="2:30" ht="15.6" x14ac:dyDescent="0.3">
      <c r="B133" s="48" t="s">
        <v>18</v>
      </c>
      <c r="C133" s="49">
        <v>61</v>
      </c>
      <c r="D133" s="49">
        <v>49</v>
      </c>
      <c r="E133" s="49">
        <v>124</v>
      </c>
      <c r="F133" s="50"/>
      <c r="G133" s="49">
        <v>48</v>
      </c>
      <c r="H133" s="49">
        <v>26</v>
      </c>
      <c r="I133" s="49">
        <v>10</v>
      </c>
      <c r="J133" s="49"/>
      <c r="K133" s="49"/>
      <c r="L133" s="49"/>
      <c r="M133" s="49"/>
      <c r="N133" s="49"/>
      <c r="O133" s="51">
        <v>117</v>
      </c>
      <c r="P133" s="52">
        <f t="shared" si="92"/>
        <v>435</v>
      </c>
      <c r="Q133" s="48" t="str">
        <f t="shared" si="93"/>
        <v>Labour</v>
      </c>
      <c r="R133" s="46">
        <f t="shared" si="94"/>
        <v>0.14022988505747128</v>
      </c>
      <c r="S133" s="46">
        <f t="shared" si="89"/>
        <v>0.11264367816091954</v>
      </c>
      <c r="T133" s="46">
        <f t="shared" si="90"/>
        <v>0.28505747126436781</v>
      </c>
      <c r="U133" s="53"/>
      <c r="V133" s="46">
        <f t="shared" si="91"/>
        <v>0.1103448275862069</v>
      </c>
      <c r="W133" s="46">
        <f t="shared" si="91"/>
        <v>5.9770114942528735E-2</v>
      </c>
      <c r="X133" s="46">
        <f t="shared" si="91"/>
        <v>2.2988505747126436E-2</v>
      </c>
      <c r="Y133" s="46">
        <f t="shared" si="91"/>
        <v>0</v>
      </c>
      <c r="Z133" s="46">
        <f t="shared" si="91"/>
        <v>0</v>
      </c>
      <c r="AA133" s="46">
        <f t="shared" si="91"/>
        <v>0</v>
      </c>
      <c r="AB133" s="46">
        <f t="shared" si="91"/>
        <v>0</v>
      </c>
      <c r="AC133" s="46">
        <f t="shared" si="91"/>
        <v>0</v>
      </c>
      <c r="AD133" s="47">
        <f t="shared" si="91"/>
        <v>0.26896551724137929</v>
      </c>
    </row>
    <row r="134" spans="2:30" ht="15.6" x14ac:dyDescent="0.3">
      <c r="B134" s="48" t="s">
        <v>21</v>
      </c>
      <c r="C134" s="49">
        <v>135</v>
      </c>
      <c r="D134" s="49">
        <v>10</v>
      </c>
      <c r="E134" s="49">
        <v>59</v>
      </c>
      <c r="F134" s="49">
        <v>44</v>
      </c>
      <c r="G134" s="50"/>
      <c r="H134" s="49">
        <v>7</v>
      </c>
      <c r="I134" s="49">
        <v>3</v>
      </c>
      <c r="J134" s="49"/>
      <c r="K134" s="49"/>
      <c r="L134" s="49"/>
      <c r="M134" s="49"/>
      <c r="N134" s="49"/>
      <c r="O134" s="51">
        <v>10</v>
      </c>
      <c r="P134" s="52">
        <f t="shared" si="92"/>
        <v>268</v>
      </c>
      <c r="Q134" s="48" t="str">
        <f t="shared" si="93"/>
        <v>Green</v>
      </c>
      <c r="R134" s="46">
        <f t="shared" si="94"/>
        <v>0.50373134328358204</v>
      </c>
      <c r="S134" s="46">
        <f t="shared" si="89"/>
        <v>3.7313432835820892E-2</v>
      </c>
      <c r="T134" s="46">
        <f t="shared" si="90"/>
        <v>0.22014925373134328</v>
      </c>
      <c r="U134" s="46">
        <f t="shared" si="91"/>
        <v>0.16417910447761194</v>
      </c>
      <c r="V134" s="53">
        <f t="shared" si="91"/>
        <v>0</v>
      </c>
      <c r="W134" s="46">
        <f t="shared" si="91"/>
        <v>2.6119402985074626E-2</v>
      </c>
      <c r="X134" s="46">
        <f t="shared" si="91"/>
        <v>1.1194029850746268E-2</v>
      </c>
      <c r="Y134" s="46">
        <f t="shared" si="91"/>
        <v>0</v>
      </c>
      <c r="Z134" s="46">
        <f t="shared" si="91"/>
        <v>0</v>
      </c>
      <c r="AA134" s="46">
        <f t="shared" si="91"/>
        <v>0</v>
      </c>
      <c r="AB134" s="46">
        <f t="shared" si="91"/>
        <v>0</v>
      </c>
      <c r="AC134" s="46">
        <f t="shared" si="91"/>
        <v>0</v>
      </c>
      <c r="AD134" s="47">
        <f t="shared" si="91"/>
        <v>3.7313432835820892E-2</v>
      </c>
    </row>
    <row r="135" spans="2:30" ht="15.6" x14ac:dyDescent="0.3">
      <c r="B135" s="48" t="s">
        <v>83</v>
      </c>
      <c r="C135" s="49">
        <v>4</v>
      </c>
      <c r="D135" s="49">
        <v>17</v>
      </c>
      <c r="E135" s="49">
        <v>12</v>
      </c>
      <c r="F135" s="49">
        <v>11</v>
      </c>
      <c r="G135" s="49">
        <v>6</v>
      </c>
      <c r="H135" s="50"/>
      <c r="I135" s="49">
        <v>4</v>
      </c>
      <c r="J135" s="49"/>
      <c r="K135" s="49"/>
      <c r="L135" s="49"/>
      <c r="M135" s="49"/>
      <c r="N135" s="49"/>
      <c r="O135" s="51">
        <v>10</v>
      </c>
      <c r="P135" s="52">
        <f t="shared" si="92"/>
        <v>64</v>
      </c>
      <c r="Q135" s="48" t="str">
        <f t="shared" si="93"/>
        <v>Independent</v>
      </c>
      <c r="R135" s="46">
        <f t="shared" si="94"/>
        <v>6.25E-2</v>
      </c>
      <c r="S135" s="46">
        <f t="shared" si="89"/>
        <v>0.265625</v>
      </c>
      <c r="T135" s="46">
        <f t="shared" si="90"/>
        <v>0.1875</v>
      </c>
      <c r="U135" s="46">
        <f t="shared" si="91"/>
        <v>0.171875</v>
      </c>
      <c r="V135" s="46">
        <f t="shared" si="91"/>
        <v>9.375E-2</v>
      </c>
      <c r="W135" s="53">
        <f t="shared" si="91"/>
        <v>0</v>
      </c>
      <c r="X135" s="46">
        <f t="shared" si="91"/>
        <v>6.25E-2</v>
      </c>
      <c r="Y135" s="46">
        <f t="shared" si="91"/>
        <v>0</v>
      </c>
      <c r="Z135" s="46">
        <f t="shared" si="91"/>
        <v>0</v>
      </c>
      <c r="AA135" s="46">
        <f t="shared" si="91"/>
        <v>0</v>
      </c>
      <c r="AB135" s="46">
        <f t="shared" si="91"/>
        <v>0</v>
      </c>
      <c r="AC135" s="46">
        <f t="shared" si="91"/>
        <v>0</v>
      </c>
      <c r="AD135" s="47">
        <f t="shared" si="91"/>
        <v>0.15625</v>
      </c>
    </row>
    <row r="136" spans="2:30" ht="16.2" thickBot="1" x14ac:dyDescent="0.35">
      <c r="B136" s="48" t="s">
        <v>217</v>
      </c>
      <c r="C136" s="49">
        <v>27</v>
      </c>
      <c r="D136" s="49">
        <v>1</v>
      </c>
      <c r="E136" s="49">
        <v>3</v>
      </c>
      <c r="F136" s="49">
        <v>3</v>
      </c>
      <c r="G136" s="49">
        <v>2</v>
      </c>
      <c r="H136" s="49">
        <v>8</v>
      </c>
      <c r="I136" s="50"/>
      <c r="J136" s="49"/>
      <c r="K136" s="49"/>
      <c r="L136" s="49"/>
      <c r="M136" s="49"/>
      <c r="N136" s="49"/>
      <c r="O136" s="51">
        <v>4</v>
      </c>
      <c r="P136" s="52">
        <f t="shared" si="92"/>
        <v>48</v>
      </c>
      <c r="Q136" s="48" t="str">
        <f t="shared" si="93"/>
        <v>Alba</v>
      </c>
      <c r="R136" s="46">
        <f t="shared" si="94"/>
        <v>0.5625</v>
      </c>
      <c r="S136" s="46">
        <f t="shared" si="89"/>
        <v>2.0833333333333332E-2</v>
      </c>
      <c r="T136" s="46">
        <f t="shared" si="90"/>
        <v>6.25E-2</v>
      </c>
      <c r="U136" s="46">
        <f t="shared" si="91"/>
        <v>6.25E-2</v>
      </c>
      <c r="V136" s="46">
        <f t="shared" si="91"/>
        <v>4.1666666666666664E-2</v>
      </c>
      <c r="W136" s="46">
        <f t="shared" si="91"/>
        <v>0.16666666666666666</v>
      </c>
      <c r="X136" s="53">
        <f t="shared" si="91"/>
        <v>0</v>
      </c>
      <c r="Y136" s="46">
        <f t="shared" si="91"/>
        <v>0</v>
      </c>
      <c r="Z136" s="46">
        <f t="shared" si="91"/>
        <v>0</v>
      </c>
      <c r="AA136" s="46">
        <f t="shared" si="91"/>
        <v>0</v>
      </c>
      <c r="AB136" s="46">
        <f t="shared" si="91"/>
        <v>0</v>
      </c>
      <c r="AC136" s="46">
        <f t="shared" si="91"/>
        <v>0</v>
      </c>
      <c r="AD136" s="47">
        <f t="shared" si="91"/>
        <v>8.3333333333333329E-2</v>
      </c>
    </row>
    <row r="137" spans="2:30" ht="15.6" x14ac:dyDescent="0.3">
      <c r="B137" s="99" t="s">
        <v>53</v>
      </c>
      <c r="C137" s="54" t="s">
        <v>54</v>
      </c>
      <c r="D137" s="55" t="s">
        <v>55</v>
      </c>
      <c r="E137" s="55" t="s">
        <v>56</v>
      </c>
      <c r="F137" s="55" t="s">
        <v>57</v>
      </c>
      <c r="G137" s="55" t="s">
        <v>58</v>
      </c>
      <c r="H137" s="55" t="s">
        <v>59</v>
      </c>
      <c r="I137" s="55" t="s">
        <v>60</v>
      </c>
      <c r="J137" s="55" t="s">
        <v>61</v>
      </c>
      <c r="K137" s="55" t="s">
        <v>62</v>
      </c>
      <c r="L137" s="55" t="s">
        <v>63</v>
      </c>
      <c r="M137" s="55" t="s">
        <v>64</v>
      </c>
      <c r="N137" s="55" t="s">
        <v>65</v>
      </c>
      <c r="O137" s="55" t="s">
        <v>66</v>
      </c>
      <c r="P137" s="56" t="s">
        <v>67</v>
      </c>
      <c r="Q137" s="57" t="s">
        <v>54</v>
      </c>
      <c r="R137" s="55" t="s">
        <v>55</v>
      </c>
      <c r="S137" s="55" t="s">
        <v>56</v>
      </c>
      <c r="T137" s="55" t="s">
        <v>57</v>
      </c>
      <c r="U137" s="55" t="s">
        <v>58</v>
      </c>
      <c r="V137" s="55" t="s">
        <v>59</v>
      </c>
      <c r="W137" s="55" t="s">
        <v>60</v>
      </c>
      <c r="X137" s="55" t="s">
        <v>61</v>
      </c>
      <c r="Y137" s="55" t="s">
        <v>62</v>
      </c>
      <c r="Z137" s="55" t="s">
        <v>63</v>
      </c>
      <c r="AA137" s="55" t="s">
        <v>64</v>
      </c>
      <c r="AB137" s="55" t="s">
        <v>65</v>
      </c>
      <c r="AC137" s="55" t="s">
        <v>66</v>
      </c>
      <c r="AD137" s="56" t="s">
        <v>67</v>
      </c>
    </row>
    <row r="138" spans="2:30" ht="16.2" thickBot="1" x14ac:dyDescent="0.35">
      <c r="B138" s="100"/>
      <c r="C138" s="58" t="s">
        <v>31</v>
      </c>
      <c r="D138" s="59">
        <v>5257</v>
      </c>
      <c r="E138" s="59">
        <v>4760</v>
      </c>
      <c r="F138" s="59">
        <v>3451</v>
      </c>
      <c r="G138" s="59">
        <v>1620</v>
      </c>
      <c r="H138" s="59">
        <v>927</v>
      </c>
      <c r="I138" s="59">
        <v>647</v>
      </c>
      <c r="J138" s="59">
        <v>582</v>
      </c>
      <c r="K138" s="59">
        <v>528</v>
      </c>
      <c r="L138" s="59">
        <v>941</v>
      </c>
      <c r="M138" s="59"/>
      <c r="N138" s="59"/>
      <c r="O138" s="59"/>
      <c r="P138" s="60"/>
      <c r="Q138" s="61" t="s">
        <v>68</v>
      </c>
      <c r="R138" s="62">
        <f>D138/$D138</f>
        <v>1</v>
      </c>
      <c r="S138" s="63">
        <f t="shared" ref="S138:AD138" si="95">E138/$D138</f>
        <v>0.90545938748335553</v>
      </c>
      <c r="T138" s="63">
        <f t="shared" si="95"/>
        <v>0.65645805592543272</v>
      </c>
      <c r="U138" s="63">
        <f t="shared" si="95"/>
        <v>0.30816054784097396</v>
      </c>
      <c r="V138" s="63">
        <f t="shared" si="95"/>
        <v>0.17633631348677953</v>
      </c>
      <c r="W138" s="63">
        <f t="shared" si="95"/>
        <v>0.12307399657599391</v>
      </c>
      <c r="X138" s="63">
        <f t="shared" si="95"/>
        <v>0.11070953015027582</v>
      </c>
      <c r="Y138" s="63">
        <f t="shared" si="95"/>
        <v>0.10043751188891002</v>
      </c>
      <c r="Z138" s="63">
        <f t="shared" si="95"/>
        <v>0.17899942933231883</v>
      </c>
      <c r="AA138" s="63">
        <f t="shared" si="95"/>
        <v>0</v>
      </c>
      <c r="AB138" s="63">
        <f t="shared" si="95"/>
        <v>0</v>
      </c>
      <c r="AC138" s="63">
        <f t="shared" si="95"/>
        <v>0</v>
      </c>
      <c r="AD138" s="64">
        <f t="shared" si="95"/>
        <v>0</v>
      </c>
    </row>
  </sheetData>
  <mergeCells count="48">
    <mergeCell ref="B124:B125"/>
    <mergeCell ref="B115:AD115"/>
    <mergeCell ref="B128:P128"/>
    <mergeCell ref="Q128:AD128"/>
    <mergeCell ref="B137:B138"/>
    <mergeCell ref="B127:AD127"/>
    <mergeCell ref="B105:P105"/>
    <mergeCell ref="Q105:AD105"/>
    <mergeCell ref="B112:B113"/>
    <mergeCell ref="B104:AD104"/>
    <mergeCell ref="B116:P116"/>
    <mergeCell ref="Q116:AD116"/>
    <mergeCell ref="B90:B91"/>
    <mergeCell ref="B80:AD80"/>
    <mergeCell ref="B94:P94"/>
    <mergeCell ref="Q94:AD94"/>
    <mergeCell ref="B101:B102"/>
    <mergeCell ref="B93:AD93"/>
    <mergeCell ref="B71:P71"/>
    <mergeCell ref="Q71:AD71"/>
    <mergeCell ref="B77:B78"/>
    <mergeCell ref="B70:AD70"/>
    <mergeCell ref="B81:P81"/>
    <mergeCell ref="Q81:AD81"/>
    <mergeCell ref="B14:AD14"/>
    <mergeCell ref="B26:P26"/>
    <mergeCell ref="Q26:AD26"/>
    <mergeCell ref="B2:AD2"/>
    <mergeCell ref="B3:P3"/>
    <mergeCell ref="Q3:AD3"/>
    <mergeCell ref="B11:B12"/>
    <mergeCell ref="B15:P15"/>
    <mergeCell ref="Q15:AD15"/>
    <mergeCell ref="B25:AD25"/>
    <mergeCell ref="B60:P60"/>
    <mergeCell ref="Q60:AD60"/>
    <mergeCell ref="B67:B68"/>
    <mergeCell ref="B59:AD59"/>
    <mergeCell ref="B22:B23"/>
    <mergeCell ref="B39:P39"/>
    <mergeCell ref="Q39:AD39"/>
    <mergeCell ref="B47:B48"/>
    <mergeCell ref="B38:AD38"/>
    <mergeCell ref="B51:P51"/>
    <mergeCell ref="Q51:AD51"/>
    <mergeCell ref="B56:B57"/>
    <mergeCell ref="B50:AD50"/>
    <mergeCell ref="B35:B36"/>
  </mergeCells>
  <conditionalFormatting sqref="C5:N5">
    <cfRule type="top10" dxfId="1820" priority="1991" bottom="1" rank="1"/>
    <cfRule type="top10" dxfId="1819" priority="1992" rank="1"/>
  </conditionalFormatting>
  <conditionalFormatting sqref="C6:N6">
    <cfRule type="top10" dxfId="1818" priority="1989" bottom="1" rank="1"/>
    <cfRule type="top10" dxfId="1817" priority="1990" rank="1"/>
  </conditionalFormatting>
  <conditionalFormatting sqref="C7:N7">
    <cfRule type="top10" dxfId="1816" priority="1987" bottom="1" rank="1"/>
    <cfRule type="top10" dxfId="1815" priority="1988" rank="1"/>
  </conditionalFormatting>
  <conditionalFormatting sqref="C8:N8">
    <cfRule type="top10" dxfId="1814" priority="1985" bottom="1" rank="1"/>
    <cfRule type="top10" dxfId="1813" priority="1986" rank="1"/>
  </conditionalFormatting>
  <conditionalFormatting sqref="C9:N9">
    <cfRule type="top10" dxfId="1812" priority="1983" bottom="1" rank="1"/>
    <cfRule type="top10" dxfId="1811" priority="1984" rank="1"/>
  </conditionalFormatting>
  <conditionalFormatting sqref="C10:N10">
    <cfRule type="top10" dxfId="1810" priority="1981" bottom="1" rank="1"/>
    <cfRule type="top10" dxfId="1809" priority="1982" rank="1"/>
  </conditionalFormatting>
  <conditionalFormatting sqref="C4:N4">
    <cfRule type="containsText" dxfId="1808" priority="1947" operator="containsText" text="Family">
      <formula>NOT(ISERROR(SEARCH("Family",C4)))</formula>
    </cfRule>
    <cfRule type="containsText" dxfId="1807" priority="1962" operator="containsText" text="Alba">
      <formula>NOT(ISERROR(SEARCH("Alba",C4)))</formula>
    </cfRule>
    <cfRule type="containsText" dxfId="1806" priority="1963" operator="containsText" text="Ind">
      <formula>NOT(ISERROR(SEARCH("Ind",C4)))</formula>
    </cfRule>
    <cfRule type="containsText" dxfId="1805" priority="1964" operator="containsText" text="Lib Dem">
      <formula>NOT(ISERROR(SEARCH("Lib Dem",C4)))</formula>
    </cfRule>
    <cfRule type="containsText" dxfId="1804" priority="1965" operator="containsText" text="Green">
      <formula>NOT(ISERROR(SEARCH("Green",C4)))</formula>
    </cfRule>
    <cfRule type="containsText" dxfId="1803" priority="1966" operator="containsText" text="Conservative">
      <formula>NOT(ISERROR(SEARCH("Conservative",C4)))</formula>
    </cfRule>
    <cfRule type="containsText" dxfId="1802" priority="1967" operator="containsText" text="SNP">
      <formula>NOT(ISERROR(SEARCH("SNP",C4)))</formula>
    </cfRule>
    <cfRule type="containsText" dxfId="1801" priority="1968" operator="containsText" text="Labour">
      <formula>NOT(ISERROR(SEARCH("Labour",C4)))</formula>
    </cfRule>
  </conditionalFormatting>
  <conditionalFormatting sqref="B5">
    <cfRule type="containsText" dxfId="1800" priority="1939" operator="containsText" text="Family">
      <formula>NOT(ISERROR(SEARCH("Family",B5)))</formula>
    </cfRule>
    <cfRule type="containsText" dxfId="1799" priority="1940" operator="containsText" text="Alba">
      <formula>NOT(ISERROR(SEARCH("Alba",B5)))</formula>
    </cfRule>
    <cfRule type="containsText" dxfId="1798" priority="1941" operator="containsText" text="Ind">
      <formula>NOT(ISERROR(SEARCH("Ind",B5)))</formula>
    </cfRule>
    <cfRule type="containsText" dxfId="1797" priority="1942" operator="containsText" text="Lib Dem">
      <formula>NOT(ISERROR(SEARCH("Lib Dem",B5)))</formula>
    </cfRule>
    <cfRule type="containsText" dxfId="1796" priority="1943" operator="containsText" text="Green">
      <formula>NOT(ISERROR(SEARCH("Green",B5)))</formula>
    </cfRule>
    <cfRule type="containsText" dxfId="1795" priority="1944" operator="containsText" text="Conservative">
      <formula>NOT(ISERROR(SEARCH("Conservative",B5)))</formula>
    </cfRule>
    <cfRule type="containsText" dxfId="1794" priority="1945" operator="containsText" text="SNP">
      <formula>NOT(ISERROR(SEARCH("SNP",B5)))</formula>
    </cfRule>
    <cfRule type="containsText" dxfId="1793" priority="1946" operator="containsText" text="Labour">
      <formula>NOT(ISERROR(SEARCH("Labour",B5)))</formula>
    </cfRule>
  </conditionalFormatting>
  <conditionalFormatting sqref="B6">
    <cfRule type="containsText" dxfId="1792" priority="1931" operator="containsText" text="Family">
      <formula>NOT(ISERROR(SEARCH("Family",B6)))</formula>
    </cfRule>
    <cfRule type="containsText" dxfId="1791" priority="1932" operator="containsText" text="Alba">
      <formula>NOT(ISERROR(SEARCH("Alba",B6)))</formula>
    </cfRule>
    <cfRule type="containsText" dxfId="1790" priority="1933" operator="containsText" text="Ind">
      <formula>NOT(ISERROR(SEARCH("Ind",B6)))</formula>
    </cfRule>
    <cfRule type="containsText" dxfId="1789" priority="1934" operator="containsText" text="Lib Dem">
      <formula>NOT(ISERROR(SEARCH("Lib Dem",B6)))</formula>
    </cfRule>
    <cfRule type="containsText" dxfId="1788" priority="1935" operator="containsText" text="Green">
      <formula>NOT(ISERROR(SEARCH("Green",B6)))</formula>
    </cfRule>
    <cfRule type="containsText" dxfId="1787" priority="1936" operator="containsText" text="Conservative">
      <formula>NOT(ISERROR(SEARCH("Conservative",B6)))</formula>
    </cfRule>
    <cfRule type="containsText" dxfId="1786" priority="1937" operator="containsText" text="SNP">
      <formula>NOT(ISERROR(SEARCH("SNP",B6)))</formula>
    </cfRule>
    <cfRule type="containsText" dxfId="1785" priority="1938" operator="containsText" text="Labour">
      <formula>NOT(ISERROR(SEARCH("Labour",B6)))</formula>
    </cfRule>
  </conditionalFormatting>
  <conditionalFormatting sqref="B7">
    <cfRule type="containsText" dxfId="1784" priority="1923" operator="containsText" text="Family">
      <formula>NOT(ISERROR(SEARCH("Family",B7)))</formula>
    </cfRule>
    <cfRule type="containsText" dxfId="1783" priority="1924" operator="containsText" text="Alba">
      <formula>NOT(ISERROR(SEARCH("Alba",B7)))</formula>
    </cfRule>
    <cfRule type="containsText" dxfId="1782" priority="1925" operator="containsText" text="Ind">
      <formula>NOT(ISERROR(SEARCH("Ind",B7)))</formula>
    </cfRule>
    <cfRule type="containsText" dxfId="1781" priority="1926" operator="containsText" text="Lib Dem">
      <formula>NOT(ISERROR(SEARCH("Lib Dem",B7)))</formula>
    </cfRule>
    <cfRule type="containsText" dxfId="1780" priority="1927" operator="containsText" text="Green">
      <formula>NOT(ISERROR(SEARCH("Green",B7)))</formula>
    </cfRule>
    <cfRule type="containsText" dxfId="1779" priority="1928" operator="containsText" text="Conservative">
      <formula>NOT(ISERROR(SEARCH("Conservative",B7)))</formula>
    </cfRule>
    <cfRule type="containsText" dxfId="1778" priority="1929" operator="containsText" text="SNP">
      <formula>NOT(ISERROR(SEARCH("SNP",B7)))</formula>
    </cfRule>
    <cfRule type="containsText" dxfId="1777" priority="1930" operator="containsText" text="Labour">
      <formula>NOT(ISERROR(SEARCH("Labour",B7)))</formula>
    </cfRule>
  </conditionalFormatting>
  <conditionalFormatting sqref="B8">
    <cfRule type="containsText" dxfId="1776" priority="1915" operator="containsText" text="Family">
      <formula>NOT(ISERROR(SEARCH("Family",B8)))</formula>
    </cfRule>
    <cfRule type="containsText" dxfId="1775" priority="1916" operator="containsText" text="Alba">
      <formula>NOT(ISERROR(SEARCH("Alba",B8)))</formula>
    </cfRule>
    <cfRule type="containsText" dxfId="1774" priority="1917" operator="containsText" text="Ind">
      <formula>NOT(ISERROR(SEARCH("Ind",B8)))</formula>
    </cfRule>
    <cfRule type="containsText" dxfId="1773" priority="1918" operator="containsText" text="Lib Dem">
      <formula>NOT(ISERROR(SEARCH("Lib Dem",B8)))</formula>
    </cfRule>
    <cfRule type="containsText" dxfId="1772" priority="1919" operator="containsText" text="Green">
      <formula>NOT(ISERROR(SEARCH("Green",B8)))</formula>
    </cfRule>
    <cfRule type="containsText" dxfId="1771" priority="1920" operator="containsText" text="Conservative">
      <formula>NOT(ISERROR(SEARCH("Conservative",B8)))</formula>
    </cfRule>
    <cfRule type="containsText" dxfId="1770" priority="1921" operator="containsText" text="SNP">
      <formula>NOT(ISERROR(SEARCH("SNP",B8)))</formula>
    </cfRule>
    <cfRule type="containsText" dxfId="1769" priority="1922" operator="containsText" text="Labour">
      <formula>NOT(ISERROR(SEARCH("Labour",B8)))</formula>
    </cfRule>
  </conditionalFormatting>
  <conditionalFormatting sqref="B9">
    <cfRule type="containsText" dxfId="1768" priority="1907" operator="containsText" text="Family">
      <formula>NOT(ISERROR(SEARCH("Family",B9)))</formula>
    </cfRule>
    <cfRule type="containsText" dxfId="1767" priority="1908" operator="containsText" text="Alba">
      <formula>NOT(ISERROR(SEARCH("Alba",B9)))</formula>
    </cfRule>
    <cfRule type="containsText" dxfId="1766" priority="1909" operator="containsText" text="Ind">
      <formula>NOT(ISERROR(SEARCH("Ind",B9)))</formula>
    </cfRule>
    <cfRule type="containsText" dxfId="1765" priority="1910" operator="containsText" text="Lib Dem">
      <formula>NOT(ISERROR(SEARCH("Lib Dem",B9)))</formula>
    </cfRule>
    <cfRule type="containsText" dxfId="1764" priority="1911" operator="containsText" text="Green">
      <formula>NOT(ISERROR(SEARCH("Green",B9)))</formula>
    </cfRule>
    <cfRule type="containsText" dxfId="1763" priority="1912" operator="containsText" text="Conservative">
      <formula>NOT(ISERROR(SEARCH("Conservative",B9)))</formula>
    </cfRule>
    <cfRule type="containsText" dxfId="1762" priority="1913" operator="containsText" text="SNP">
      <formula>NOT(ISERROR(SEARCH("SNP",B9)))</formula>
    </cfRule>
    <cfRule type="containsText" dxfId="1761" priority="1914" operator="containsText" text="Labour">
      <formula>NOT(ISERROR(SEARCH("Labour",B9)))</formula>
    </cfRule>
  </conditionalFormatting>
  <conditionalFormatting sqref="B10">
    <cfRule type="containsText" dxfId="1760" priority="1899" operator="containsText" text="Family">
      <formula>NOT(ISERROR(SEARCH("Family",B10)))</formula>
    </cfRule>
    <cfRule type="containsText" dxfId="1759" priority="1900" operator="containsText" text="Alba">
      <formula>NOT(ISERROR(SEARCH("Alba",B10)))</formula>
    </cfRule>
    <cfRule type="containsText" dxfId="1758" priority="1901" operator="containsText" text="Ind">
      <formula>NOT(ISERROR(SEARCH("Ind",B10)))</formula>
    </cfRule>
    <cfRule type="containsText" dxfId="1757" priority="1902" operator="containsText" text="Lib Dem">
      <formula>NOT(ISERROR(SEARCH("Lib Dem",B10)))</formula>
    </cfRule>
    <cfRule type="containsText" dxfId="1756" priority="1903" operator="containsText" text="Green">
      <formula>NOT(ISERROR(SEARCH("Green",B10)))</formula>
    </cfRule>
    <cfRule type="containsText" dxfId="1755" priority="1904" operator="containsText" text="Conservative">
      <formula>NOT(ISERROR(SEARCH("Conservative",B10)))</formula>
    </cfRule>
    <cfRule type="containsText" dxfId="1754" priority="1905" operator="containsText" text="SNP">
      <formula>NOT(ISERROR(SEARCH("SNP",B10)))</formula>
    </cfRule>
    <cfRule type="containsText" dxfId="1753" priority="1906" operator="containsText" text="Labour">
      <formula>NOT(ISERROR(SEARCH("Labour",B10)))</formula>
    </cfRule>
  </conditionalFormatting>
  <conditionalFormatting sqref="R4:X4">
    <cfRule type="containsText" dxfId="1752" priority="1883" operator="containsText" text="Family">
      <formula>NOT(ISERROR(SEARCH("Family",R4)))</formula>
    </cfRule>
    <cfRule type="containsText" dxfId="1751" priority="1884" operator="containsText" text="Alba">
      <formula>NOT(ISERROR(SEARCH("Alba",R4)))</formula>
    </cfRule>
    <cfRule type="containsText" dxfId="1750" priority="1885" operator="containsText" text="Ind">
      <formula>NOT(ISERROR(SEARCH("Ind",R4)))</formula>
    </cfRule>
    <cfRule type="containsText" dxfId="1749" priority="1886" operator="containsText" text="Lib Dem">
      <formula>NOT(ISERROR(SEARCH("Lib Dem",R4)))</formula>
    </cfRule>
    <cfRule type="containsText" dxfId="1748" priority="1887" operator="containsText" text="Green">
      <formula>NOT(ISERROR(SEARCH("Green",R4)))</formula>
    </cfRule>
    <cfRule type="containsText" dxfId="1747" priority="1888" operator="containsText" text="Conservative">
      <formula>NOT(ISERROR(SEARCH("Conservative",R4)))</formula>
    </cfRule>
    <cfRule type="containsText" dxfId="1746" priority="1889" operator="containsText" text="SNP">
      <formula>NOT(ISERROR(SEARCH("SNP",R4)))</formula>
    </cfRule>
    <cfRule type="containsText" dxfId="1745" priority="1890" operator="containsText" text="Labour">
      <formula>NOT(ISERROR(SEARCH("Labour",R4)))</formula>
    </cfRule>
  </conditionalFormatting>
  <conditionalFormatting sqref="Q5">
    <cfRule type="containsText" dxfId="1744" priority="1875" operator="containsText" text="Family">
      <formula>NOT(ISERROR(SEARCH("Family",Q5)))</formula>
    </cfRule>
    <cfRule type="containsText" dxfId="1743" priority="1876" operator="containsText" text="Alba">
      <formula>NOT(ISERROR(SEARCH("Alba",Q5)))</formula>
    </cfRule>
    <cfRule type="containsText" dxfId="1742" priority="1877" operator="containsText" text="Ind">
      <formula>NOT(ISERROR(SEARCH("Ind",Q5)))</formula>
    </cfRule>
    <cfRule type="containsText" dxfId="1741" priority="1878" operator="containsText" text="Lib Dem">
      <formula>NOT(ISERROR(SEARCH("Lib Dem",Q5)))</formula>
    </cfRule>
    <cfRule type="containsText" dxfId="1740" priority="1879" operator="containsText" text="Green">
      <formula>NOT(ISERROR(SEARCH("Green",Q5)))</formula>
    </cfRule>
    <cfRule type="containsText" dxfId="1739" priority="1880" operator="containsText" text="Conservative">
      <formula>NOT(ISERROR(SEARCH("Conservative",Q5)))</formula>
    </cfRule>
    <cfRule type="containsText" dxfId="1738" priority="1881" operator="containsText" text="SNP">
      <formula>NOT(ISERROR(SEARCH("SNP",Q5)))</formula>
    </cfRule>
    <cfRule type="containsText" dxfId="1737" priority="1882" operator="containsText" text="Labour">
      <formula>NOT(ISERROR(SEARCH("Labour",Q5)))</formula>
    </cfRule>
  </conditionalFormatting>
  <conditionalFormatting sqref="Q6">
    <cfRule type="containsText" dxfId="1736" priority="1867" operator="containsText" text="Family">
      <formula>NOT(ISERROR(SEARCH("Family",Q6)))</formula>
    </cfRule>
    <cfRule type="containsText" dxfId="1735" priority="1868" operator="containsText" text="Alba">
      <formula>NOT(ISERROR(SEARCH("Alba",Q6)))</formula>
    </cfRule>
    <cfRule type="containsText" dxfId="1734" priority="1869" operator="containsText" text="Ind">
      <formula>NOT(ISERROR(SEARCH("Ind",Q6)))</formula>
    </cfRule>
    <cfRule type="containsText" dxfId="1733" priority="1870" operator="containsText" text="Lib Dem">
      <formula>NOT(ISERROR(SEARCH("Lib Dem",Q6)))</formula>
    </cfRule>
    <cfRule type="containsText" dxfId="1732" priority="1871" operator="containsText" text="Green">
      <formula>NOT(ISERROR(SEARCH("Green",Q6)))</formula>
    </cfRule>
    <cfRule type="containsText" dxfId="1731" priority="1872" operator="containsText" text="Conservative">
      <formula>NOT(ISERROR(SEARCH("Conservative",Q6)))</formula>
    </cfRule>
    <cfRule type="containsText" dxfId="1730" priority="1873" operator="containsText" text="SNP">
      <formula>NOT(ISERROR(SEARCH("SNP",Q6)))</formula>
    </cfRule>
    <cfRule type="containsText" dxfId="1729" priority="1874" operator="containsText" text="Labour">
      <formula>NOT(ISERROR(SEARCH("Labour",Q6)))</formula>
    </cfRule>
  </conditionalFormatting>
  <conditionalFormatting sqref="Q7">
    <cfRule type="containsText" dxfId="1728" priority="1859" operator="containsText" text="Family">
      <formula>NOT(ISERROR(SEARCH("Family",Q7)))</formula>
    </cfRule>
    <cfRule type="containsText" dxfId="1727" priority="1860" operator="containsText" text="Alba">
      <formula>NOT(ISERROR(SEARCH("Alba",Q7)))</formula>
    </cfRule>
    <cfRule type="containsText" dxfId="1726" priority="1861" operator="containsText" text="Ind">
      <formula>NOT(ISERROR(SEARCH("Ind",Q7)))</formula>
    </cfRule>
    <cfRule type="containsText" dxfId="1725" priority="1862" operator="containsText" text="Lib Dem">
      <formula>NOT(ISERROR(SEARCH("Lib Dem",Q7)))</formula>
    </cfRule>
    <cfRule type="containsText" dxfId="1724" priority="1863" operator="containsText" text="Green">
      <formula>NOT(ISERROR(SEARCH("Green",Q7)))</formula>
    </cfRule>
    <cfRule type="containsText" dxfId="1723" priority="1864" operator="containsText" text="Conservative">
      <formula>NOT(ISERROR(SEARCH("Conservative",Q7)))</formula>
    </cfRule>
    <cfRule type="containsText" dxfId="1722" priority="1865" operator="containsText" text="SNP">
      <formula>NOT(ISERROR(SEARCH("SNP",Q7)))</formula>
    </cfRule>
    <cfRule type="containsText" dxfId="1721" priority="1866" operator="containsText" text="Labour">
      <formula>NOT(ISERROR(SEARCH("Labour",Q7)))</formula>
    </cfRule>
  </conditionalFormatting>
  <conditionalFormatting sqref="Q8">
    <cfRule type="containsText" dxfId="1720" priority="1851" operator="containsText" text="Family">
      <formula>NOT(ISERROR(SEARCH("Family",Q8)))</formula>
    </cfRule>
    <cfRule type="containsText" dxfId="1719" priority="1852" operator="containsText" text="Alba">
      <formula>NOT(ISERROR(SEARCH("Alba",Q8)))</formula>
    </cfRule>
    <cfRule type="containsText" dxfId="1718" priority="1853" operator="containsText" text="Ind">
      <formula>NOT(ISERROR(SEARCH("Ind",Q8)))</formula>
    </cfRule>
    <cfRule type="containsText" dxfId="1717" priority="1854" operator="containsText" text="Lib Dem">
      <formula>NOT(ISERROR(SEARCH("Lib Dem",Q8)))</formula>
    </cfRule>
    <cfRule type="containsText" dxfId="1716" priority="1855" operator="containsText" text="Green">
      <formula>NOT(ISERROR(SEARCH("Green",Q8)))</formula>
    </cfRule>
    <cfRule type="containsText" dxfId="1715" priority="1856" operator="containsText" text="Conservative">
      <formula>NOT(ISERROR(SEARCH("Conservative",Q8)))</formula>
    </cfRule>
    <cfRule type="containsText" dxfId="1714" priority="1857" operator="containsText" text="SNP">
      <formula>NOT(ISERROR(SEARCH("SNP",Q8)))</formula>
    </cfRule>
    <cfRule type="containsText" dxfId="1713" priority="1858" operator="containsText" text="Labour">
      <formula>NOT(ISERROR(SEARCH("Labour",Q8)))</formula>
    </cfRule>
  </conditionalFormatting>
  <conditionalFormatting sqref="Q9">
    <cfRule type="containsText" dxfId="1712" priority="1843" operator="containsText" text="Family">
      <formula>NOT(ISERROR(SEARCH("Family",Q9)))</formula>
    </cfRule>
    <cfRule type="containsText" dxfId="1711" priority="1844" operator="containsText" text="Alba">
      <formula>NOT(ISERROR(SEARCH("Alba",Q9)))</formula>
    </cfRule>
    <cfRule type="containsText" dxfId="1710" priority="1845" operator="containsText" text="Ind">
      <formula>NOT(ISERROR(SEARCH("Ind",Q9)))</formula>
    </cfRule>
    <cfRule type="containsText" dxfId="1709" priority="1846" operator="containsText" text="Lib Dem">
      <formula>NOT(ISERROR(SEARCH("Lib Dem",Q9)))</formula>
    </cfRule>
    <cfRule type="containsText" dxfId="1708" priority="1847" operator="containsText" text="Green">
      <formula>NOT(ISERROR(SEARCH("Green",Q9)))</formula>
    </cfRule>
    <cfRule type="containsText" dxfId="1707" priority="1848" operator="containsText" text="Conservative">
      <formula>NOT(ISERROR(SEARCH("Conservative",Q9)))</formula>
    </cfRule>
    <cfRule type="containsText" dxfId="1706" priority="1849" operator="containsText" text="SNP">
      <formula>NOT(ISERROR(SEARCH("SNP",Q9)))</formula>
    </cfRule>
    <cfRule type="containsText" dxfId="1705" priority="1850" operator="containsText" text="Labour">
      <formula>NOT(ISERROR(SEARCH("Labour",Q9)))</formula>
    </cfRule>
  </conditionalFormatting>
  <conditionalFormatting sqref="Q10">
    <cfRule type="containsText" dxfId="1704" priority="1835" operator="containsText" text="Family">
      <formula>NOT(ISERROR(SEARCH("Family",Q10)))</formula>
    </cfRule>
    <cfRule type="containsText" dxfId="1703" priority="1836" operator="containsText" text="Alba">
      <formula>NOT(ISERROR(SEARCH("Alba",Q10)))</formula>
    </cfRule>
    <cfRule type="containsText" dxfId="1702" priority="1837" operator="containsText" text="Ind">
      <formula>NOT(ISERROR(SEARCH("Ind",Q10)))</formula>
    </cfRule>
    <cfRule type="containsText" dxfId="1701" priority="1838" operator="containsText" text="Lib Dem">
      <formula>NOT(ISERROR(SEARCH("Lib Dem",Q10)))</formula>
    </cfRule>
    <cfRule type="containsText" dxfId="1700" priority="1839" operator="containsText" text="Green">
      <formula>NOT(ISERROR(SEARCH("Green",Q10)))</formula>
    </cfRule>
    <cfRule type="containsText" dxfId="1699" priority="1840" operator="containsText" text="Conservative">
      <formula>NOT(ISERROR(SEARCH("Conservative",Q10)))</formula>
    </cfRule>
    <cfRule type="containsText" dxfId="1698" priority="1841" operator="containsText" text="SNP">
      <formula>NOT(ISERROR(SEARCH("SNP",Q10)))</formula>
    </cfRule>
    <cfRule type="containsText" dxfId="1697" priority="1842" operator="containsText" text="Labour">
      <formula>NOT(ISERROR(SEARCH("Labour",Q10)))</formula>
    </cfRule>
  </conditionalFormatting>
  <conditionalFormatting sqref="C17:N17">
    <cfRule type="top10" dxfId="1696" priority="1825" bottom="1" rank="1"/>
    <cfRule type="top10" dxfId="1695" priority="1826" rank="1"/>
  </conditionalFormatting>
  <conditionalFormatting sqref="C18:N18">
    <cfRule type="top10" dxfId="1694" priority="1823" bottom="1" rank="1"/>
    <cfRule type="top10" dxfId="1693" priority="1824" rank="1"/>
  </conditionalFormatting>
  <conditionalFormatting sqref="C19:N19">
    <cfRule type="top10" dxfId="1692" priority="1821" bottom="1" rank="1"/>
    <cfRule type="top10" dxfId="1691" priority="1822" rank="1"/>
  </conditionalFormatting>
  <conditionalFormatting sqref="C20:N20">
    <cfRule type="top10" dxfId="1690" priority="1819" bottom="1" rank="1"/>
    <cfRule type="top10" dxfId="1689" priority="1820" rank="1"/>
  </conditionalFormatting>
  <conditionalFormatting sqref="C21:N21">
    <cfRule type="top10" dxfId="1688" priority="1817" bottom="1" rank="1"/>
    <cfRule type="top10" dxfId="1687" priority="1818" rank="1"/>
  </conditionalFormatting>
  <conditionalFormatting sqref="C16:N16">
    <cfRule type="containsText" dxfId="1686" priority="1781" operator="containsText" text="Family">
      <formula>NOT(ISERROR(SEARCH("Family",C16)))</formula>
    </cfRule>
    <cfRule type="containsText" dxfId="1685" priority="1796" operator="containsText" text="Alba">
      <formula>NOT(ISERROR(SEARCH("Alba",C16)))</formula>
    </cfRule>
    <cfRule type="containsText" dxfId="1684" priority="1797" operator="containsText" text="Ind">
      <formula>NOT(ISERROR(SEARCH("Ind",C16)))</formula>
    </cfRule>
    <cfRule type="containsText" dxfId="1683" priority="1798" operator="containsText" text="Lib Dem">
      <formula>NOT(ISERROR(SEARCH("Lib Dem",C16)))</formula>
    </cfRule>
    <cfRule type="containsText" dxfId="1682" priority="1799" operator="containsText" text="Green">
      <formula>NOT(ISERROR(SEARCH("Green",C16)))</formula>
    </cfRule>
    <cfRule type="containsText" dxfId="1681" priority="1800" operator="containsText" text="Conservative">
      <formula>NOT(ISERROR(SEARCH("Conservative",C16)))</formula>
    </cfRule>
    <cfRule type="containsText" dxfId="1680" priority="1801" operator="containsText" text="SNP">
      <formula>NOT(ISERROR(SEARCH("SNP",C16)))</formula>
    </cfRule>
    <cfRule type="containsText" dxfId="1679" priority="1802" operator="containsText" text="Labour">
      <formula>NOT(ISERROR(SEARCH("Labour",C16)))</formula>
    </cfRule>
  </conditionalFormatting>
  <conditionalFormatting sqref="B17">
    <cfRule type="containsText" dxfId="1678" priority="1773" operator="containsText" text="Family">
      <formula>NOT(ISERROR(SEARCH("Family",B17)))</formula>
    </cfRule>
    <cfRule type="containsText" dxfId="1677" priority="1774" operator="containsText" text="Alba">
      <formula>NOT(ISERROR(SEARCH("Alba",B17)))</formula>
    </cfRule>
    <cfRule type="containsText" dxfId="1676" priority="1775" operator="containsText" text="Ind">
      <formula>NOT(ISERROR(SEARCH("Ind",B17)))</formula>
    </cfRule>
    <cfRule type="containsText" dxfId="1675" priority="1776" operator="containsText" text="Lib Dem">
      <formula>NOT(ISERROR(SEARCH("Lib Dem",B17)))</formula>
    </cfRule>
    <cfRule type="containsText" dxfId="1674" priority="1777" operator="containsText" text="Green">
      <formula>NOT(ISERROR(SEARCH("Green",B17)))</formula>
    </cfRule>
    <cfRule type="containsText" dxfId="1673" priority="1778" operator="containsText" text="Conservative">
      <formula>NOT(ISERROR(SEARCH("Conservative",B17)))</formula>
    </cfRule>
    <cfRule type="containsText" dxfId="1672" priority="1779" operator="containsText" text="SNP">
      <formula>NOT(ISERROR(SEARCH("SNP",B17)))</formula>
    </cfRule>
    <cfRule type="containsText" dxfId="1671" priority="1780" operator="containsText" text="Labour">
      <formula>NOT(ISERROR(SEARCH("Labour",B17)))</formula>
    </cfRule>
  </conditionalFormatting>
  <conditionalFormatting sqref="B18">
    <cfRule type="containsText" dxfId="1670" priority="1765" operator="containsText" text="Family">
      <formula>NOT(ISERROR(SEARCH("Family",B18)))</formula>
    </cfRule>
    <cfRule type="containsText" dxfId="1669" priority="1766" operator="containsText" text="Alba">
      <formula>NOT(ISERROR(SEARCH("Alba",B18)))</formula>
    </cfRule>
    <cfRule type="containsText" dxfId="1668" priority="1767" operator="containsText" text="Ind">
      <formula>NOT(ISERROR(SEARCH("Ind",B18)))</formula>
    </cfRule>
    <cfRule type="containsText" dxfId="1667" priority="1768" operator="containsText" text="Lib Dem">
      <formula>NOT(ISERROR(SEARCH("Lib Dem",B18)))</formula>
    </cfRule>
    <cfRule type="containsText" dxfId="1666" priority="1769" operator="containsText" text="Green">
      <formula>NOT(ISERROR(SEARCH("Green",B18)))</formula>
    </cfRule>
    <cfRule type="containsText" dxfId="1665" priority="1770" operator="containsText" text="Conservative">
      <formula>NOT(ISERROR(SEARCH("Conservative",B18)))</formula>
    </cfRule>
    <cfRule type="containsText" dxfId="1664" priority="1771" operator="containsText" text="SNP">
      <formula>NOT(ISERROR(SEARCH("SNP",B18)))</formula>
    </cfRule>
    <cfRule type="containsText" dxfId="1663" priority="1772" operator="containsText" text="Labour">
      <formula>NOT(ISERROR(SEARCH("Labour",B18)))</formula>
    </cfRule>
  </conditionalFormatting>
  <conditionalFormatting sqref="B19">
    <cfRule type="containsText" dxfId="1662" priority="1757" operator="containsText" text="Family">
      <formula>NOT(ISERROR(SEARCH("Family",B19)))</formula>
    </cfRule>
    <cfRule type="containsText" dxfId="1661" priority="1758" operator="containsText" text="Alba">
      <formula>NOT(ISERROR(SEARCH("Alba",B19)))</formula>
    </cfRule>
    <cfRule type="containsText" dxfId="1660" priority="1759" operator="containsText" text="Ind">
      <formula>NOT(ISERROR(SEARCH("Ind",B19)))</formula>
    </cfRule>
    <cfRule type="containsText" dxfId="1659" priority="1760" operator="containsText" text="Lib Dem">
      <formula>NOT(ISERROR(SEARCH("Lib Dem",B19)))</formula>
    </cfRule>
    <cfRule type="containsText" dxfId="1658" priority="1761" operator="containsText" text="Green">
      <formula>NOT(ISERROR(SEARCH("Green",B19)))</formula>
    </cfRule>
    <cfRule type="containsText" dxfId="1657" priority="1762" operator="containsText" text="Conservative">
      <formula>NOT(ISERROR(SEARCH("Conservative",B19)))</formula>
    </cfRule>
    <cfRule type="containsText" dxfId="1656" priority="1763" operator="containsText" text="SNP">
      <formula>NOT(ISERROR(SEARCH("SNP",B19)))</formula>
    </cfRule>
    <cfRule type="containsText" dxfId="1655" priority="1764" operator="containsText" text="Labour">
      <formula>NOT(ISERROR(SEARCH("Labour",B19)))</formula>
    </cfRule>
  </conditionalFormatting>
  <conditionalFormatting sqref="B20">
    <cfRule type="containsText" dxfId="1654" priority="1749" operator="containsText" text="Family">
      <formula>NOT(ISERROR(SEARCH("Family",B20)))</formula>
    </cfRule>
    <cfRule type="containsText" dxfId="1653" priority="1750" operator="containsText" text="Alba">
      <formula>NOT(ISERROR(SEARCH("Alba",B20)))</formula>
    </cfRule>
    <cfRule type="containsText" dxfId="1652" priority="1751" operator="containsText" text="Ind">
      <formula>NOT(ISERROR(SEARCH("Ind",B20)))</formula>
    </cfRule>
    <cfRule type="containsText" dxfId="1651" priority="1752" operator="containsText" text="Lib Dem">
      <formula>NOT(ISERROR(SEARCH("Lib Dem",B20)))</formula>
    </cfRule>
    <cfRule type="containsText" dxfId="1650" priority="1753" operator="containsText" text="Green">
      <formula>NOT(ISERROR(SEARCH("Green",B20)))</formula>
    </cfRule>
    <cfRule type="containsText" dxfId="1649" priority="1754" operator="containsText" text="Conservative">
      <formula>NOT(ISERROR(SEARCH("Conservative",B20)))</formula>
    </cfRule>
    <cfRule type="containsText" dxfId="1648" priority="1755" operator="containsText" text="SNP">
      <formula>NOT(ISERROR(SEARCH("SNP",B20)))</formula>
    </cfRule>
    <cfRule type="containsText" dxfId="1647" priority="1756" operator="containsText" text="Labour">
      <formula>NOT(ISERROR(SEARCH("Labour",B20)))</formula>
    </cfRule>
  </conditionalFormatting>
  <conditionalFormatting sqref="B21">
    <cfRule type="containsText" dxfId="1646" priority="1741" operator="containsText" text="Family">
      <formula>NOT(ISERROR(SEARCH("Family",B21)))</formula>
    </cfRule>
    <cfRule type="containsText" dxfId="1645" priority="1742" operator="containsText" text="Alba">
      <formula>NOT(ISERROR(SEARCH("Alba",B21)))</formula>
    </cfRule>
    <cfRule type="containsText" dxfId="1644" priority="1743" operator="containsText" text="Ind">
      <formula>NOT(ISERROR(SEARCH("Ind",B21)))</formula>
    </cfRule>
    <cfRule type="containsText" dxfId="1643" priority="1744" operator="containsText" text="Lib Dem">
      <formula>NOT(ISERROR(SEARCH("Lib Dem",B21)))</formula>
    </cfRule>
    <cfRule type="containsText" dxfId="1642" priority="1745" operator="containsText" text="Green">
      <formula>NOT(ISERROR(SEARCH("Green",B21)))</formula>
    </cfRule>
    <cfRule type="containsText" dxfId="1641" priority="1746" operator="containsText" text="Conservative">
      <formula>NOT(ISERROR(SEARCH("Conservative",B21)))</formula>
    </cfRule>
    <cfRule type="containsText" dxfId="1640" priority="1747" operator="containsText" text="SNP">
      <formula>NOT(ISERROR(SEARCH("SNP",B21)))</formula>
    </cfRule>
    <cfRule type="containsText" dxfId="1639" priority="1748" operator="containsText" text="Labour">
      <formula>NOT(ISERROR(SEARCH("Labour",B21)))</formula>
    </cfRule>
  </conditionalFormatting>
  <conditionalFormatting sqref="R16:X16">
    <cfRule type="containsText" dxfId="1638" priority="1717" operator="containsText" text="Family">
      <formula>NOT(ISERROR(SEARCH("Family",R16)))</formula>
    </cfRule>
    <cfRule type="containsText" dxfId="1637" priority="1718" operator="containsText" text="Alba">
      <formula>NOT(ISERROR(SEARCH("Alba",R16)))</formula>
    </cfRule>
    <cfRule type="containsText" dxfId="1636" priority="1719" operator="containsText" text="Ind">
      <formula>NOT(ISERROR(SEARCH("Ind",R16)))</formula>
    </cfRule>
    <cfRule type="containsText" dxfId="1635" priority="1720" operator="containsText" text="Lib Dem">
      <formula>NOT(ISERROR(SEARCH("Lib Dem",R16)))</formula>
    </cfRule>
    <cfRule type="containsText" dxfId="1634" priority="1721" operator="containsText" text="Green">
      <formula>NOT(ISERROR(SEARCH("Green",R16)))</formula>
    </cfRule>
    <cfRule type="containsText" dxfId="1633" priority="1722" operator="containsText" text="Conservative">
      <formula>NOT(ISERROR(SEARCH("Conservative",R16)))</formula>
    </cfRule>
    <cfRule type="containsText" dxfId="1632" priority="1723" operator="containsText" text="SNP">
      <formula>NOT(ISERROR(SEARCH("SNP",R16)))</formula>
    </cfRule>
    <cfRule type="containsText" dxfId="1631" priority="1724" operator="containsText" text="Labour">
      <formula>NOT(ISERROR(SEARCH("Labour",R16)))</formula>
    </cfRule>
  </conditionalFormatting>
  <conditionalFormatting sqref="Q17">
    <cfRule type="containsText" dxfId="1630" priority="1709" operator="containsText" text="Family">
      <formula>NOT(ISERROR(SEARCH("Family",Q17)))</formula>
    </cfRule>
    <cfRule type="containsText" dxfId="1629" priority="1710" operator="containsText" text="Alba">
      <formula>NOT(ISERROR(SEARCH("Alba",Q17)))</formula>
    </cfRule>
    <cfRule type="containsText" dxfId="1628" priority="1711" operator="containsText" text="Ind">
      <formula>NOT(ISERROR(SEARCH("Ind",Q17)))</formula>
    </cfRule>
    <cfRule type="containsText" dxfId="1627" priority="1712" operator="containsText" text="Lib Dem">
      <formula>NOT(ISERROR(SEARCH("Lib Dem",Q17)))</formula>
    </cfRule>
    <cfRule type="containsText" dxfId="1626" priority="1713" operator="containsText" text="Green">
      <formula>NOT(ISERROR(SEARCH("Green",Q17)))</formula>
    </cfRule>
    <cfRule type="containsText" dxfId="1625" priority="1714" operator="containsText" text="Conservative">
      <formula>NOT(ISERROR(SEARCH("Conservative",Q17)))</formula>
    </cfRule>
    <cfRule type="containsText" dxfId="1624" priority="1715" operator="containsText" text="SNP">
      <formula>NOT(ISERROR(SEARCH("SNP",Q17)))</formula>
    </cfRule>
    <cfRule type="containsText" dxfId="1623" priority="1716" operator="containsText" text="Labour">
      <formula>NOT(ISERROR(SEARCH("Labour",Q17)))</formula>
    </cfRule>
  </conditionalFormatting>
  <conditionalFormatting sqref="Q18">
    <cfRule type="containsText" dxfId="1622" priority="1701" operator="containsText" text="Family">
      <formula>NOT(ISERROR(SEARCH("Family",Q18)))</formula>
    </cfRule>
    <cfRule type="containsText" dxfId="1621" priority="1702" operator="containsText" text="Alba">
      <formula>NOT(ISERROR(SEARCH("Alba",Q18)))</formula>
    </cfRule>
    <cfRule type="containsText" dxfId="1620" priority="1703" operator="containsText" text="Ind">
      <formula>NOT(ISERROR(SEARCH("Ind",Q18)))</formula>
    </cfRule>
    <cfRule type="containsText" dxfId="1619" priority="1704" operator="containsText" text="Lib Dem">
      <formula>NOT(ISERROR(SEARCH("Lib Dem",Q18)))</formula>
    </cfRule>
    <cfRule type="containsText" dxfId="1618" priority="1705" operator="containsText" text="Green">
      <formula>NOT(ISERROR(SEARCH("Green",Q18)))</formula>
    </cfRule>
    <cfRule type="containsText" dxfId="1617" priority="1706" operator="containsText" text="Conservative">
      <formula>NOT(ISERROR(SEARCH("Conservative",Q18)))</formula>
    </cfRule>
    <cfRule type="containsText" dxfId="1616" priority="1707" operator="containsText" text="SNP">
      <formula>NOT(ISERROR(SEARCH("SNP",Q18)))</formula>
    </cfRule>
    <cfRule type="containsText" dxfId="1615" priority="1708" operator="containsText" text="Labour">
      <formula>NOT(ISERROR(SEARCH("Labour",Q18)))</formula>
    </cfRule>
  </conditionalFormatting>
  <conditionalFormatting sqref="Q19">
    <cfRule type="containsText" dxfId="1614" priority="1693" operator="containsText" text="Family">
      <formula>NOT(ISERROR(SEARCH("Family",Q19)))</formula>
    </cfRule>
    <cfRule type="containsText" dxfId="1613" priority="1694" operator="containsText" text="Alba">
      <formula>NOT(ISERROR(SEARCH("Alba",Q19)))</formula>
    </cfRule>
    <cfRule type="containsText" dxfId="1612" priority="1695" operator="containsText" text="Ind">
      <formula>NOT(ISERROR(SEARCH("Ind",Q19)))</formula>
    </cfRule>
    <cfRule type="containsText" dxfId="1611" priority="1696" operator="containsText" text="Lib Dem">
      <formula>NOT(ISERROR(SEARCH("Lib Dem",Q19)))</formula>
    </cfRule>
    <cfRule type="containsText" dxfId="1610" priority="1697" operator="containsText" text="Green">
      <formula>NOT(ISERROR(SEARCH("Green",Q19)))</formula>
    </cfRule>
    <cfRule type="containsText" dxfId="1609" priority="1698" operator="containsText" text="Conservative">
      <formula>NOT(ISERROR(SEARCH("Conservative",Q19)))</formula>
    </cfRule>
    <cfRule type="containsText" dxfId="1608" priority="1699" operator="containsText" text="SNP">
      <formula>NOT(ISERROR(SEARCH("SNP",Q19)))</formula>
    </cfRule>
    <cfRule type="containsText" dxfId="1607" priority="1700" operator="containsText" text="Labour">
      <formula>NOT(ISERROR(SEARCH("Labour",Q19)))</formula>
    </cfRule>
  </conditionalFormatting>
  <conditionalFormatting sqref="Q20">
    <cfRule type="containsText" dxfId="1606" priority="1685" operator="containsText" text="Family">
      <formula>NOT(ISERROR(SEARCH("Family",Q20)))</formula>
    </cfRule>
    <cfRule type="containsText" dxfId="1605" priority="1686" operator="containsText" text="Alba">
      <formula>NOT(ISERROR(SEARCH("Alba",Q20)))</formula>
    </cfRule>
    <cfRule type="containsText" dxfId="1604" priority="1687" operator="containsText" text="Ind">
      <formula>NOT(ISERROR(SEARCH("Ind",Q20)))</formula>
    </cfRule>
    <cfRule type="containsText" dxfId="1603" priority="1688" operator="containsText" text="Lib Dem">
      <formula>NOT(ISERROR(SEARCH("Lib Dem",Q20)))</formula>
    </cfRule>
    <cfRule type="containsText" dxfId="1602" priority="1689" operator="containsText" text="Green">
      <formula>NOT(ISERROR(SEARCH("Green",Q20)))</formula>
    </cfRule>
    <cfRule type="containsText" dxfId="1601" priority="1690" operator="containsText" text="Conservative">
      <formula>NOT(ISERROR(SEARCH("Conservative",Q20)))</formula>
    </cfRule>
    <cfRule type="containsText" dxfId="1600" priority="1691" operator="containsText" text="SNP">
      <formula>NOT(ISERROR(SEARCH("SNP",Q20)))</formula>
    </cfRule>
    <cfRule type="containsText" dxfId="1599" priority="1692" operator="containsText" text="Labour">
      <formula>NOT(ISERROR(SEARCH("Labour",Q20)))</formula>
    </cfRule>
  </conditionalFormatting>
  <conditionalFormatting sqref="Q21">
    <cfRule type="containsText" dxfId="1598" priority="1677" operator="containsText" text="Family">
      <formula>NOT(ISERROR(SEARCH("Family",Q21)))</formula>
    </cfRule>
    <cfRule type="containsText" dxfId="1597" priority="1678" operator="containsText" text="Alba">
      <formula>NOT(ISERROR(SEARCH("Alba",Q21)))</formula>
    </cfRule>
    <cfRule type="containsText" dxfId="1596" priority="1679" operator="containsText" text="Ind">
      <formula>NOT(ISERROR(SEARCH("Ind",Q21)))</formula>
    </cfRule>
    <cfRule type="containsText" dxfId="1595" priority="1680" operator="containsText" text="Lib Dem">
      <formula>NOT(ISERROR(SEARCH("Lib Dem",Q21)))</formula>
    </cfRule>
    <cfRule type="containsText" dxfId="1594" priority="1681" operator="containsText" text="Green">
      <formula>NOT(ISERROR(SEARCH("Green",Q21)))</formula>
    </cfRule>
    <cfRule type="containsText" dxfId="1593" priority="1682" operator="containsText" text="Conservative">
      <formula>NOT(ISERROR(SEARCH("Conservative",Q21)))</formula>
    </cfRule>
    <cfRule type="containsText" dxfId="1592" priority="1683" operator="containsText" text="SNP">
      <formula>NOT(ISERROR(SEARCH("SNP",Q21)))</formula>
    </cfRule>
    <cfRule type="containsText" dxfId="1591" priority="1684" operator="containsText" text="Labour">
      <formula>NOT(ISERROR(SEARCH("Labour",Q21)))</formula>
    </cfRule>
  </conditionalFormatting>
  <conditionalFormatting sqref="C28:N28">
    <cfRule type="top10" dxfId="1590" priority="1659" bottom="1" rank="1"/>
    <cfRule type="top10" dxfId="1589" priority="1660" rank="1"/>
  </conditionalFormatting>
  <conditionalFormatting sqref="C29:N29">
    <cfRule type="top10" dxfId="1588" priority="1657" bottom="1" rank="1"/>
    <cfRule type="top10" dxfId="1587" priority="1658" rank="1"/>
  </conditionalFormatting>
  <conditionalFormatting sqref="C30:N30">
    <cfRule type="top10" dxfId="1586" priority="1655" bottom="1" rank="1"/>
    <cfRule type="top10" dxfId="1585" priority="1656" rank="1"/>
  </conditionalFormatting>
  <conditionalFormatting sqref="C31:N31">
    <cfRule type="top10" dxfId="1584" priority="1653" bottom="1" rank="1"/>
    <cfRule type="top10" dxfId="1583" priority="1654" rank="1"/>
  </conditionalFormatting>
  <conditionalFormatting sqref="C32:N32">
    <cfRule type="top10" dxfId="1582" priority="1651" bottom="1" rank="1"/>
    <cfRule type="top10" dxfId="1581" priority="1652" rank="1"/>
  </conditionalFormatting>
  <conditionalFormatting sqref="C33:N33">
    <cfRule type="top10" dxfId="1580" priority="1649" bottom="1" rank="1"/>
    <cfRule type="top10" dxfId="1579" priority="1650" rank="1"/>
  </conditionalFormatting>
  <conditionalFormatting sqref="C34:N34">
    <cfRule type="top10" dxfId="1578" priority="1647" bottom="1" rank="1"/>
    <cfRule type="top10" dxfId="1577" priority="1648" rank="1"/>
  </conditionalFormatting>
  <conditionalFormatting sqref="C27:N27">
    <cfRule type="containsText" dxfId="1576" priority="1615" operator="containsText" text="Family">
      <formula>NOT(ISERROR(SEARCH("Family",C27)))</formula>
    </cfRule>
    <cfRule type="containsText" dxfId="1575" priority="1630" operator="containsText" text="Alba">
      <formula>NOT(ISERROR(SEARCH("Alba",C27)))</formula>
    </cfRule>
    <cfRule type="containsText" dxfId="1574" priority="1631" operator="containsText" text="Ind">
      <formula>NOT(ISERROR(SEARCH("Ind",C27)))</formula>
    </cfRule>
    <cfRule type="containsText" dxfId="1573" priority="1632" operator="containsText" text="Lib Dem">
      <formula>NOT(ISERROR(SEARCH("Lib Dem",C27)))</formula>
    </cfRule>
    <cfRule type="containsText" dxfId="1572" priority="1633" operator="containsText" text="Green">
      <formula>NOT(ISERROR(SEARCH("Green",C27)))</formula>
    </cfRule>
    <cfRule type="containsText" dxfId="1571" priority="1634" operator="containsText" text="Conservative">
      <formula>NOT(ISERROR(SEARCH("Conservative",C27)))</formula>
    </cfRule>
    <cfRule type="containsText" dxfId="1570" priority="1635" operator="containsText" text="SNP">
      <formula>NOT(ISERROR(SEARCH("SNP",C27)))</formula>
    </cfRule>
    <cfRule type="containsText" dxfId="1569" priority="1636" operator="containsText" text="Labour">
      <formula>NOT(ISERROR(SEARCH("Labour",C27)))</formula>
    </cfRule>
  </conditionalFormatting>
  <conditionalFormatting sqref="B28">
    <cfRule type="containsText" dxfId="1568" priority="1607" operator="containsText" text="Family">
      <formula>NOT(ISERROR(SEARCH("Family",B28)))</formula>
    </cfRule>
    <cfRule type="containsText" dxfId="1567" priority="1608" operator="containsText" text="Alba">
      <formula>NOT(ISERROR(SEARCH("Alba",B28)))</formula>
    </cfRule>
    <cfRule type="containsText" dxfId="1566" priority="1609" operator="containsText" text="Ind">
      <formula>NOT(ISERROR(SEARCH("Ind",B28)))</formula>
    </cfRule>
    <cfRule type="containsText" dxfId="1565" priority="1610" operator="containsText" text="Lib Dem">
      <formula>NOT(ISERROR(SEARCH("Lib Dem",B28)))</formula>
    </cfRule>
    <cfRule type="containsText" dxfId="1564" priority="1611" operator="containsText" text="Green">
      <formula>NOT(ISERROR(SEARCH("Green",B28)))</formula>
    </cfRule>
    <cfRule type="containsText" dxfId="1563" priority="1612" operator="containsText" text="Conservative">
      <formula>NOT(ISERROR(SEARCH("Conservative",B28)))</formula>
    </cfRule>
    <cfRule type="containsText" dxfId="1562" priority="1613" operator="containsText" text="SNP">
      <formula>NOT(ISERROR(SEARCH("SNP",B28)))</formula>
    </cfRule>
    <cfRule type="containsText" dxfId="1561" priority="1614" operator="containsText" text="Labour">
      <formula>NOT(ISERROR(SEARCH("Labour",B28)))</formula>
    </cfRule>
  </conditionalFormatting>
  <conditionalFormatting sqref="B29">
    <cfRule type="containsText" dxfId="1560" priority="1599" operator="containsText" text="Family">
      <formula>NOT(ISERROR(SEARCH("Family",B29)))</formula>
    </cfRule>
    <cfRule type="containsText" dxfId="1559" priority="1600" operator="containsText" text="Alba">
      <formula>NOT(ISERROR(SEARCH("Alba",B29)))</formula>
    </cfRule>
    <cfRule type="containsText" dxfId="1558" priority="1601" operator="containsText" text="Ind">
      <formula>NOT(ISERROR(SEARCH("Ind",B29)))</formula>
    </cfRule>
    <cfRule type="containsText" dxfId="1557" priority="1602" operator="containsText" text="Lib Dem">
      <formula>NOT(ISERROR(SEARCH("Lib Dem",B29)))</formula>
    </cfRule>
    <cfRule type="containsText" dxfId="1556" priority="1603" operator="containsText" text="Green">
      <formula>NOT(ISERROR(SEARCH("Green",B29)))</formula>
    </cfRule>
    <cfRule type="containsText" dxfId="1555" priority="1604" operator="containsText" text="Conservative">
      <formula>NOT(ISERROR(SEARCH("Conservative",B29)))</formula>
    </cfRule>
    <cfRule type="containsText" dxfId="1554" priority="1605" operator="containsText" text="SNP">
      <formula>NOT(ISERROR(SEARCH("SNP",B29)))</formula>
    </cfRule>
    <cfRule type="containsText" dxfId="1553" priority="1606" operator="containsText" text="Labour">
      <formula>NOT(ISERROR(SEARCH("Labour",B29)))</formula>
    </cfRule>
  </conditionalFormatting>
  <conditionalFormatting sqref="B30">
    <cfRule type="containsText" dxfId="1552" priority="1591" operator="containsText" text="Family">
      <formula>NOT(ISERROR(SEARCH("Family",B30)))</formula>
    </cfRule>
    <cfRule type="containsText" dxfId="1551" priority="1592" operator="containsText" text="Alba">
      <formula>NOT(ISERROR(SEARCH("Alba",B30)))</formula>
    </cfRule>
    <cfRule type="containsText" dxfId="1550" priority="1593" operator="containsText" text="Ind">
      <formula>NOT(ISERROR(SEARCH("Ind",B30)))</formula>
    </cfRule>
    <cfRule type="containsText" dxfId="1549" priority="1594" operator="containsText" text="Lib Dem">
      <formula>NOT(ISERROR(SEARCH("Lib Dem",B30)))</formula>
    </cfRule>
    <cfRule type="containsText" dxfId="1548" priority="1595" operator="containsText" text="Green">
      <formula>NOT(ISERROR(SEARCH("Green",B30)))</formula>
    </cfRule>
    <cfRule type="containsText" dxfId="1547" priority="1596" operator="containsText" text="Conservative">
      <formula>NOT(ISERROR(SEARCH("Conservative",B30)))</formula>
    </cfRule>
    <cfRule type="containsText" dxfId="1546" priority="1597" operator="containsText" text="SNP">
      <formula>NOT(ISERROR(SEARCH("SNP",B30)))</formula>
    </cfRule>
    <cfRule type="containsText" dxfId="1545" priority="1598" operator="containsText" text="Labour">
      <formula>NOT(ISERROR(SEARCH("Labour",B30)))</formula>
    </cfRule>
  </conditionalFormatting>
  <conditionalFormatting sqref="B31">
    <cfRule type="containsText" dxfId="1544" priority="1583" operator="containsText" text="Family">
      <formula>NOT(ISERROR(SEARCH("Family",B31)))</formula>
    </cfRule>
    <cfRule type="containsText" dxfId="1543" priority="1584" operator="containsText" text="Alba">
      <formula>NOT(ISERROR(SEARCH("Alba",B31)))</formula>
    </cfRule>
    <cfRule type="containsText" dxfId="1542" priority="1585" operator="containsText" text="Ind">
      <formula>NOT(ISERROR(SEARCH("Ind",B31)))</formula>
    </cfRule>
    <cfRule type="containsText" dxfId="1541" priority="1586" operator="containsText" text="Lib Dem">
      <formula>NOT(ISERROR(SEARCH("Lib Dem",B31)))</formula>
    </cfRule>
    <cfRule type="containsText" dxfId="1540" priority="1587" operator="containsText" text="Green">
      <formula>NOT(ISERROR(SEARCH("Green",B31)))</formula>
    </cfRule>
    <cfRule type="containsText" dxfId="1539" priority="1588" operator="containsText" text="Conservative">
      <formula>NOT(ISERROR(SEARCH("Conservative",B31)))</formula>
    </cfRule>
    <cfRule type="containsText" dxfId="1538" priority="1589" operator="containsText" text="SNP">
      <formula>NOT(ISERROR(SEARCH("SNP",B31)))</formula>
    </cfRule>
    <cfRule type="containsText" dxfId="1537" priority="1590" operator="containsText" text="Labour">
      <formula>NOT(ISERROR(SEARCH("Labour",B31)))</formula>
    </cfRule>
  </conditionalFormatting>
  <conditionalFormatting sqref="B32">
    <cfRule type="containsText" dxfId="1536" priority="1575" operator="containsText" text="Family">
      <formula>NOT(ISERROR(SEARCH("Family",B32)))</formula>
    </cfRule>
    <cfRule type="containsText" dxfId="1535" priority="1576" operator="containsText" text="Alba">
      <formula>NOT(ISERROR(SEARCH("Alba",B32)))</formula>
    </cfRule>
    <cfRule type="containsText" dxfId="1534" priority="1577" operator="containsText" text="Ind">
      <formula>NOT(ISERROR(SEARCH("Ind",B32)))</formula>
    </cfRule>
    <cfRule type="containsText" dxfId="1533" priority="1578" operator="containsText" text="Lib Dem">
      <formula>NOT(ISERROR(SEARCH("Lib Dem",B32)))</formula>
    </cfRule>
    <cfRule type="containsText" dxfId="1532" priority="1579" operator="containsText" text="Green">
      <formula>NOT(ISERROR(SEARCH("Green",B32)))</formula>
    </cfRule>
    <cfRule type="containsText" dxfId="1531" priority="1580" operator="containsText" text="Conservative">
      <formula>NOT(ISERROR(SEARCH("Conservative",B32)))</formula>
    </cfRule>
    <cfRule type="containsText" dxfId="1530" priority="1581" operator="containsText" text="SNP">
      <formula>NOT(ISERROR(SEARCH("SNP",B32)))</formula>
    </cfRule>
    <cfRule type="containsText" dxfId="1529" priority="1582" operator="containsText" text="Labour">
      <formula>NOT(ISERROR(SEARCH("Labour",B32)))</formula>
    </cfRule>
  </conditionalFormatting>
  <conditionalFormatting sqref="B33">
    <cfRule type="containsText" dxfId="1528" priority="1567" operator="containsText" text="Family">
      <formula>NOT(ISERROR(SEARCH("Family",B33)))</formula>
    </cfRule>
    <cfRule type="containsText" dxfId="1527" priority="1568" operator="containsText" text="Alba">
      <formula>NOT(ISERROR(SEARCH("Alba",B33)))</formula>
    </cfRule>
    <cfRule type="containsText" dxfId="1526" priority="1569" operator="containsText" text="Ind">
      <formula>NOT(ISERROR(SEARCH("Ind",B33)))</formula>
    </cfRule>
    <cfRule type="containsText" dxfId="1525" priority="1570" operator="containsText" text="Lib Dem">
      <formula>NOT(ISERROR(SEARCH("Lib Dem",B33)))</formula>
    </cfRule>
    <cfRule type="containsText" dxfId="1524" priority="1571" operator="containsText" text="Green">
      <formula>NOT(ISERROR(SEARCH("Green",B33)))</formula>
    </cfRule>
    <cfRule type="containsText" dxfId="1523" priority="1572" operator="containsText" text="Conservative">
      <formula>NOT(ISERROR(SEARCH("Conservative",B33)))</formula>
    </cfRule>
    <cfRule type="containsText" dxfId="1522" priority="1573" operator="containsText" text="SNP">
      <formula>NOT(ISERROR(SEARCH("SNP",B33)))</formula>
    </cfRule>
    <cfRule type="containsText" dxfId="1521" priority="1574" operator="containsText" text="Labour">
      <formula>NOT(ISERROR(SEARCH("Labour",B33)))</formula>
    </cfRule>
  </conditionalFormatting>
  <conditionalFormatting sqref="B34">
    <cfRule type="containsText" dxfId="1520" priority="1559" operator="containsText" text="Family">
      <formula>NOT(ISERROR(SEARCH("Family",B34)))</formula>
    </cfRule>
    <cfRule type="containsText" dxfId="1519" priority="1560" operator="containsText" text="Alba">
      <formula>NOT(ISERROR(SEARCH("Alba",B34)))</formula>
    </cfRule>
    <cfRule type="containsText" dxfId="1518" priority="1561" operator="containsText" text="Ind">
      <formula>NOT(ISERROR(SEARCH("Ind",B34)))</formula>
    </cfRule>
    <cfRule type="containsText" dxfId="1517" priority="1562" operator="containsText" text="Lib Dem">
      <formula>NOT(ISERROR(SEARCH("Lib Dem",B34)))</formula>
    </cfRule>
    <cfRule type="containsText" dxfId="1516" priority="1563" operator="containsText" text="Green">
      <formula>NOT(ISERROR(SEARCH("Green",B34)))</formula>
    </cfRule>
    <cfRule type="containsText" dxfId="1515" priority="1564" operator="containsText" text="Conservative">
      <formula>NOT(ISERROR(SEARCH("Conservative",B34)))</formula>
    </cfRule>
    <cfRule type="containsText" dxfId="1514" priority="1565" operator="containsText" text="SNP">
      <formula>NOT(ISERROR(SEARCH("SNP",B34)))</formula>
    </cfRule>
    <cfRule type="containsText" dxfId="1513" priority="1566" operator="containsText" text="Labour">
      <formula>NOT(ISERROR(SEARCH("Labour",B34)))</formula>
    </cfRule>
  </conditionalFormatting>
  <conditionalFormatting sqref="R27:X27">
    <cfRule type="containsText" dxfId="1512" priority="1551" operator="containsText" text="Family">
      <formula>NOT(ISERROR(SEARCH("Family",R27)))</formula>
    </cfRule>
    <cfRule type="containsText" dxfId="1511" priority="1552" operator="containsText" text="Alba">
      <formula>NOT(ISERROR(SEARCH("Alba",R27)))</formula>
    </cfRule>
    <cfRule type="containsText" dxfId="1510" priority="1553" operator="containsText" text="Ind">
      <formula>NOT(ISERROR(SEARCH("Ind",R27)))</formula>
    </cfRule>
    <cfRule type="containsText" dxfId="1509" priority="1554" operator="containsText" text="Lib Dem">
      <formula>NOT(ISERROR(SEARCH("Lib Dem",R27)))</formula>
    </cfRule>
    <cfRule type="containsText" dxfId="1508" priority="1555" operator="containsText" text="Green">
      <formula>NOT(ISERROR(SEARCH("Green",R27)))</formula>
    </cfRule>
    <cfRule type="containsText" dxfId="1507" priority="1556" operator="containsText" text="Conservative">
      <formula>NOT(ISERROR(SEARCH("Conservative",R27)))</formula>
    </cfRule>
    <cfRule type="containsText" dxfId="1506" priority="1557" operator="containsText" text="SNP">
      <formula>NOT(ISERROR(SEARCH("SNP",R27)))</formula>
    </cfRule>
    <cfRule type="containsText" dxfId="1505" priority="1558" operator="containsText" text="Labour">
      <formula>NOT(ISERROR(SEARCH("Labour",R27)))</formula>
    </cfRule>
  </conditionalFormatting>
  <conditionalFormatting sqref="Q28">
    <cfRule type="containsText" dxfId="1504" priority="1543" operator="containsText" text="Family">
      <formula>NOT(ISERROR(SEARCH("Family",Q28)))</formula>
    </cfRule>
    <cfRule type="containsText" dxfId="1503" priority="1544" operator="containsText" text="Alba">
      <formula>NOT(ISERROR(SEARCH("Alba",Q28)))</formula>
    </cfRule>
    <cfRule type="containsText" dxfId="1502" priority="1545" operator="containsText" text="Ind">
      <formula>NOT(ISERROR(SEARCH("Ind",Q28)))</formula>
    </cfRule>
    <cfRule type="containsText" dxfId="1501" priority="1546" operator="containsText" text="Lib Dem">
      <formula>NOT(ISERROR(SEARCH("Lib Dem",Q28)))</formula>
    </cfRule>
    <cfRule type="containsText" dxfId="1500" priority="1547" operator="containsText" text="Green">
      <formula>NOT(ISERROR(SEARCH("Green",Q28)))</formula>
    </cfRule>
    <cfRule type="containsText" dxfId="1499" priority="1548" operator="containsText" text="Conservative">
      <formula>NOT(ISERROR(SEARCH("Conservative",Q28)))</formula>
    </cfRule>
    <cfRule type="containsText" dxfId="1498" priority="1549" operator="containsText" text="SNP">
      <formula>NOT(ISERROR(SEARCH("SNP",Q28)))</formula>
    </cfRule>
    <cfRule type="containsText" dxfId="1497" priority="1550" operator="containsText" text="Labour">
      <formula>NOT(ISERROR(SEARCH("Labour",Q28)))</formula>
    </cfRule>
  </conditionalFormatting>
  <conditionalFormatting sqref="Q29">
    <cfRule type="containsText" dxfId="1496" priority="1535" operator="containsText" text="Family">
      <formula>NOT(ISERROR(SEARCH("Family",Q29)))</formula>
    </cfRule>
    <cfRule type="containsText" dxfId="1495" priority="1536" operator="containsText" text="Alba">
      <formula>NOT(ISERROR(SEARCH("Alba",Q29)))</formula>
    </cfRule>
    <cfRule type="containsText" dxfId="1494" priority="1537" operator="containsText" text="Ind">
      <formula>NOT(ISERROR(SEARCH("Ind",Q29)))</formula>
    </cfRule>
    <cfRule type="containsText" dxfId="1493" priority="1538" operator="containsText" text="Lib Dem">
      <formula>NOT(ISERROR(SEARCH("Lib Dem",Q29)))</formula>
    </cfRule>
    <cfRule type="containsText" dxfId="1492" priority="1539" operator="containsText" text="Green">
      <formula>NOT(ISERROR(SEARCH("Green",Q29)))</formula>
    </cfRule>
    <cfRule type="containsText" dxfId="1491" priority="1540" operator="containsText" text="Conservative">
      <formula>NOT(ISERROR(SEARCH("Conservative",Q29)))</formula>
    </cfRule>
    <cfRule type="containsText" dxfId="1490" priority="1541" operator="containsText" text="SNP">
      <formula>NOT(ISERROR(SEARCH("SNP",Q29)))</formula>
    </cfRule>
    <cfRule type="containsText" dxfId="1489" priority="1542" operator="containsText" text="Labour">
      <formula>NOT(ISERROR(SEARCH("Labour",Q29)))</formula>
    </cfRule>
  </conditionalFormatting>
  <conditionalFormatting sqref="Q30">
    <cfRule type="containsText" dxfId="1488" priority="1527" operator="containsText" text="Family">
      <formula>NOT(ISERROR(SEARCH("Family",Q30)))</formula>
    </cfRule>
    <cfRule type="containsText" dxfId="1487" priority="1528" operator="containsText" text="Alba">
      <formula>NOT(ISERROR(SEARCH("Alba",Q30)))</formula>
    </cfRule>
    <cfRule type="containsText" dxfId="1486" priority="1529" operator="containsText" text="Ind">
      <formula>NOT(ISERROR(SEARCH("Ind",Q30)))</formula>
    </cfRule>
    <cfRule type="containsText" dxfId="1485" priority="1530" operator="containsText" text="Lib Dem">
      <formula>NOT(ISERROR(SEARCH("Lib Dem",Q30)))</formula>
    </cfRule>
    <cfRule type="containsText" dxfId="1484" priority="1531" operator="containsText" text="Green">
      <formula>NOT(ISERROR(SEARCH("Green",Q30)))</formula>
    </cfRule>
    <cfRule type="containsText" dxfId="1483" priority="1532" operator="containsText" text="Conservative">
      <formula>NOT(ISERROR(SEARCH("Conservative",Q30)))</formula>
    </cfRule>
    <cfRule type="containsText" dxfId="1482" priority="1533" operator="containsText" text="SNP">
      <formula>NOT(ISERROR(SEARCH("SNP",Q30)))</formula>
    </cfRule>
    <cfRule type="containsText" dxfId="1481" priority="1534" operator="containsText" text="Labour">
      <formula>NOT(ISERROR(SEARCH("Labour",Q30)))</formula>
    </cfRule>
  </conditionalFormatting>
  <conditionalFormatting sqref="Q31">
    <cfRule type="containsText" dxfId="1480" priority="1519" operator="containsText" text="Family">
      <formula>NOT(ISERROR(SEARCH("Family",Q31)))</formula>
    </cfRule>
    <cfRule type="containsText" dxfId="1479" priority="1520" operator="containsText" text="Alba">
      <formula>NOT(ISERROR(SEARCH("Alba",Q31)))</formula>
    </cfRule>
    <cfRule type="containsText" dxfId="1478" priority="1521" operator="containsText" text="Ind">
      <formula>NOT(ISERROR(SEARCH("Ind",Q31)))</formula>
    </cfRule>
    <cfRule type="containsText" dxfId="1477" priority="1522" operator="containsText" text="Lib Dem">
      <formula>NOT(ISERROR(SEARCH("Lib Dem",Q31)))</formula>
    </cfRule>
    <cfRule type="containsText" dxfId="1476" priority="1523" operator="containsText" text="Green">
      <formula>NOT(ISERROR(SEARCH("Green",Q31)))</formula>
    </cfRule>
    <cfRule type="containsText" dxfId="1475" priority="1524" operator="containsText" text="Conservative">
      <formula>NOT(ISERROR(SEARCH("Conservative",Q31)))</formula>
    </cfRule>
    <cfRule type="containsText" dxfId="1474" priority="1525" operator="containsText" text="SNP">
      <formula>NOT(ISERROR(SEARCH("SNP",Q31)))</formula>
    </cfRule>
    <cfRule type="containsText" dxfId="1473" priority="1526" operator="containsText" text="Labour">
      <formula>NOT(ISERROR(SEARCH("Labour",Q31)))</formula>
    </cfRule>
  </conditionalFormatting>
  <conditionalFormatting sqref="Q32">
    <cfRule type="containsText" dxfId="1472" priority="1511" operator="containsText" text="Family">
      <formula>NOT(ISERROR(SEARCH("Family",Q32)))</formula>
    </cfRule>
    <cfRule type="containsText" dxfId="1471" priority="1512" operator="containsText" text="Alba">
      <formula>NOT(ISERROR(SEARCH("Alba",Q32)))</formula>
    </cfRule>
    <cfRule type="containsText" dxfId="1470" priority="1513" operator="containsText" text="Ind">
      <formula>NOT(ISERROR(SEARCH("Ind",Q32)))</formula>
    </cfRule>
    <cfRule type="containsText" dxfId="1469" priority="1514" operator="containsText" text="Lib Dem">
      <formula>NOT(ISERROR(SEARCH("Lib Dem",Q32)))</formula>
    </cfRule>
    <cfRule type="containsText" dxfId="1468" priority="1515" operator="containsText" text="Green">
      <formula>NOT(ISERROR(SEARCH("Green",Q32)))</formula>
    </cfRule>
    <cfRule type="containsText" dxfId="1467" priority="1516" operator="containsText" text="Conservative">
      <formula>NOT(ISERROR(SEARCH("Conservative",Q32)))</formula>
    </cfRule>
    <cfRule type="containsText" dxfId="1466" priority="1517" operator="containsText" text="SNP">
      <formula>NOT(ISERROR(SEARCH("SNP",Q32)))</formula>
    </cfRule>
    <cfRule type="containsText" dxfId="1465" priority="1518" operator="containsText" text="Labour">
      <formula>NOT(ISERROR(SEARCH("Labour",Q32)))</formula>
    </cfRule>
  </conditionalFormatting>
  <conditionalFormatting sqref="Q33">
    <cfRule type="containsText" dxfId="1464" priority="1503" operator="containsText" text="Family">
      <formula>NOT(ISERROR(SEARCH("Family",Q33)))</formula>
    </cfRule>
    <cfRule type="containsText" dxfId="1463" priority="1504" operator="containsText" text="Alba">
      <formula>NOT(ISERROR(SEARCH("Alba",Q33)))</formula>
    </cfRule>
    <cfRule type="containsText" dxfId="1462" priority="1505" operator="containsText" text="Ind">
      <formula>NOT(ISERROR(SEARCH("Ind",Q33)))</formula>
    </cfRule>
    <cfRule type="containsText" dxfId="1461" priority="1506" operator="containsText" text="Lib Dem">
      <formula>NOT(ISERROR(SEARCH("Lib Dem",Q33)))</formula>
    </cfRule>
    <cfRule type="containsText" dxfId="1460" priority="1507" operator="containsText" text="Green">
      <formula>NOT(ISERROR(SEARCH("Green",Q33)))</formula>
    </cfRule>
    <cfRule type="containsText" dxfId="1459" priority="1508" operator="containsText" text="Conservative">
      <formula>NOT(ISERROR(SEARCH("Conservative",Q33)))</formula>
    </cfRule>
    <cfRule type="containsText" dxfId="1458" priority="1509" operator="containsText" text="SNP">
      <formula>NOT(ISERROR(SEARCH("SNP",Q33)))</formula>
    </cfRule>
    <cfRule type="containsText" dxfId="1457" priority="1510" operator="containsText" text="Labour">
      <formula>NOT(ISERROR(SEARCH("Labour",Q33)))</formula>
    </cfRule>
  </conditionalFormatting>
  <conditionalFormatting sqref="Q34">
    <cfRule type="containsText" dxfId="1456" priority="1495" operator="containsText" text="Family">
      <formula>NOT(ISERROR(SEARCH("Family",Q34)))</formula>
    </cfRule>
    <cfRule type="containsText" dxfId="1455" priority="1496" operator="containsText" text="Alba">
      <formula>NOT(ISERROR(SEARCH("Alba",Q34)))</formula>
    </cfRule>
    <cfRule type="containsText" dxfId="1454" priority="1497" operator="containsText" text="Ind">
      <formula>NOT(ISERROR(SEARCH("Ind",Q34)))</formula>
    </cfRule>
    <cfRule type="containsText" dxfId="1453" priority="1498" operator="containsText" text="Lib Dem">
      <formula>NOT(ISERROR(SEARCH("Lib Dem",Q34)))</formula>
    </cfRule>
    <cfRule type="containsText" dxfId="1452" priority="1499" operator="containsText" text="Green">
      <formula>NOT(ISERROR(SEARCH("Green",Q34)))</formula>
    </cfRule>
    <cfRule type="containsText" dxfId="1451" priority="1500" operator="containsText" text="Conservative">
      <formula>NOT(ISERROR(SEARCH("Conservative",Q34)))</formula>
    </cfRule>
    <cfRule type="containsText" dxfId="1450" priority="1501" operator="containsText" text="SNP">
      <formula>NOT(ISERROR(SEARCH("SNP",Q34)))</formula>
    </cfRule>
    <cfRule type="containsText" dxfId="1449" priority="1502" operator="containsText" text="Labour">
      <formula>NOT(ISERROR(SEARCH("Labour",Q34)))</formula>
    </cfRule>
  </conditionalFormatting>
  <conditionalFormatting sqref="C41:N41">
    <cfRule type="top10" dxfId="1448" priority="1493" bottom="1" rank="1"/>
    <cfRule type="top10" dxfId="1447" priority="1494" rank="1"/>
  </conditionalFormatting>
  <conditionalFormatting sqref="C42:N42">
    <cfRule type="top10" dxfId="1446" priority="1491" bottom="1" rank="1"/>
    <cfRule type="top10" dxfId="1445" priority="1492" rank="1"/>
  </conditionalFormatting>
  <conditionalFormatting sqref="C43:N43">
    <cfRule type="top10" dxfId="1444" priority="1489" bottom="1" rank="1"/>
    <cfRule type="top10" dxfId="1443" priority="1490" rank="1"/>
  </conditionalFormatting>
  <conditionalFormatting sqref="C44:N44">
    <cfRule type="top10" dxfId="1442" priority="1487" bottom="1" rank="1"/>
    <cfRule type="top10" dxfId="1441" priority="1488" rank="1"/>
  </conditionalFormatting>
  <conditionalFormatting sqref="C45:N45">
    <cfRule type="top10" dxfId="1440" priority="1485" bottom="1" rank="1"/>
    <cfRule type="top10" dxfId="1439" priority="1486" rank="1"/>
  </conditionalFormatting>
  <conditionalFormatting sqref="C46:N46">
    <cfRule type="top10" dxfId="1438" priority="1483" bottom="1" rank="1"/>
    <cfRule type="top10" dxfId="1437" priority="1484" rank="1"/>
  </conditionalFormatting>
  <conditionalFormatting sqref="C40:N40">
    <cfRule type="containsText" dxfId="1436" priority="1449" operator="containsText" text="Family">
      <formula>NOT(ISERROR(SEARCH("Family",C40)))</formula>
    </cfRule>
    <cfRule type="containsText" dxfId="1435" priority="1464" operator="containsText" text="Alba">
      <formula>NOT(ISERROR(SEARCH("Alba",C40)))</formula>
    </cfRule>
    <cfRule type="containsText" dxfId="1434" priority="1465" operator="containsText" text="Ind">
      <formula>NOT(ISERROR(SEARCH("Ind",C40)))</formula>
    </cfRule>
    <cfRule type="containsText" dxfId="1433" priority="1466" operator="containsText" text="Lib Dem">
      <formula>NOT(ISERROR(SEARCH("Lib Dem",C40)))</formula>
    </cfRule>
    <cfRule type="containsText" dxfId="1432" priority="1467" operator="containsText" text="Green">
      <formula>NOT(ISERROR(SEARCH("Green",C40)))</formula>
    </cfRule>
    <cfRule type="containsText" dxfId="1431" priority="1468" operator="containsText" text="Conservative">
      <formula>NOT(ISERROR(SEARCH("Conservative",C40)))</formula>
    </cfRule>
    <cfRule type="containsText" dxfId="1430" priority="1469" operator="containsText" text="SNP">
      <formula>NOT(ISERROR(SEARCH("SNP",C40)))</formula>
    </cfRule>
    <cfRule type="containsText" dxfId="1429" priority="1470" operator="containsText" text="Labour">
      <formula>NOT(ISERROR(SEARCH("Labour",C40)))</formula>
    </cfRule>
  </conditionalFormatting>
  <conditionalFormatting sqref="B41">
    <cfRule type="containsText" dxfId="1428" priority="1441" operator="containsText" text="Family">
      <formula>NOT(ISERROR(SEARCH("Family",B41)))</formula>
    </cfRule>
    <cfRule type="containsText" dxfId="1427" priority="1442" operator="containsText" text="Alba">
      <formula>NOT(ISERROR(SEARCH("Alba",B41)))</formula>
    </cfRule>
    <cfRule type="containsText" dxfId="1426" priority="1443" operator="containsText" text="Ind">
      <formula>NOT(ISERROR(SEARCH("Ind",B41)))</formula>
    </cfRule>
    <cfRule type="containsText" dxfId="1425" priority="1444" operator="containsText" text="Lib Dem">
      <formula>NOT(ISERROR(SEARCH("Lib Dem",B41)))</formula>
    </cfRule>
    <cfRule type="containsText" dxfId="1424" priority="1445" operator="containsText" text="Green">
      <formula>NOT(ISERROR(SEARCH("Green",B41)))</formula>
    </cfRule>
    <cfRule type="containsText" dxfId="1423" priority="1446" operator="containsText" text="Conservative">
      <formula>NOT(ISERROR(SEARCH("Conservative",B41)))</formula>
    </cfRule>
    <cfRule type="containsText" dxfId="1422" priority="1447" operator="containsText" text="SNP">
      <formula>NOT(ISERROR(SEARCH("SNP",B41)))</formula>
    </cfRule>
    <cfRule type="containsText" dxfId="1421" priority="1448" operator="containsText" text="Labour">
      <formula>NOT(ISERROR(SEARCH("Labour",B41)))</formula>
    </cfRule>
  </conditionalFormatting>
  <conditionalFormatting sqref="B42">
    <cfRule type="containsText" dxfId="1420" priority="1433" operator="containsText" text="Family">
      <formula>NOT(ISERROR(SEARCH("Family",B42)))</formula>
    </cfRule>
    <cfRule type="containsText" dxfId="1419" priority="1434" operator="containsText" text="Alba">
      <formula>NOT(ISERROR(SEARCH("Alba",B42)))</formula>
    </cfRule>
    <cfRule type="containsText" dxfId="1418" priority="1435" operator="containsText" text="Ind">
      <formula>NOT(ISERROR(SEARCH("Ind",B42)))</formula>
    </cfRule>
    <cfRule type="containsText" dxfId="1417" priority="1436" operator="containsText" text="Lib Dem">
      <formula>NOT(ISERROR(SEARCH("Lib Dem",B42)))</formula>
    </cfRule>
    <cfRule type="containsText" dxfId="1416" priority="1437" operator="containsText" text="Green">
      <formula>NOT(ISERROR(SEARCH("Green",B42)))</formula>
    </cfRule>
    <cfRule type="containsText" dxfId="1415" priority="1438" operator="containsText" text="Conservative">
      <formula>NOT(ISERROR(SEARCH("Conservative",B42)))</formula>
    </cfRule>
    <cfRule type="containsText" dxfId="1414" priority="1439" operator="containsText" text="SNP">
      <formula>NOT(ISERROR(SEARCH("SNP",B42)))</formula>
    </cfRule>
    <cfRule type="containsText" dxfId="1413" priority="1440" operator="containsText" text="Labour">
      <formula>NOT(ISERROR(SEARCH("Labour",B42)))</formula>
    </cfRule>
  </conditionalFormatting>
  <conditionalFormatting sqref="B43">
    <cfRule type="containsText" dxfId="1412" priority="1425" operator="containsText" text="Family">
      <formula>NOT(ISERROR(SEARCH("Family",B43)))</formula>
    </cfRule>
    <cfRule type="containsText" dxfId="1411" priority="1426" operator="containsText" text="Alba">
      <formula>NOT(ISERROR(SEARCH("Alba",B43)))</formula>
    </cfRule>
    <cfRule type="containsText" dxfId="1410" priority="1427" operator="containsText" text="Ind">
      <formula>NOT(ISERROR(SEARCH("Ind",B43)))</formula>
    </cfRule>
    <cfRule type="containsText" dxfId="1409" priority="1428" operator="containsText" text="Lib Dem">
      <formula>NOT(ISERROR(SEARCH("Lib Dem",B43)))</formula>
    </cfRule>
    <cfRule type="containsText" dxfId="1408" priority="1429" operator="containsText" text="Green">
      <formula>NOT(ISERROR(SEARCH("Green",B43)))</formula>
    </cfRule>
    <cfRule type="containsText" dxfId="1407" priority="1430" operator="containsText" text="Conservative">
      <formula>NOT(ISERROR(SEARCH("Conservative",B43)))</formula>
    </cfRule>
    <cfRule type="containsText" dxfId="1406" priority="1431" operator="containsText" text="SNP">
      <formula>NOT(ISERROR(SEARCH("SNP",B43)))</formula>
    </cfRule>
    <cfRule type="containsText" dxfId="1405" priority="1432" operator="containsText" text="Labour">
      <formula>NOT(ISERROR(SEARCH("Labour",B43)))</formula>
    </cfRule>
  </conditionalFormatting>
  <conditionalFormatting sqref="B44">
    <cfRule type="containsText" dxfId="1404" priority="1417" operator="containsText" text="Family">
      <formula>NOT(ISERROR(SEARCH("Family",B44)))</formula>
    </cfRule>
    <cfRule type="containsText" dxfId="1403" priority="1418" operator="containsText" text="Alba">
      <formula>NOT(ISERROR(SEARCH("Alba",B44)))</formula>
    </cfRule>
    <cfRule type="containsText" dxfId="1402" priority="1419" operator="containsText" text="Ind">
      <formula>NOT(ISERROR(SEARCH("Ind",B44)))</formula>
    </cfRule>
    <cfRule type="containsText" dxfId="1401" priority="1420" operator="containsText" text="Lib Dem">
      <formula>NOT(ISERROR(SEARCH("Lib Dem",B44)))</formula>
    </cfRule>
    <cfRule type="containsText" dxfId="1400" priority="1421" operator="containsText" text="Green">
      <formula>NOT(ISERROR(SEARCH("Green",B44)))</formula>
    </cfRule>
    <cfRule type="containsText" dxfId="1399" priority="1422" operator="containsText" text="Conservative">
      <formula>NOT(ISERROR(SEARCH("Conservative",B44)))</formula>
    </cfRule>
    <cfRule type="containsText" dxfId="1398" priority="1423" operator="containsText" text="SNP">
      <formula>NOT(ISERROR(SEARCH("SNP",B44)))</formula>
    </cfRule>
    <cfRule type="containsText" dxfId="1397" priority="1424" operator="containsText" text="Labour">
      <formula>NOT(ISERROR(SEARCH("Labour",B44)))</formula>
    </cfRule>
  </conditionalFormatting>
  <conditionalFormatting sqref="B45">
    <cfRule type="containsText" dxfId="1396" priority="1409" operator="containsText" text="Family">
      <formula>NOT(ISERROR(SEARCH("Family",B45)))</formula>
    </cfRule>
    <cfRule type="containsText" dxfId="1395" priority="1410" operator="containsText" text="Alba">
      <formula>NOT(ISERROR(SEARCH("Alba",B45)))</formula>
    </cfRule>
    <cfRule type="containsText" dxfId="1394" priority="1411" operator="containsText" text="Ind">
      <formula>NOT(ISERROR(SEARCH("Ind",B45)))</formula>
    </cfRule>
    <cfRule type="containsText" dxfId="1393" priority="1412" operator="containsText" text="Lib Dem">
      <formula>NOT(ISERROR(SEARCH("Lib Dem",B45)))</formula>
    </cfRule>
    <cfRule type="containsText" dxfId="1392" priority="1413" operator="containsText" text="Green">
      <formula>NOT(ISERROR(SEARCH("Green",B45)))</formula>
    </cfRule>
    <cfRule type="containsText" dxfId="1391" priority="1414" operator="containsText" text="Conservative">
      <formula>NOT(ISERROR(SEARCH("Conservative",B45)))</formula>
    </cfRule>
    <cfRule type="containsText" dxfId="1390" priority="1415" operator="containsText" text="SNP">
      <formula>NOT(ISERROR(SEARCH("SNP",B45)))</formula>
    </cfRule>
    <cfRule type="containsText" dxfId="1389" priority="1416" operator="containsText" text="Labour">
      <formula>NOT(ISERROR(SEARCH("Labour",B45)))</formula>
    </cfRule>
  </conditionalFormatting>
  <conditionalFormatting sqref="B46">
    <cfRule type="containsText" dxfId="1388" priority="1401" operator="containsText" text="Family">
      <formula>NOT(ISERROR(SEARCH("Family",B46)))</formula>
    </cfRule>
    <cfRule type="containsText" dxfId="1387" priority="1402" operator="containsText" text="Alba">
      <formula>NOT(ISERROR(SEARCH("Alba",B46)))</formula>
    </cfRule>
    <cfRule type="containsText" dxfId="1386" priority="1403" operator="containsText" text="Ind">
      <formula>NOT(ISERROR(SEARCH("Ind",B46)))</formula>
    </cfRule>
    <cfRule type="containsText" dxfId="1385" priority="1404" operator="containsText" text="Lib Dem">
      <formula>NOT(ISERROR(SEARCH("Lib Dem",B46)))</formula>
    </cfRule>
    <cfRule type="containsText" dxfId="1384" priority="1405" operator="containsText" text="Green">
      <formula>NOT(ISERROR(SEARCH("Green",B46)))</formula>
    </cfRule>
    <cfRule type="containsText" dxfId="1383" priority="1406" operator="containsText" text="Conservative">
      <formula>NOT(ISERROR(SEARCH("Conservative",B46)))</formula>
    </cfRule>
    <cfRule type="containsText" dxfId="1382" priority="1407" operator="containsText" text="SNP">
      <formula>NOT(ISERROR(SEARCH("SNP",B46)))</formula>
    </cfRule>
    <cfRule type="containsText" dxfId="1381" priority="1408" operator="containsText" text="Labour">
      <formula>NOT(ISERROR(SEARCH("Labour",B46)))</formula>
    </cfRule>
  </conditionalFormatting>
  <conditionalFormatting sqref="R40:X40">
    <cfRule type="containsText" dxfId="1380" priority="1385" operator="containsText" text="Family">
      <formula>NOT(ISERROR(SEARCH("Family",R40)))</formula>
    </cfRule>
    <cfRule type="containsText" dxfId="1379" priority="1386" operator="containsText" text="Alba">
      <formula>NOT(ISERROR(SEARCH("Alba",R40)))</formula>
    </cfRule>
    <cfRule type="containsText" dxfId="1378" priority="1387" operator="containsText" text="Ind">
      <formula>NOT(ISERROR(SEARCH("Ind",R40)))</formula>
    </cfRule>
    <cfRule type="containsText" dxfId="1377" priority="1388" operator="containsText" text="Lib Dem">
      <formula>NOT(ISERROR(SEARCH("Lib Dem",R40)))</formula>
    </cfRule>
    <cfRule type="containsText" dxfId="1376" priority="1389" operator="containsText" text="Green">
      <formula>NOT(ISERROR(SEARCH("Green",R40)))</formula>
    </cfRule>
    <cfRule type="containsText" dxfId="1375" priority="1390" operator="containsText" text="Conservative">
      <formula>NOT(ISERROR(SEARCH("Conservative",R40)))</formula>
    </cfRule>
    <cfRule type="containsText" dxfId="1374" priority="1391" operator="containsText" text="SNP">
      <formula>NOT(ISERROR(SEARCH("SNP",R40)))</formula>
    </cfRule>
    <cfRule type="containsText" dxfId="1373" priority="1392" operator="containsText" text="Labour">
      <formula>NOT(ISERROR(SEARCH("Labour",R40)))</formula>
    </cfRule>
  </conditionalFormatting>
  <conditionalFormatting sqref="Q41">
    <cfRule type="containsText" dxfId="1372" priority="1377" operator="containsText" text="Family">
      <formula>NOT(ISERROR(SEARCH("Family",Q41)))</formula>
    </cfRule>
    <cfRule type="containsText" dxfId="1371" priority="1378" operator="containsText" text="Alba">
      <formula>NOT(ISERROR(SEARCH("Alba",Q41)))</formula>
    </cfRule>
    <cfRule type="containsText" dxfId="1370" priority="1379" operator="containsText" text="Ind">
      <formula>NOT(ISERROR(SEARCH("Ind",Q41)))</formula>
    </cfRule>
    <cfRule type="containsText" dxfId="1369" priority="1380" operator="containsText" text="Lib Dem">
      <formula>NOT(ISERROR(SEARCH("Lib Dem",Q41)))</formula>
    </cfRule>
    <cfRule type="containsText" dxfId="1368" priority="1381" operator="containsText" text="Green">
      <formula>NOT(ISERROR(SEARCH("Green",Q41)))</formula>
    </cfRule>
    <cfRule type="containsText" dxfId="1367" priority="1382" operator="containsText" text="Conservative">
      <formula>NOT(ISERROR(SEARCH("Conservative",Q41)))</formula>
    </cfRule>
    <cfRule type="containsText" dxfId="1366" priority="1383" operator="containsText" text="SNP">
      <formula>NOT(ISERROR(SEARCH("SNP",Q41)))</formula>
    </cfRule>
    <cfRule type="containsText" dxfId="1365" priority="1384" operator="containsText" text="Labour">
      <formula>NOT(ISERROR(SEARCH("Labour",Q41)))</formula>
    </cfRule>
  </conditionalFormatting>
  <conditionalFormatting sqref="Q42">
    <cfRule type="containsText" dxfId="1364" priority="1369" operator="containsText" text="Family">
      <formula>NOT(ISERROR(SEARCH("Family",Q42)))</formula>
    </cfRule>
    <cfRule type="containsText" dxfId="1363" priority="1370" operator="containsText" text="Alba">
      <formula>NOT(ISERROR(SEARCH("Alba",Q42)))</formula>
    </cfRule>
    <cfRule type="containsText" dxfId="1362" priority="1371" operator="containsText" text="Ind">
      <formula>NOT(ISERROR(SEARCH("Ind",Q42)))</formula>
    </cfRule>
    <cfRule type="containsText" dxfId="1361" priority="1372" operator="containsText" text="Lib Dem">
      <formula>NOT(ISERROR(SEARCH("Lib Dem",Q42)))</formula>
    </cfRule>
    <cfRule type="containsText" dxfId="1360" priority="1373" operator="containsText" text="Green">
      <formula>NOT(ISERROR(SEARCH("Green",Q42)))</formula>
    </cfRule>
    <cfRule type="containsText" dxfId="1359" priority="1374" operator="containsText" text="Conservative">
      <formula>NOT(ISERROR(SEARCH("Conservative",Q42)))</formula>
    </cfRule>
    <cfRule type="containsText" dxfId="1358" priority="1375" operator="containsText" text="SNP">
      <formula>NOT(ISERROR(SEARCH("SNP",Q42)))</formula>
    </cfRule>
    <cfRule type="containsText" dxfId="1357" priority="1376" operator="containsText" text="Labour">
      <formula>NOT(ISERROR(SEARCH("Labour",Q42)))</formula>
    </cfRule>
  </conditionalFormatting>
  <conditionalFormatting sqref="Q43">
    <cfRule type="containsText" dxfId="1356" priority="1361" operator="containsText" text="Family">
      <formula>NOT(ISERROR(SEARCH("Family",Q43)))</formula>
    </cfRule>
    <cfRule type="containsText" dxfId="1355" priority="1362" operator="containsText" text="Alba">
      <formula>NOT(ISERROR(SEARCH("Alba",Q43)))</formula>
    </cfRule>
    <cfRule type="containsText" dxfId="1354" priority="1363" operator="containsText" text="Ind">
      <formula>NOT(ISERROR(SEARCH("Ind",Q43)))</formula>
    </cfRule>
    <cfRule type="containsText" dxfId="1353" priority="1364" operator="containsText" text="Lib Dem">
      <formula>NOT(ISERROR(SEARCH("Lib Dem",Q43)))</formula>
    </cfRule>
    <cfRule type="containsText" dxfId="1352" priority="1365" operator="containsText" text="Green">
      <formula>NOT(ISERROR(SEARCH("Green",Q43)))</formula>
    </cfRule>
    <cfRule type="containsText" dxfId="1351" priority="1366" operator="containsText" text="Conservative">
      <formula>NOT(ISERROR(SEARCH("Conservative",Q43)))</formula>
    </cfRule>
    <cfRule type="containsText" dxfId="1350" priority="1367" operator="containsText" text="SNP">
      <formula>NOT(ISERROR(SEARCH("SNP",Q43)))</formula>
    </cfRule>
    <cfRule type="containsText" dxfId="1349" priority="1368" operator="containsText" text="Labour">
      <formula>NOT(ISERROR(SEARCH("Labour",Q43)))</formula>
    </cfRule>
  </conditionalFormatting>
  <conditionalFormatting sqref="Q44">
    <cfRule type="containsText" dxfId="1348" priority="1353" operator="containsText" text="Family">
      <formula>NOT(ISERROR(SEARCH("Family",Q44)))</formula>
    </cfRule>
    <cfRule type="containsText" dxfId="1347" priority="1354" operator="containsText" text="Alba">
      <formula>NOT(ISERROR(SEARCH("Alba",Q44)))</formula>
    </cfRule>
    <cfRule type="containsText" dxfId="1346" priority="1355" operator="containsText" text="Ind">
      <formula>NOT(ISERROR(SEARCH("Ind",Q44)))</formula>
    </cfRule>
    <cfRule type="containsText" dxfId="1345" priority="1356" operator="containsText" text="Lib Dem">
      <formula>NOT(ISERROR(SEARCH("Lib Dem",Q44)))</formula>
    </cfRule>
    <cfRule type="containsText" dxfId="1344" priority="1357" operator="containsText" text="Green">
      <formula>NOT(ISERROR(SEARCH("Green",Q44)))</formula>
    </cfRule>
    <cfRule type="containsText" dxfId="1343" priority="1358" operator="containsText" text="Conservative">
      <formula>NOT(ISERROR(SEARCH("Conservative",Q44)))</formula>
    </cfRule>
    <cfRule type="containsText" dxfId="1342" priority="1359" operator="containsText" text="SNP">
      <formula>NOT(ISERROR(SEARCH("SNP",Q44)))</formula>
    </cfRule>
    <cfRule type="containsText" dxfId="1341" priority="1360" operator="containsText" text="Labour">
      <formula>NOT(ISERROR(SEARCH("Labour",Q44)))</formula>
    </cfRule>
  </conditionalFormatting>
  <conditionalFormatting sqref="Q45">
    <cfRule type="containsText" dxfId="1340" priority="1345" operator="containsText" text="Family">
      <formula>NOT(ISERROR(SEARCH("Family",Q45)))</formula>
    </cfRule>
    <cfRule type="containsText" dxfId="1339" priority="1346" operator="containsText" text="Alba">
      <formula>NOT(ISERROR(SEARCH("Alba",Q45)))</formula>
    </cfRule>
    <cfRule type="containsText" dxfId="1338" priority="1347" operator="containsText" text="Ind">
      <formula>NOT(ISERROR(SEARCH("Ind",Q45)))</formula>
    </cfRule>
    <cfRule type="containsText" dxfId="1337" priority="1348" operator="containsText" text="Lib Dem">
      <formula>NOT(ISERROR(SEARCH("Lib Dem",Q45)))</formula>
    </cfRule>
    <cfRule type="containsText" dxfId="1336" priority="1349" operator="containsText" text="Green">
      <formula>NOT(ISERROR(SEARCH("Green",Q45)))</formula>
    </cfRule>
    <cfRule type="containsText" dxfId="1335" priority="1350" operator="containsText" text="Conservative">
      <formula>NOT(ISERROR(SEARCH("Conservative",Q45)))</formula>
    </cfRule>
    <cfRule type="containsText" dxfId="1334" priority="1351" operator="containsText" text="SNP">
      <formula>NOT(ISERROR(SEARCH("SNP",Q45)))</formula>
    </cfRule>
    <cfRule type="containsText" dxfId="1333" priority="1352" operator="containsText" text="Labour">
      <formula>NOT(ISERROR(SEARCH("Labour",Q45)))</formula>
    </cfRule>
  </conditionalFormatting>
  <conditionalFormatting sqref="Q46">
    <cfRule type="containsText" dxfId="1332" priority="1337" operator="containsText" text="Family">
      <formula>NOT(ISERROR(SEARCH("Family",Q46)))</formula>
    </cfRule>
    <cfRule type="containsText" dxfId="1331" priority="1338" operator="containsText" text="Alba">
      <formula>NOT(ISERROR(SEARCH("Alba",Q46)))</formula>
    </cfRule>
    <cfRule type="containsText" dxfId="1330" priority="1339" operator="containsText" text="Ind">
      <formula>NOT(ISERROR(SEARCH("Ind",Q46)))</formula>
    </cfRule>
    <cfRule type="containsText" dxfId="1329" priority="1340" operator="containsText" text="Lib Dem">
      <formula>NOT(ISERROR(SEARCH("Lib Dem",Q46)))</formula>
    </cfRule>
    <cfRule type="containsText" dxfId="1328" priority="1341" operator="containsText" text="Green">
      <formula>NOT(ISERROR(SEARCH("Green",Q46)))</formula>
    </cfRule>
    <cfRule type="containsText" dxfId="1327" priority="1342" operator="containsText" text="Conservative">
      <formula>NOT(ISERROR(SEARCH("Conservative",Q46)))</formula>
    </cfRule>
    <cfRule type="containsText" dxfId="1326" priority="1343" operator="containsText" text="SNP">
      <formula>NOT(ISERROR(SEARCH("SNP",Q46)))</formula>
    </cfRule>
    <cfRule type="containsText" dxfId="1325" priority="1344" operator="containsText" text="Labour">
      <formula>NOT(ISERROR(SEARCH("Labour",Q46)))</formula>
    </cfRule>
  </conditionalFormatting>
  <conditionalFormatting sqref="C53:N53">
    <cfRule type="top10" dxfId="1324" priority="1327" bottom="1" rank="1"/>
    <cfRule type="top10" dxfId="1323" priority="1328" rank="1"/>
  </conditionalFormatting>
  <conditionalFormatting sqref="C54:N54">
    <cfRule type="top10" dxfId="1322" priority="1325" bottom="1" rank="1"/>
    <cfRule type="top10" dxfId="1321" priority="1326" rank="1"/>
  </conditionalFormatting>
  <conditionalFormatting sqref="C55:N55">
    <cfRule type="top10" dxfId="1320" priority="1323" bottom="1" rank="1"/>
    <cfRule type="top10" dxfId="1319" priority="1324" rank="1"/>
  </conditionalFormatting>
  <conditionalFormatting sqref="C52:N52">
    <cfRule type="containsText" dxfId="1318" priority="1283" operator="containsText" text="Family">
      <formula>NOT(ISERROR(SEARCH("Family",C52)))</formula>
    </cfRule>
    <cfRule type="containsText" dxfId="1317" priority="1298" operator="containsText" text="Alba">
      <formula>NOT(ISERROR(SEARCH("Alba",C52)))</formula>
    </cfRule>
    <cfRule type="containsText" dxfId="1316" priority="1299" operator="containsText" text="Ind">
      <formula>NOT(ISERROR(SEARCH("Ind",C52)))</formula>
    </cfRule>
    <cfRule type="containsText" dxfId="1315" priority="1300" operator="containsText" text="Lib Dem">
      <formula>NOT(ISERROR(SEARCH("Lib Dem",C52)))</formula>
    </cfRule>
    <cfRule type="containsText" dxfId="1314" priority="1301" operator="containsText" text="Green">
      <formula>NOT(ISERROR(SEARCH("Green",C52)))</formula>
    </cfRule>
    <cfRule type="containsText" dxfId="1313" priority="1302" operator="containsText" text="Conservative">
      <formula>NOT(ISERROR(SEARCH("Conservative",C52)))</formula>
    </cfRule>
    <cfRule type="containsText" dxfId="1312" priority="1303" operator="containsText" text="SNP">
      <formula>NOT(ISERROR(SEARCH("SNP",C52)))</formula>
    </cfRule>
    <cfRule type="containsText" dxfId="1311" priority="1304" operator="containsText" text="Labour">
      <formula>NOT(ISERROR(SEARCH("Labour",C52)))</formula>
    </cfRule>
  </conditionalFormatting>
  <conditionalFormatting sqref="B53">
    <cfRule type="containsText" dxfId="1310" priority="1275" operator="containsText" text="Family">
      <formula>NOT(ISERROR(SEARCH("Family",B53)))</formula>
    </cfRule>
    <cfRule type="containsText" dxfId="1309" priority="1276" operator="containsText" text="Alba">
      <formula>NOT(ISERROR(SEARCH("Alba",B53)))</formula>
    </cfRule>
    <cfRule type="containsText" dxfId="1308" priority="1277" operator="containsText" text="Ind">
      <formula>NOT(ISERROR(SEARCH("Ind",B53)))</formula>
    </cfRule>
    <cfRule type="containsText" dxfId="1307" priority="1278" operator="containsText" text="Lib Dem">
      <formula>NOT(ISERROR(SEARCH("Lib Dem",B53)))</formula>
    </cfRule>
    <cfRule type="containsText" dxfId="1306" priority="1279" operator="containsText" text="Green">
      <formula>NOT(ISERROR(SEARCH("Green",B53)))</formula>
    </cfRule>
    <cfRule type="containsText" dxfId="1305" priority="1280" operator="containsText" text="Conservative">
      <formula>NOT(ISERROR(SEARCH("Conservative",B53)))</formula>
    </cfRule>
    <cfRule type="containsText" dxfId="1304" priority="1281" operator="containsText" text="SNP">
      <formula>NOT(ISERROR(SEARCH("SNP",B53)))</formula>
    </cfRule>
    <cfRule type="containsText" dxfId="1303" priority="1282" operator="containsText" text="Labour">
      <formula>NOT(ISERROR(SEARCH("Labour",B53)))</formula>
    </cfRule>
  </conditionalFormatting>
  <conditionalFormatting sqref="B54">
    <cfRule type="containsText" dxfId="1302" priority="1267" operator="containsText" text="Family">
      <formula>NOT(ISERROR(SEARCH("Family",B54)))</formula>
    </cfRule>
    <cfRule type="containsText" dxfId="1301" priority="1268" operator="containsText" text="Alba">
      <formula>NOT(ISERROR(SEARCH("Alba",B54)))</formula>
    </cfRule>
    <cfRule type="containsText" dxfId="1300" priority="1269" operator="containsText" text="Ind">
      <formula>NOT(ISERROR(SEARCH("Ind",B54)))</formula>
    </cfRule>
    <cfRule type="containsText" dxfId="1299" priority="1270" operator="containsText" text="Lib Dem">
      <formula>NOT(ISERROR(SEARCH("Lib Dem",B54)))</formula>
    </cfRule>
    <cfRule type="containsText" dxfId="1298" priority="1271" operator="containsText" text="Green">
      <formula>NOT(ISERROR(SEARCH("Green",B54)))</formula>
    </cfRule>
    <cfRule type="containsText" dxfId="1297" priority="1272" operator="containsText" text="Conservative">
      <formula>NOT(ISERROR(SEARCH("Conservative",B54)))</formula>
    </cfRule>
    <cfRule type="containsText" dxfId="1296" priority="1273" operator="containsText" text="SNP">
      <formula>NOT(ISERROR(SEARCH("SNP",B54)))</formula>
    </cfRule>
    <cfRule type="containsText" dxfId="1295" priority="1274" operator="containsText" text="Labour">
      <formula>NOT(ISERROR(SEARCH("Labour",B54)))</formula>
    </cfRule>
  </conditionalFormatting>
  <conditionalFormatting sqref="B55">
    <cfRule type="containsText" dxfId="1294" priority="1259" operator="containsText" text="Family">
      <formula>NOT(ISERROR(SEARCH("Family",B55)))</formula>
    </cfRule>
    <cfRule type="containsText" dxfId="1293" priority="1260" operator="containsText" text="Alba">
      <formula>NOT(ISERROR(SEARCH("Alba",B55)))</formula>
    </cfRule>
    <cfRule type="containsText" dxfId="1292" priority="1261" operator="containsText" text="Ind">
      <formula>NOT(ISERROR(SEARCH("Ind",B55)))</formula>
    </cfRule>
    <cfRule type="containsText" dxfId="1291" priority="1262" operator="containsText" text="Lib Dem">
      <formula>NOT(ISERROR(SEARCH("Lib Dem",B55)))</formula>
    </cfRule>
    <cfRule type="containsText" dxfId="1290" priority="1263" operator="containsText" text="Green">
      <formula>NOT(ISERROR(SEARCH("Green",B55)))</formula>
    </cfRule>
    <cfRule type="containsText" dxfId="1289" priority="1264" operator="containsText" text="Conservative">
      <formula>NOT(ISERROR(SEARCH("Conservative",B55)))</formula>
    </cfRule>
    <cfRule type="containsText" dxfId="1288" priority="1265" operator="containsText" text="SNP">
      <formula>NOT(ISERROR(SEARCH("SNP",B55)))</formula>
    </cfRule>
    <cfRule type="containsText" dxfId="1287" priority="1266" operator="containsText" text="Labour">
      <formula>NOT(ISERROR(SEARCH("Labour",B55)))</formula>
    </cfRule>
  </conditionalFormatting>
  <conditionalFormatting sqref="R52:X52">
    <cfRule type="containsText" dxfId="1286" priority="1219" operator="containsText" text="Family">
      <formula>NOT(ISERROR(SEARCH("Family",R52)))</formula>
    </cfRule>
    <cfRule type="containsText" dxfId="1285" priority="1220" operator="containsText" text="Alba">
      <formula>NOT(ISERROR(SEARCH("Alba",R52)))</formula>
    </cfRule>
    <cfRule type="containsText" dxfId="1284" priority="1221" operator="containsText" text="Ind">
      <formula>NOT(ISERROR(SEARCH("Ind",R52)))</formula>
    </cfRule>
    <cfRule type="containsText" dxfId="1283" priority="1222" operator="containsText" text="Lib Dem">
      <formula>NOT(ISERROR(SEARCH("Lib Dem",R52)))</formula>
    </cfRule>
    <cfRule type="containsText" dxfId="1282" priority="1223" operator="containsText" text="Green">
      <formula>NOT(ISERROR(SEARCH("Green",R52)))</formula>
    </cfRule>
    <cfRule type="containsText" dxfId="1281" priority="1224" operator="containsText" text="Conservative">
      <formula>NOT(ISERROR(SEARCH("Conservative",R52)))</formula>
    </cfRule>
    <cfRule type="containsText" dxfId="1280" priority="1225" operator="containsText" text="SNP">
      <formula>NOT(ISERROR(SEARCH("SNP",R52)))</formula>
    </cfRule>
    <cfRule type="containsText" dxfId="1279" priority="1226" operator="containsText" text="Labour">
      <formula>NOT(ISERROR(SEARCH("Labour",R52)))</formula>
    </cfRule>
  </conditionalFormatting>
  <conditionalFormatting sqref="Q53">
    <cfRule type="containsText" dxfId="1278" priority="1211" operator="containsText" text="Family">
      <formula>NOT(ISERROR(SEARCH("Family",Q53)))</formula>
    </cfRule>
    <cfRule type="containsText" dxfId="1277" priority="1212" operator="containsText" text="Alba">
      <formula>NOT(ISERROR(SEARCH("Alba",Q53)))</formula>
    </cfRule>
    <cfRule type="containsText" dxfId="1276" priority="1213" operator="containsText" text="Ind">
      <formula>NOT(ISERROR(SEARCH("Ind",Q53)))</formula>
    </cfRule>
    <cfRule type="containsText" dxfId="1275" priority="1214" operator="containsText" text="Lib Dem">
      <formula>NOT(ISERROR(SEARCH("Lib Dem",Q53)))</formula>
    </cfRule>
    <cfRule type="containsText" dxfId="1274" priority="1215" operator="containsText" text="Green">
      <formula>NOT(ISERROR(SEARCH("Green",Q53)))</formula>
    </cfRule>
    <cfRule type="containsText" dxfId="1273" priority="1216" operator="containsText" text="Conservative">
      <formula>NOT(ISERROR(SEARCH("Conservative",Q53)))</formula>
    </cfRule>
    <cfRule type="containsText" dxfId="1272" priority="1217" operator="containsText" text="SNP">
      <formula>NOT(ISERROR(SEARCH("SNP",Q53)))</formula>
    </cfRule>
    <cfRule type="containsText" dxfId="1271" priority="1218" operator="containsText" text="Labour">
      <formula>NOT(ISERROR(SEARCH("Labour",Q53)))</formula>
    </cfRule>
  </conditionalFormatting>
  <conditionalFormatting sqref="Q54">
    <cfRule type="containsText" dxfId="1270" priority="1203" operator="containsText" text="Family">
      <formula>NOT(ISERROR(SEARCH("Family",Q54)))</formula>
    </cfRule>
    <cfRule type="containsText" dxfId="1269" priority="1204" operator="containsText" text="Alba">
      <formula>NOT(ISERROR(SEARCH("Alba",Q54)))</formula>
    </cfRule>
    <cfRule type="containsText" dxfId="1268" priority="1205" operator="containsText" text="Ind">
      <formula>NOT(ISERROR(SEARCH("Ind",Q54)))</formula>
    </cfRule>
    <cfRule type="containsText" dxfId="1267" priority="1206" operator="containsText" text="Lib Dem">
      <formula>NOT(ISERROR(SEARCH("Lib Dem",Q54)))</formula>
    </cfRule>
    <cfRule type="containsText" dxfId="1266" priority="1207" operator="containsText" text="Green">
      <formula>NOT(ISERROR(SEARCH("Green",Q54)))</formula>
    </cfRule>
    <cfRule type="containsText" dxfId="1265" priority="1208" operator="containsText" text="Conservative">
      <formula>NOT(ISERROR(SEARCH("Conservative",Q54)))</formula>
    </cfRule>
    <cfRule type="containsText" dxfId="1264" priority="1209" operator="containsText" text="SNP">
      <formula>NOT(ISERROR(SEARCH("SNP",Q54)))</formula>
    </cfRule>
    <cfRule type="containsText" dxfId="1263" priority="1210" operator="containsText" text="Labour">
      <formula>NOT(ISERROR(SEARCH("Labour",Q54)))</formula>
    </cfRule>
  </conditionalFormatting>
  <conditionalFormatting sqref="Q55">
    <cfRule type="containsText" dxfId="1262" priority="1195" operator="containsText" text="Family">
      <formula>NOT(ISERROR(SEARCH("Family",Q55)))</formula>
    </cfRule>
    <cfRule type="containsText" dxfId="1261" priority="1196" operator="containsText" text="Alba">
      <formula>NOT(ISERROR(SEARCH("Alba",Q55)))</formula>
    </cfRule>
    <cfRule type="containsText" dxfId="1260" priority="1197" operator="containsText" text="Ind">
      <formula>NOT(ISERROR(SEARCH("Ind",Q55)))</formula>
    </cfRule>
    <cfRule type="containsText" dxfId="1259" priority="1198" operator="containsText" text="Lib Dem">
      <formula>NOT(ISERROR(SEARCH("Lib Dem",Q55)))</formula>
    </cfRule>
    <cfRule type="containsText" dxfId="1258" priority="1199" operator="containsText" text="Green">
      <formula>NOT(ISERROR(SEARCH("Green",Q55)))</formula>
    </cfRule>
    <cfRule type="containsText" dxfId="1257" priority="1200" operator="containsText" text="Conservative">
      <formula>NOT(ISERROR(SEARCH("Conservative",Q55)))</formula>
    </cfRule>
    <cfRule type="containsText" dxfId="1256" priority="1201" operator="containsText" text="SNP">
      <formula>NOT(ISERROR(SEARCH("SNP",Q55)))</formula>
    </cfRule>
    <cfRule type="containsText" dxfId="1255" priority="1202" operator="containsText" text="Labour">
      <formula>NOT(ISERROR(SEARCH("Labour",Q55)))</formula>
    </cfRule>
  </conditionalFormatting>
  <conditionalFormatting sqref="C62:N62">
    <cfRule type="top10" dxfId="1254" priority="1161" bottom="1" rank="1"/>
    <cfRule type="top10" dxfId="1253" priority="1162" rank="1"/>
  </conditionalFormatting>
  <conditionalFormatting sqref="C63:N63">
    <cfRule type="top10" dxfId="1252" priority="1159" bottom="1" rank="1"/>
    <cfRule type="top10" dxfId="1251" priority="1160" rank="1"/>
  </conditionalFormatting>
  <conditionalFormatting sqref="C64:N64">
    <cfRule type="top10" dxfId="1250" priority="1157" bottom="1" rank="1"/>
    <cfRule type="top10" dxfId="1249" priority="1158" rank="1"/>
  </conditionalFormatting>
  <conditionalFormatting sqref="C65:N65">
    <cfRule type="top10" dxfId="1248" priority="1155" bottom="1" rank="1"/>
    <cfRule type="top10" dxfId="1247" priority="1156" rank="1"/>
  </conditionalFormatting>
  <conditionalFormatting sqref="C66:N66">
    <cfRule type="top10" dxfId="1246" priority="1153" bottom="1" rank="1"/>
    <cfRule type="top10" dxfId="1245" priority="1154" rank="1"/>
  </conditionalFormatting>
  <conditionalFormatting sqref="C61:N61">
    <cfRule type="containsText" dxfId="1244" priority="1117" operator="containsText" text="Family">
      <formula>NOT(ISERROR(SEARCH("Family",C61)))</formula>
    </cfRule>
    <cfRule type="containsText" dxfId="1243" priority="1132" operator="containsText" text="Alba">
      <formula>NOT(ISERROR(SEARCH("Alba",C61)))</formula>
    </cfRule>
    <cfRule type="containsText" dxfId="1242" priority="1133" operator="containsText" text="Ind">
      <formula>NOT(ISERROR(SEARCH("Ind",C61)))</formula>
    </cfRule>
    <cfRule type="containsText" dxfId="1241" priority="1134" operator="containsText" text="Lib Dem">
      <formula>NOT(ISERROR(SEARCH("Lib Dem",C61)))</formula>
    </cfRule>
    <cfRule type="containsText" dxfId="1240" priority="1135" operator="containsText" text="Green">
      <formula>NOT(ISERROR(SEARCH("Green",C61)))</formula>
    </cfRule>
    <cfRule type="containsText" dxfId="1239" priority="1136" operator="containsText" text="Conservative">
      <formula>NOT(ISERROR(SEARCH("Conservative",C61)))</formula>
    </cfRule>
    <cfRule type="containsText" dxfId="1238" priority="1137" operator="containsText" text="SNP">
      <formula>NOT(ISERROR(SEARCH("SNP",C61)))</formula>
    </cfRule>
    <cfRule type="containsText" dxfId="1237" priority="1138" operator="containsText" text="Labour">
      <formula>NOT(ISERROR(SEARCH("Labour",C61)))</formula>
    </cfRule>
  </conditionalFormatting>
  <conditionalFormatting sqref="B62">
    <cfRule type="containsText" dxfId="1236" priority="1109" operator="containsText" text="Family">
      <formula>NOT(ISERROR(SEARCH("Family",B62)))</formula>
    </cfRule>
    <cfRule type="containsText" dxfId="1235" priority="1110" operator="containsText" text="Alba">
      <formula>NOT(ISERROR(SEARCH("Alba",B62)))</formula>
    </cfRule>
    <cfRule type="containsText" dxfId="1234" priority="1111" operator="containsText" text="Ind">
      <formula>NOT(ISERROR(SEARCH("Ind",B62)))</formula>
    </cfRule>
    <cfRule type="containsText" dxfId="1233" priority="1112" operator="containsText" text="Lib Dem">
      <formula>NOT(ISERROR(SEARCH("Lib Dem",B62)))</formula>
    </cfRule>
    <cfRule type="containsText" dxfId="1232" priority="1113" operator="containsText" text="Green">
      <formula>NOT(ISERROR(SEARCH("Green",B62)))</formula>
    </cfRule>
    <cfRule type="containsText" dxfId="1231" priority="1114" operator="containsText" text="Conservative">
      <formula>NOT(ISERROR(SEARCH("Conservative",B62)))</formula>
    </cfRule>
    <cfRule type="containsText" dxfId="1230" priority="1115" operator="containsText" text="SNP">
      <formula>NOT(ISERROR(SEARCH("SNP",B62)))</formula>
    </cfRule>
    <cfRule type="containsText" dxfId="1229" priority="1116" operator="containsText" text="Labour">
      <formula>NOT(ISERROR(SEARCH("Labour",B62)))</formula>
    </cfRule>
  </conditionalFormatting>
  <conditionalFormatting sqref="B63">
    <cfRule type="containsText" dxfId="1228" priority="1101" operator="containsText" text="Family">
      <formula>NOT(ISERROR(SEARCH("Family",B63)))</formula>
    </cfRule>
    <cfRule type="containsText" dxfId="1227" priority="1102" operator="containsText" text="Alba">
      <formula>NOT(ISERROR(SEARCH("Alba",B63)))</formula>
    </cfRule>
    <cfRule type="containsText" dxfId="1226" priority="1103" operator="containsText" text="Ind">
      <formula>NOT(ISERROR(SEARCH("Ind",B63)))</formula>
    </cfRule>
    <cfRule type="containsText" dxfId="1225" priority="1104" operator="containsText" text="Lib Dem">
      <formula>NOT(ISERROR(SEARCH("Lib Dem",B63)))</formula>
    </cfRule>
    <cfRule type="containsText" dxfId="1224" priority="1105" operator="containsText" text="Green">
      <formula>NOT(ISERROR(SEARCH("Green",B63)))</formula>
    </cfRule>
    <cfRule type="containsText" dxfId="1223" priority="1106" operator="containsText" text="Conservative">
      <formula>NOT(ISERROR(SEARCH("Conservative",B63)))</formula>
    </cfRule>
    <cfRule type="containsText" dxfId="1222" priority="1107" operator="containsText" text="SNP">
      <formula>NOT(ISERROR(SEARCH("SNP",B63)))</formula>
    </cfRule>
    <cfRule type="containsText" dxfId="1221" priority="1108" operator="containsText" text="Labour">
      <formula>NOT(ISERROR(SEARCH("Labour",B63)))</formula>
    </cfRule>
  </conditionalFormatting>
  <conditionalFormatting sqref="B64">
    <cfRule type="containsText" dxfId="1220" priority="1093" operator="containsText" text="Family">
      <formula>NOT(ISERROR(SEARCH("Family",B64)))</formula>
    </cfRule>
    <cfRule type="containsText" dxfId="1219" priority="1094" operator="containsText" text="Alba">
      <formula>NOT(ISERROR(SEARCH("Alba",B64)))</formula>
    </cfRule>
    <cfRule type="containsText" dxfId="1218" priority="1095" operator="containsText" text="Ind">
      <formula>NOT(ISERROR(SEARCH("Ind",B64)))</formula>
    </cfRule>
    <cfRule type="containsText" dxfId="1217" priority="1096" operator="containsText" text="Lib Dem">
      <formula>NOT(ISERROR(SEARCH("Lib Dem",B64)))</formula>
    </cfRule>
    <cfRule type="containsText" dxfId="1216" priority="1097" operator="containsText" text="Green">
      <formula>NOT(ISERROR(SEARCH("Green",B64)))</formula>
    </cfRule>
    <cfRule type="containsText" dxfId="1215" priority="1098" operator="containsText" text="Conservative">
      <formula>NOT(ISERROR(SEARCH("Conservative",B64)))</formula>
    </cfRule>
    <cfRule type="containsText" dxfId="1214" priority="1099" operator="containsText" text="SNP">
      <formula>NOT(ISERROR(SEARCH("SNP",B64)))</formula>
    </cfRule>
    <cfRule type="containsText" dxfId="1213" priority="1100" operator="containsText" text="Labour">
      <formula>NOT(ISERROR(SEARCH("Labour",B64)))</formula>
    </cfRule>
  </conditionalFormatting>
  <conditionalFormatting sqref="B65">
    <cfRule type="containsText" dxfId="1212" priority="1085" operator="containsText" text="Family">
      <formula>NOT(ISERROR(SEARCH("Family",B65)))</formula>
    </cfRule>
    <cfRule type="containsText" dxfId="1211" priority="1086" operator="containsText" text="Alba">
      <formula>NOT(ISERROR(SEARCH("Alba",B65)))</formula>
    </cfRule>
    <cfRule type="containsText" dxfId="1210" priority="1087" operator="containsText" text="Ind">
      <formula>NOT(ISERROR(SEARCH("Ind",B65)))</formula>
    </cfRule>
    <cfRule type="containsText" dxfId="1209" priority="1088" operator="containsText" text="Lib Dem">
      <formula>NOT(ISERROR(SEARCH("Lib Dem",B65)))</formula>
    </cfRule>
    <cfRule type="containsText" dxfId="1208" priority="1089" operator="containsText" text="Green">
      <formula>NOT(ISERROR(SEARCH("Green",B65)))</formula>
    </cfRule>
    <cfRule type="containsText" dxfId="1207" priority="1090" operator="containsText" text="Conservative">
      <formula>NOT(ISERROR(SEARCH("Conservative",B65)))</formula>
    </cfRule>
    <cfRule type="containsText" dxfId="1206" priority="1091" operator="containsText" text="SNP">
      <formula>NOT(ISERROR(SEARCH("SNP",B65)))</formula>
    </cfRule>
    <cfRule type="containsText" dxfId="1205" priority="1092" operator="containsText" text="Labour">
      <formula>NOT(ISERROR(SEARCH("Labour",B65)))</formula>
    </cfRule>
  </conditionalFormatting>
  <conditionalFormatting sqref="B66">
    <cfRule type="containsText" dxfId="1204" priority="1077" operator="containsText" text="Family">
      <formula>NOT(ISERROR(SEARCH("Family",B66)))</formula>
    </cfRule>
    <cfRule type="containsText" dxfId="1203" priority="1078" operator="containsText" text="Alba">
      <formula>NOT(ISERROR(SEARCH("Alba",B66)))</formula>
    </cfRule>
    <cfRule type="containsText" dxfId="1202" priority="1079" operator="containsText" text="Ind">
      <formula>NOT(ISERROR(SEARCH("Ind",B66)))</formula>
    </cfRule>
    <cfRule type="containsText" dxfId="1201" priority="1080" operator="containsText" text="Lib Dem">
      <formula>NOT(ISERROR(SEARCH("Lib Dem",B66)))</formula>
    </cfRule>
    <cfRule type="containsText" dxfId="1200" priority="1081" operator="containsText" text="Green">
      <formula>NOT(ISERROR(SEARCH("Green",B66)))</formula>
    </cfRule>
    <cfRule type="containsText" dxfId="1199" priority="1082" operator="containsText" text="Conservative">
      <formula>NOT(ISERROR(SEARCH("Conservative",B66)))</formula>
    </cfRule>
    <cfRule type="containsText" dxfId="1198" priority="1083" operator="containsText" text="SNP">
      <formula>NOT(ISERROR(SEARCH("SNP",B66)))</formula>
    </cfRule>
    <cfRule type="containsText" dxfId="1197" priority="1084" operator="containsText" text="Labour">
      <formula>NOT(ISERROR(SEARCH("Labour",B66)))</formula>
    </cfRule>
  </conditionalFormatting>
  <conditionalFormatting sqref="R61:X61">
    <cfRule type="containsText" dxfId="1196" priority="1053" operator="containsText" text="Family">
      <formula>NOT(ISERROR(SEARCH("Family",R61)))</formula>
    </cfRule>
    <cfRule type="containsText" dxfId="1195" priority="1054" operator="containsText" text="Alba">
      <formula>NOT(ISERROR(SEARCH("Alba",R61)))</formula>
    </cfRule>
    <cfRule type="containsText" dxfId="1194" priority="1055" operator="containsText" text="Ind">
      <formula>NOT(ISERROR(SEARCH("Ind",R61)))</formula>
    </cfRule>
    <cfRule type="containsText" dxfId="1193" priority="1056" operator="containsText" text="Lib Dem">
      <formula>NOT(ISERROR(SEARCH("Lib Dem",R61)))</formula>
    </cfRule>
    <cfRule type="containsText" dxfId="1192" priority="1057" operator="containsText" text="Green">
      <formula>NOT(ISERROR(SEARCH("Green",R61)))</formula>
    </cfRule>
    <cfRule type="containsText" dxfId="1191" priority="1058" operator="containsText" text="Conservative">
      <formula>NOT(ISERROR(SEARCH("Conservative",R61)))</formula>
    </cfRule>
    <cfRule type="containsText" dxfId="1190" priority="1059" operator="containsText" text="SNP">
      <formula>NOT(ISERROR(SEARCH("SNP",R61)))</formula>
    </cfRule>
    <cfRule type="containsText" dxfId="1189" priority="1060" operator="containsText" text="Labour">
      <formula>NOT(ISERROR(SEARCH("Labour",R61)))</formula>
    </cfRule>
  </conditionalFormatting>
  <conditionalFormatting sqref="Q62">
    <cfRule type="containsText" dxfId="1188" priority="1045" operator="containsText" text="Family">
      <formula>NOT(ISERROR(SEARCH("Family",Q62)))</formula>
    </cfRule>
    <cfRule type="containsText" dxfId="1187" priority="1046" operator="containsText" text="Alba">
      <formula>NOT(ISERROR(SEARCH("Alba",Q62)))</formula>
    </cfRule>
    <cfRule type="containsText" dxfId="1186" priority="1047" operator="containsText" text="Ind">
      <formula>NOT(ISERROR(SEARCH("Ind",Q62)))</formula>
    </cfRule>
    <cfRule type="containsText" dxfId="1185" priority="1048" operator="containsText" text="Lib Dem">
      <formula>NOT(ISERROR(SEARCH("Lib Dem",Q62)))</formula>
    </cfRule>
    <cfRule type="containsText" dxfId="1184" priority="1049" operator="containsText" text="Green">
      <formula>NOT(ISERROR(SEARCH("Green",Q62)))</formula>
    </cfRule>
    <cfRule type="containsText" dxfId="1183" priority="1050" operator="containsText" text="Conservative">
      <formula>NOT(ISERROR(SEARCH("Conservative",Q62)))</formula>
    </cfRule>
    <cfRule type="containsText" dxfId="1182" priority="1051" operator="containsText" text="SNP">
      <formula>NOT(ISERROR(SEARCH("SNP",Q62)))</formula>
    </cfRule>
    <cfRule type="containsText" dxfId="1181" priority="1052" operator="containsText" text="Labour">
      <formula>NOT(ISERROR(SEARCH("Labour",Q62)))</formula>
    </cfRule>
  </conditionalFormatting>
  <conditionalFormatting sqref="Q63">
    <cfRule type="containsText" dxfId="1180" priority="1037" operator="containsText" text="Family">
      <formula>NOT(ISERROR(SEARCH("Family",Q63)))</formula>
    </cfRule>
    <cfRule type="containsText" dxfId="1179" priority="1038" operator="containsText" text="Alba">
      <formula>NOT(ISERROR(SEARCH("Alba",Q63)))</formula>
    </cfRule>
    <cfRule type="containsText" dxfId="1178" priority="1039" operator="containsText" text="Ind">
      <formula>NOT(ISERROR(SEARCH("Ind",Q63)))</formula>
    </cfRule>
    <cfRule type="containsText" dxfId="1177" priority="1040" operator="containsText" text="Lib Dem">
      <formula>NOT(ISERROR(SEARCH("Lib Dem",Q63)))</formula>
    </cfRule>
    <cfRule type="containsText" dxfId="1176" priority="1041" operator="containsText" text="Green">
      <formula>NOT(ISERROR(SEARCH("Green",Q63)))</formula>
    </cfRule>
    <cfRule type="containsText" dxfId="1175" priority="1042" operator="containsText" text="Conservative">
      <formula>NOT(ISERROR(SEARCH("Conservative",Q63)))</formula>
    </cfRule>
    <cfRule type="containsText" dxfId="1174" priority="1043" operator="containsText" text="SNP">
      <formula>NOT(ISERROR(SEARCH("SNP",Q63)))</formula>
    </cfRule>
    <cfRule type="containsText" dxfId="1173" priority="1044" operator="containsText" text="Labour">
      <formula>NOT(ISERROR(SEARCH("Labour",Q63)))</formula>
    </cfRule>
  </conditionalFormatting>
  <conditionalFormatting sqref="Q64">
    <cfRule type="containsText" dxfId="1172" priority="1029" operator="containsText" text="Family">
      <formula>NOT(ISERROR(SEARCH("Family",Q64)))</formula>
    </cfRule>
    <cfRule type="containsText" dxfId="1171" priority="1030" operator="containsText" text="Alba">
      <formula>NOT(ISERROR(SEARCH("Alba",Q64)))</formula>
    </cfRule>
    <cfRule type="containsText" dxfId="1170" priority="1031" operator="containsText" text="Ind">
      <formula>NOT(ISERROR(SEARCH("Ind",Q64)))</formula>
    </cfRule>
    <cfRule type="containsText" dxfId="1169" priority="1032" operator="containsText" text="Lib Dem">
      <formula>NOT(ISERROR(SEARCH("Lib Dem",Q64)))</formula>
    </cfRule>
    <cfRule type="containsText" dxfId="1168" priority="1033" operator="containsText" text="Green">
      <formula>NOT(ISERROR(SEARCH("Green",Q64)))</formula>
    </cfRule>
    <cfRule type="containsText" dxfId="1167" priority="1034" operator="containsText" text="Conservative">
      <formula>NOT(ISERROR(SEARCH("Conservative",Q64)))</formula>
    </cfRule>
    <cfRule type="containsText" dxfId="1166" priority="1035" operator="containsText" text="SNP">
      <formula>NOT(ISERROR(SEARCH("SNP",Q64)))</formula>
    </cfRule>
    <cfRule type="containsText" dxfId="1165" priority="1036" operator="containsText" text="Labour">
      <formula>NOT(ISERROR(SEARCH("Labour",Q64)))</formula>
    </cfRule>
  </conditionalFormatting>
  <conditionalFormatting sqref="Q65">
    <cfRule type="containsText" dxfId="1164" priority="1021" operator="containsText" text="Family">
      <formula>NOT(ISERROR(SEARCH("Family",Q65)))</formula>
    </cfRule>
    <cfRule type="containsText" dxfId="1163" priority="1022" operator="containsText" text="Alba">
      <formula>NOT(ISERROR(SEARCH("Alba",Q65)))</formula>
    </cfRule>
    <cfRule type="containsText" dxfId="1162" priority="1023" operator="containsText" text="Ind">
      <formula>NOT(ISERROR(SEARCH("Ind",Q65)))</formula>
    </cfRule>
    <cfRule type="containsText" dxfId="1161" priority="1024" operator="containsText" text="Lib Dem">
      <formula>NOT(ISERROR(SEARCH("Lib Dem",Q65)))</formula>
    </cfRule>
    <cfRule type="containsText" dxfId="1160" priority="1025" operator="containsText" text="Green">
      <formula>NOT(ISERROR(SEARCH("Green",Q65)))</formula>
    </cfRule>
    <cfRule type="containsText" dxfId="1159" priority="1026" operator="containsText" text="Conservative">
      <formula>NOT(ISERROR(SEARCH("Conservative",Q65)))</formula>
    </cfRule>
    <cfRule type="containsText" dxfId="1158" priority="1027" operator="containsText" text="SNP">
      <formula>NOT(ISERROR(SEARCH("SNP",Q65)))</formula>
    </cfRule>
    <cfRule type="containsText" dxfId="1157" priority="1028" operator="containsText" text="Labour">
      <formula>NOT(ISERROR(SEARCH("Labour",Q65)))</formula>
    </cfRule>
  </conditionalFormatting>
  <conditionalFormatting sqref="Q66">
    <cfRule type="containsText" dxfId="1156" priority="1013" operator="containsText" text="Family">
      <formula>NOT(ISERROR(SEARCH("Family",Q66)))</formula>
    </cfRule>
    <cfRule type="containsText" dxfId="1155" priority="1014" operator="containsText" text="Alba">
      <formula>NOT(ISERROR(SEARCH("Alba",Q66)))</formula>
    </cfRule>
    <cfRule type="containsText" dxfId="1154" priority="1015" operator="containsText" text="Ind">
      <formula>NOT(ISERROR(SEARCH("Ind",Q66)))</formula>
    </cfRule>
    <cfRule type="containsText" dxfId="1153" priority="1016" operator="containsText" text="Lib Dem">
      <formula>NOT(ISERROR(SEARCH("Lib Dem",Q66)))</formula>
    </cfRule>
    <cfRule type="containsText" dxfId="1152" priority="1017" operator="containsText" text="Green">
      <formula>NOT(ISERROR(SEARCH("Green",Q66)))</formula>
    </cfRule>
    <cfRule type="containsText" dxfId="1151" priority="1018" operator="containsText" text="Conservative">
      <formula>NOT(ISERROR(SEARCH("Conservative",Q66)))</formula>
    </cfRule>
    <cfRule type="containsText" dxfId="1150" priority="1019" operator="containsText" text="SNP">
      <formula>NOT(ISERROR(SEARCH("SNP",Q66)))</formula>
    </cfRule>
    <cfRule type="containsText" dxfId="1149" priority="1020" operator="containsText" text="Labour">
      <formula>NOT(ISERROR(SEARCH("Labour",Q66)))</formula>
    </cfRule>
  </conditionalFormatting>
  <conditionalFormatting sqref="C73:N73">
    <cfRule type="top10" dxfId="1148" priority="995" bottom="1" rank="1"/>
    <cfRule type="top10" dxfId="1147" priority="996" rank="1"/>
  </conditionalFormatting>
  <conditionalFormatting sqref="C74:N74">
    <cfRule type="top10" dxfId="1146" priority="993" bottom="1" rank="1"/>
    <cfRule type="top10" dxfId="1145" priority="994" rank="1"/>
  </conditionalFormatting>
  <conditionalFormatting sqref="C75:N75">
    <cfRule type="top10" dxfId="1144" priority="991" bottom="1" rank="1"/>
    <cfRule type="top10" dxfId="1143" priority="992" rank="1"/>
  </conditionalFormatting>
  <conditionalFormatting sqref="C76:N76">
    <cfRule type="top10" dxfId="1142" priority="989" bottom="1" rank="1"/>
    <cfRule type="top10" dxfId="1141" priority="990" rank="1"/>
  </conditionalFormatting>
  <conditionalFormatting sqref="C72:N72">
    <cfRule type="containsText" dxfId="1140" priority="951" operator="containsText" text="Family">
      <formula>NOT(ISERROR(SEARCH("Family",C72)))</formula>
    </cfRule>
    <cfRule type="containsText" dxfId="1139" priority="966" operator="containsText" text="Alba">
      <formula>NOT(ISERROR(SEARCH("Alba",C72)))</formula>
    </cfRule>
    <cfRule type="containsText" dxfId="1138" priority="967" operator="containsText" text="Ind">
      <formula>NOT(ISERROR(SEARCH("Ind",C72)))</formula>
    </cfRule>
    <cfRule type="containsText" dxfId="1137" priority="968" operator="containsText" text="Lib Dem">
      <formula>NOT(ISERROR(SEARCH("Lib Dem",C72)))</formula>
    </cfRule>
    <cfRule type="containsText" dxfId="1136" priority="969" operator="containsText" text="Green">
      <formula>NOT(ISERROR(SEARCH("Green",C72)))</formula>
    </cfRule>
    <cfRule type="containsText" dxfId="1135" priority="970" operator="containsText" text="Conservative">
      <formula>NOT(ISERROR(SEARCH("Conservative",C72)))</formula>
    </cfRule>
    <cfRule type="containsText" dxfId="1134" priority="971" operator="containsText" text="SNP">
      <formula>NOT(ISERROR(SEARCH("SNP",C72)))</formula>
    </cfRule>
    <cfRule type="containsText" dxfId="1133" priority="972" operator="containsText" text="Labour">
      <formula>NOT(ISERROR(SEARCH("Labour",C72)))</formula>
    </cfRule>
  </conditionalFormatting>
  <conditionalFormatting sqref="B73">
    <cfRule type="containsText" dxfId="1132" priority="943" operator="containsText" text="Family">
      <formula>NOT(ISERROR(SEARCH("Family",B73)))</formula>
    </cfRule>
    <cfRule type="containsText" dxfId="1131" priority="944" operator="containsText" text="Alba">
      <formula>NOT(ISERROR(SEARCH("Alba",B73)))</formula>
    </cfRule>
    <cfRule type="containsText" dxfId="1130" priority="945" operator="containsText" text="Ind">
      <formula>NOT(ISERROR(SEARCH("Ind",B73)))</formula>
    </cfRule>
    <cfRule type="containsText" dxfId="1129" priority="946" operator="containsText" text="Lib Dem">
      <formula>NOT(ISERROR(SEARCH("Lib Dem",B73)))</formula>
    </cfRule>
    <cfRule type="containsText" dxfId="1128" priority="947" operator="containsText" text="Green">
      <formula>NOT(ISERROR(SEARCH("Green",B73)))</formula>
    </cfRule>
    <cfRule type="containsText" dxfId="1127" priority="948" operator="containsText" text="Conservative">
      <formula>NOT(ISERROR(SEARCH("Conservative",B73)))</formula>
    </cfRule>
    <cfRule type="containsText" dxfId="1126" priority="949" operator="containsText" text="SNP">
      <formula>NOT(ISERROR(SEARCH("SNP",B73)))</formula>
    </cfRule>
    <cfRule type="containsText" dxfId="1125" priority="950" operator="containsText" text="Labour">
      <formula>NOT(ISERROR(SEARCH("Labour",B73)))</formula>
    </cfRule>
  </conditionalFormatting>
  <conditionalFormatting sqref="B74">
    <cfRule type="containsText" dxfId="1124" priority="935" operator="containsText" text="Family">
      <formula>NOT(ISERROR(SEARCH("Family",B74)))</formula>
    </cfRule>
    <cfRule type="containsText" dxfId="1123" priority="936" operator="containsText" text="Alba">
      <formula>NOT(ISERROR(SEARCH("Alba",B74)))</formula>
    </cfRule>
    <cfRule type="containsText" dxfId="1122" priority="937" operator="containsText" text="Ind">
      <formula>NOT(ISERROR(SEARCH("Ind",B74)))</formula>
    </cfRule>
    <cfRule type="containsText" dxfId="1121" priority="938" operator="containsText" text="Lib Dem">
      <formula>NOT(ISERROR(SEARCH("Lib Dem",B74)))</formula>
    </cfRule>
    <cfRule type="containsText" dxfId="1120" priority="939" operator="containsText" text="Green">
      <formula>NOT(ISERROR(SEARCH("Green",B74)))</formula>
    </cfRule>
    <cfRule type="containsText" dxfId="1119" priority="940" operator="containsText" text="Conservative">
      <formula>NOT(ISERROR(SEARCH("Conservative",B74)))</formula>
    </cfRule>
    <cfRule type="containsText" dxfId="1118" priority="941" operator="containsText" text="SNP">
      <formula>NOT(ISERROR(SEARCH("SNP",B74)))</formula>
    </cfRule>
    <cfRule type="containsText" dxfId="1117" priority="942" operator="containsText" text="Labour">
      <formula>NOT(ISERROR(SEARCH("Labour",B74)))</formula>
    </cfRule>
  </conditionalFormatting>
  <conditionalFormatting sqref="B75">
    <cfRule type="containsText" dxfId="1116" priority="927" operator="containsText" text="Family">
      <formula>NOT(ISERROR(SEARCH("Family",B75)))</formula>
    </cfRule>
    <cfRule type="containsText" dxfId="1115" priority="928" operator="containsText" text="Alba">
      <formula>NOT(ISERROR(SEARCH("Alba",B75)))</formula>
    </cfRule>
    <cfRule type="containsText" dxfId="1114" priority="929" operator="containsText" text="Ind">
      <formula>NOT(ISERROR(SEARCH("Ind",B75)))</formula>
    </cfRule>
    <cfRule type="containsText" dxfId="1113" priority="930" operator="containsText" text="Lib Dem">
      <formula>NOT(ISERROR(SEARCH("Lib Dem",B75)))</formula>
    </cfRule>
    <cfRule type="containsText" dxfId="1112" priority="931" operator="containsText" text="Green">
      <formula>NOT(ISERROR(SEARCH("Green",B75)))</formula>
    </cfRule>
    <cfRule type="containsText" dxfId="1111" priority="932" operator="containsText" text="Conservative">
      <formula>NOT(ISERROR(SEARCH("Conservative",B75)))</formula>
    </cfRule>
    <cfRule type="containsText" dxfId="1110" priority="933" operator="containsText" text="SNP">
      <formula>NOT(ISERROR(SEARCH("SNP",B75)))</formula>
    </cfRule>
    <cfRule type="containsText" dxfId="1109" priority="934" operator="containsText" text="Labour">
      <formula>NOT(ISERROR(SEARCH("Labour",B75)))</formula>
    </cfRule>
  </conditionalFormatting>
  <conditionalFormatting sqref="B76">
    <cfRule type="containsText" dxfId="1108" priority="919" operator="containsText" text="Family">
      <formula>NOT(ISERROR(SEARCH("Family",B76)))</formula>
    </cfRule>
    <cfRule type="containsText" dxfId="1107" priority="920" operator="containsText" text="Alba">
      <formula>NOT(ISERROR(SEARCH("Alba",B76)))</formula>
    </cfRule>
    <cfRule type="containsText" dxfId="1106" priority="921" operator="containsText" text="Ind">
      <formula>NOT(ISERROR(SEARCH("Ind",B76)))</formula>
    </cfRule>
    <cfRule type="containsText" dxfId="1105" priority="922" operator="containsText" text="Lib Dem">
      <formula>NOT(ISERROR(SEARCH("Lib Dem",B76)))</formula>
    </cfRule>
    <cfRule type="containsText" dxfId="1104" priority="923" operator="containsText" text="Green">
      <formula>NOT(ISERROR(SEARCH("Green",B76)))</formula>
    </cfRule>
    <cfRule type="containsText" dxfId="1103" priority="924" operator="containsText" text="Conservative">
      <formula>NOT(ISERROR(SEARCH("Conservative",B76)))</formula>
    </cfRule>
    <cfRule type="containsText" dxfId="1102" priority="925" operator="containsText" text="SNP">
      <formula>NOT(ISERROR(SEARCH("SNP",B76)))</formula>
    </cfRule>
    <cfRule type="containsText" dxfId="1101" priority="926" operator="containsText" text="Labour">
      <formula>NOT(ISERROR(SEARCH("Labour",B76)))</formula>
    </cfRule>
  </conditionalFormatting>
  <conditionalFormatting sqref="R72:X72">
    <cfRule type="containsText" dxfId="1100" priority="887" operator="containsText" text="Family">
      <formula>NOT(ISERROR(SEARCH("Family",R72)))</formula>
    </cfRule>
    <cfRule type="containsText" dxfId="1099" priority="888" operator="containsText" text="Alba">
      <formula>NOT(ISERROR(SEARCH("Alba",R72)))</formula>
    </cfRule>
    <cfRule type="containsText" dxfId="1098" priority="889" operator="containsText" text="Ind">
      <formula>NOT(ISERROR(SEARCH("Ind",R72)))</formula>
    </cfRule>
    <cfRule type="containsText" dxfId="1097" priority="890" operator="containsText" text="Lib Dem">
      <formula>NOT(ISERROR(SEARCH("Lib Dem",R72)))</formula>
    </cfRule>
    <cfRule type="containsText" dxfId="1096" priority="891" operator="containsText" text="Green">
      <formula>NOT(ISERROR(SEARCH("Green",R72)))</formula>
    </cfRule>
    <cfRule type="containsText" dxfId="1095" priority="892" operator="containsText" text="Conservative">
      <formula>NOT(ISERROR(SEARCH("Conservative",R72)))</formula>
    </cfRule>
    <cfRule type="containsText" dxfId="1094" priority="893" operator="containsText" text="SNP">
      <formula>NOT(ISERROR(SEARCH("SNP",R72)))</formula>
    </cfRule>
    <cfRule type="containsText" dxfId="1093" priority="894" operator="containsText" text="Labour">
      <formula>NOT(ISERROR(SEARCH("Labour",R72)))</formula>
    </cfRule>
  </conditionalFormatting>
  <conditionalFormatting sqref="Q73">
    <cfRule type="containsText" dxfId="1092" priority="879" operator="containsText" text="Family">
      <formula>NOT(ISERROR(SEARCH("Family",Q73)))</formula>
    </cfRule>
    <cfRule type="containsText" dxfId="1091" priority="880" operator="containsText" text="Alba">
      <formula>NOT(ISERROR(SEARCH("Alba",Q73)))</formula>
    </cfRule>
    <cfRule type="containsText" dxfId="1090" priority="881" operator="containsText" text="Ind">
      <formula>NOT(ISERROR(SEARCH("Ind",Q73)))</formula>
    </cfRule>
    <cfRule type="containsText" dxfId="1089" priority="882" operator="containsText" text="Lib Dem">
      <formula>NOT(ISERROR(SEARCH("Lib Dem",Q73)))</formula>
    </cfRule>
    <cfRule type="containsText" dxfId="1088" priority="883" operator="containsText" text="Green">
      <formula>NOT(ISERROR(SEARCH("Green",Q73)))</formula>
    </cfRule>
    <cfRule type="containsText" dxfId="1087" priority="884" operator="containsText" text="Conservative">
      <formula>NOT(ISERROR(SEARCH("Conservative",Q73)))</formula>
    </cfRule>
    <cfRule type="containsText" dxfId="1086" priority="885" operator="containsText" text="SNP">
      <formula>NOT(ISERROR(SEARCH("SNP",Q73)))</formula>
    </cfRule>
    <cfRule type="containsText" dxfId="1085" priority="886" operator="containsText" text="Labour">
      <formula>NOT(ISERROR(SEARCH("Labour",Q73)))</formula>
    </cfRule>
  </conditionalFormatting>
  <conditionalFormatting sqref="Q74">
    <cfRule type="containsText" dxfId="1084" priority="871" operator="containsText" text="Family">
      <formula>NOT(ISERROR(SEARCH("Family",Q74)))</formula>
    </cfRule>
    <cfRule type="containsText" dxfId="1083" priority="872" operator="containsText" text="Alba">
      <formula>NOT(ISERROR(SEARCH("Alba",Q74)))</formula>
    </cfRule>
    <cfRule type="containsText" dxfId="1082" priority="873" operator="containsText" text="Ind">
      <formula>NOT(ISERROR(SEARCH("Ind",Q74)))</formula>
    </cfRule>
    <cfRule type="containsText" dxfId="1081" priority="874" operator="containsText" text="Lib Dem">
      <formula>NOT(ISERROR(SEARCH("Lib Dem",Q74)))</formula>
    </cfRule>
    <cfRule type="containsText" dxfId="1080" priority="875" operator="containsText" text="Green">
      <formula>NOT(ISERROR(SEARCH("Green",Q74)))</formula>
    </cfRule>
    <cfRule type="containsText" dxfId="1079" priority="876" operator="containsText" text="Conservative">
      <formula>NOT(ISERROR(SEARCH("Conservative",Q74)))</formula>
    </cfRule>
    <cfRule type="containsText" dxfId="1078" priority="877" operator="containsText" text="SNP">
      <formula>NOT(ISERROR(SEARCH("SNP",Q74)))</formula>
    </cfRule>
    <cfRule type="containsText" dxfId="1077" priority="878" operator="containsText" text="Labour">
      <formula>NOT(ISERROR(SEARCH("Labour",Q74)))</formula>
    </cfRule>
  </conditionalFormatting>
  <conditionalFormatting sqref="Q75">
    <cfRule type="containsText" dxfId="1076" priority="863" operator="containsText" text="Family">
      <formula>NOT(ISERROR(SEARCH("Family",Q75)))</formula>
    </cfRule>
    <cfRule type="containsText" dxfId="1075" priority="864" operator="containsText" text="Alba">
      <formula>NOT(ISERROR(SEARCH("Alba",Q75)))</formula>
    </cfRule>
    <cfRule type="containsText" dxfId="1074" priority="865" operator="containsText" text="Ind">
      <formula>NOT(ISERROR(SEARCH("Ind",Q75)))</formula>
    </cfRule>
    <cfRule type="containsText" dxfId="1073" priority="866" operator="containsText" text="Lib Dem">
      <formula>NOT(ISERROR(SEARCH("Lib Dem",Q75)))</formula>
    </cfRule>
    <cfRule type="containsText" dxfId="1072" priority="867" operator="containsText" text="Green">
      <formula>NOT(ISERROR(SEARCH("Green",Q75)))</formula>
    </cfRule>
    <cfRule type="containsText" dxfId="1071" priority="868" operator="containsText" text="Conservative">
      <formula>NOT(ISERROR(SEARCH("Conservative",Q75)))</formula>
    </cfRule>
    <cfRule type="containsText" dxfId="1070" priority="869" operator="containsText" text="SNP">
      <formula>NOT(ISERROR(SEARCH("SNP",Q75)))</formula>
    </cfRule>
    <cfRule type="containsText" dxfId="1069" priority="870" operator="containsText" text="Labour">
      <formula>NOT(ISERROR(SEARCH("Labour",Q75)))</formula>
    </cfRule>
  </conditionalFormatting>
  <conditionalFormatting sqref="Q76">
    <cfRule type="containsText" dxfId="1068" priority="855" operator="containsText" text="Family">
      <formula>NOT(ISERROR(SEARCH("Family",Q76)))</formula>
    </cfRule>
    <cfRule type="containsText" dxfId="1067" priority="856" operator="containsText" text="Alba">
      <formula>NOT(ISERROR(SEARCH("Alba",Q76)))</formula>
    </cfRule>
    <cfRule type="containsText" dxfId="1066" priority="857" operator="containsText" text="Ind">
      <formula>NOT(ISERROR(SEARCH("Ind",Q76)))</formula>
    </cfRule>
    <cfRule type="containsText" dxfId="1065" priority="858" operator="containsText" text="Lib Dem">
      <formula>NOT(ISERROR(SEARCH("Lib Dem",Q76)))</formula>
    </cfRule>
    <cfRule type="containsText" dxfId="1064" priority="859" operator="containsText" text="Green">
      <formula>NOT(ISERROR(SEARCH("Green",Q76)))</formula>
    </cfRule>
    <cfRule type="containsText" dxfId="1063" priority="860" operator="containsText" text="Conservative">
      <formula>NOT(ISERROR(SEARCH("Conservative",Q76)))</formula>
    </cfRule>
    <cfRule type="containsText" dxfId="1062" priority="861" operator="containsText" text="SNP">
      <formula>NOT(ISERROR(SEARCH("SNP",Q76)))</formula>
    </cfRule>
    <cfRule type="containsText" dxfId="1061" priority="862" operator="containsText" text="Labour">
      <formula>NOT(ISERROR(SEARCH("Labour",Q76)))</formula>
    </cfRule>
  </conditionalFormatting>
  <conditionalFormatting sqref="C83:N83">
    <cfRule type="top10" dxfId="1060" priority="829" bottom="1" rank="1"/>
    <cfRule type="top10" dxfId="1059" priority="830" rank="1"/>
  </conditionalFormatting>
  <conditionalFormatting sqref="C84:N84">
    <cfRule type="top10" dxfId="1058" priority="827" bottom="1" rank="1"/>
    <cfRule type="top10" dxfId="1057" priority="828" rank="1"/>
  </conditionalFormatting>
  <conditionalFormatting sqref="C85:N85">
    <cfRule type="top10" dxfId="1056" priority="825" bottom="1" rank="1"/>
    <cfRule type="top10" dxfId="1055" priority="826" rank="1"/>
  </conditionalFormatting>
  <conditionalFormatting sqref="C86:N86">
    <cfRule type="top10" dxfId="1054" priority="823" bottom="1" rank="1"/>
    <cfRule type="top10" dxfId="1053" priority="824" rank="1"/>
  </conditionalFormatting>
  <conditionalFormatting sqref="C87:N87">
    <cfRule type="top10" dxfId="1052" priority="821" bottom="1" rank="1"/>
    <cfRule type="top10" dxfId="1051" priority="822" rank="1"/>
  </conditionalFormatting>
  <conditionalFormatting sqref="C88:N88">
    <cfRule type="top10" dxfId="1050" priority="819" bottom="1" rank="1"/>
    <cfRule type="top10" dxfId="1049" priority="820" rank="1"/>
  </conditionalFormatting>
  <conditionalFormatting sqref="C89:N89">
    <cfRule type="top10" dxfId="1048" priority="817" bottom="1" rank="1"/>
    <cfRule type="top10" dxfId="1047" priority="818" rank="1"/>
  </conditionalFormatting>
  <conditionalFormatting sqref="C82:N82">
    <cfRule type="containsText" dxfId="1046" priority="785" operator="containsText" text="Family">
      <formula>NOT(ISERROR(SEARCH("Family",C82)))</formula>
    </cfRule>
    <cfRule type="containsText" dxfId="1045" priority="800" operator="containsText" text="Alba">
      <formula>NOT(ISERROR(SEARCH("Alba",C82)))</formula>
    </cfRule>
    <cfRule type="containsText" dxfId="1044" priority="801" operator="containsText" text="Ind">
      <formula>NOT(ISERROR(SEARCH("Ind",C82)))</formula>
    </cfRule>
    <cfRule type="containsText" dxfId="1043" priority="802" operator="containsText" text="Lib Dem">
      <formula>NOT(ISERROR(SEARCH("Lib Dem",C82)))</formula>
    </cfRule>
    <cfRule type="containsText" dxfId="1042" priority="803" operator="containsText" text="Green">
      <formula>NOT(ISERROR(SEARCH("Green",C82)))</formula>
    </cfRule>
    <cfRule type="containsText" dxfId="1041" priority="804" operator="containsText" text="Conservative">
      <formula>NOT(ISERROR(SEARCH("Conservative",C82)))</formula>
    </cfRule>
    <cfRule type="containsText" dxfId="1040" priority="805" operator="containsText" text="SNP">
      <formula>NOT(ISERROR(SEARCH("SNP",C82)))</formula>
    </cfRule>
    <cfRule type="containsText" dxfId="1039" priority="806" operator="containsText" text="Labour">
      <formula>NOT(ISERROR(SEARCH("Labour",C82)))</formula>
    </cfRule>
  </conditionalFormatting>
  <conditionalFormatting sqref="B83">
    <cfRule type="containsText" dxfId="1038" priority="777" operator="containsText" text="Family">
      <formula>NOT(ISERROR(SEARCH("Family",B83)))</formula>
    </cfRule>
    <cfRule type="containsText" dxfId="1037" priority="778" operator="containsText" text="Alba">
      <formula>NOT(ISERROR(SEARCH("Alba",B83)))</formula>
    </cfRule>
    <cfRule type="containsText" dxfId="1036" priority="779" operator="containsText" text="Ind">
      <formula>NOT(ISERROR(SEARCH("Ind",B83)))</formula>
    </cfRule>
    <cfRule type="containsText" dxfId="1035" priority="780" operator="containsText" text="Lib Dem">
      <formula>NOT(ISERROR(SEARCH("Lib Dem",B83)))</formula>
    </cfRule>
    <cfRule type="containsText" dxfId="1034" priority="781" operator="containsText" text="Green">
      <formula>NOT(ISERROR(SEARCH("Green",B83)))</formula>
    </cfRule>
    <cfRule type="containsText" dxfId="1033" priority="782" operator="containsText" text="Conservative">
      <formula>NOT(ISERROR(SEARCH("Conservative",B83)))</formula>
    </cfRule>
    <cfRule type="containsText" dxfId="1032" priority="783" operator="containsText" text="SNP">
      <formula>NOT(ISERROR(SEARCH("SNP",B83)))</formula>
    </cfRule>
    <cfRule type="containsText" dxfId="1031" priority="784" operator="containsText" text="Labour">
      <formula>NOT(ISERROR(SEARCH("Labour",B83)))</formula>
    </cfRule>
  </conditionalFormatting>
  <conditionalFormatting sqref="B84">
    <cfRule type="containsText" dxfId="1030" priority="769" operator="containsText" text="Family">
      <formula>NOT(ISERROR(SEARCH("Family",B84)))</formula>
    </cfRule>
    <cfRule type="containsText" dxfId="1029" priority="770" operator="containsText" text="Alba">
      <formula>NOT(ISERROR(SEARCH("Alba",B84)))</formula>
    </cfRule>
    <cfRule type="containsText" dxfId="1028" priority="771" operator="containsText" text="Ind">
      <formula>NOT(ISERROR(SEARCH("Ind",B84)))</formula>
    </cfRule>
    <cfRule type="containsText" dxfId="1027" priority="772" operator="containsText" text="Lib Dem">
      <formula>NOT(ISERROR(SEARCH("Lib Dem",B84)))</formula>
    </cfRule>
    <cfRule type="containsText" dxfId="1026" priority="773" operator="containsText" text="Green">
      <formula>NOT(ISERROR(SEARCH("Green",B84)))</formula>
    </cfRule>
    <cfRule type="containsText" dxfId="1025" priority="774" operator="containsText" text="Conservative">
      <formula>NOT(ISERROR(SEARCH("Conservative",B84)))</formula>
    </cfRule>
    <cfRule type="containsText" dxfId="1024" priority="775" operator="containsText" text="SNP">
      <formula>NOT(ISERROR(SEARCH("SNP",B84)))</formula>
    </cfRule>
    <cfRule type="containsText" dxfId="1023" priority="776" operator="containsText" text="Labour">
      <formula>NOT(ISERROR(SEARCH("Labour",B84)))</formula>
    </cfRule>
  </conditionalFormatting>
  <conditionalFormatting sqref="B85">
    <cfRule type="containsText" dxfId="1022" priority="761" operator="containsText" text="Family">
      <formula>NOT(ISERROR(SEARCH("Family",B85)))</formula>
    </cfRule>
    <cfRule type="containsText" dxfId="1021" priority="762" operator="containsText" text="Alba">
      <formula>NOT(ISERROR(SEARCH("Alba",B85)))</formula>
    </cfRule>
    <cfRule type="containsText" dxfId="1020" priority="763" operator="containsText" text="Ind">
      <formula>NOT(ISERROR(SEARCH("Ind",B85)))</formula>
    </cfRule>
    <cfRule type="containsText" dxfId="1019" priority="764" operator="containsText" text="Lib Dem">
      <formula>NOT(ISERROR(SEARCH("Lib Dem",B85)))</formula>
    </cfRule>
    <cfRule type="containsText" dxfId="1018" priority="765" operator="containsText" text="Green">
      <formula>NOT(ISERROR(SEARCH("Green",B85)))</formula>
    </cfRule>
    <cfRule type="containsText" dxfId="1017" priority="766" operator="containsText" text="Conservative">
      <formula>NOT(ISERROR(SEARCH("Conservative",B85)))</formula>
    </cfRule>
    <cfRule type="containsText" dxfId="1016" priority="767" operator="containsText" text="SNP">
      <formula>NOT(ISERROR(SEARCH("SNP",B85)))</formula>
    </cfRule>
    <cfRule type="containsText" dxfId="1015" priority="768" operator="containsText" text="Labour">
      <formula>NOT(ISERROR(SEARCH("Labour",B85)))</formula>
    </cfRule>
  </conditionalFormatting>
  <conditionalFormatting sqref="B86">
    <cfRule type="containsText" dxfId="1014" priority="753" operator="containsText" text="Family">
      <formula>NOT(ISERROR(SEARCH("Family",B86)))</formula>
    </cfRule>
    <cfRule type="containsText" dxfId="1013" priority="754" operator="containsText" text="Alba">
      <formula>NOT(ISERROR(SEARCH("Alba",B86)))</formula>
    </cfRule>
    <cfRule type="containsText" dxfId="1012" priority="755" operator="containsText" text="Ind">
      <formula>NOT(ISERROR(SEARCH("Ind",B86)))</formula>
    </cfRule>
    <cfRule type="containsText" dxfId="1011" priority="756" operator="containsText" text="Lib Dem">
      <formula>NOT(ISERROR(SEARCH("Lib Dem",B86)))</formula>
    </cfRule>
    <cfRule type="containsText" dxfId="1010" priority="757" operator="containsText" text="Green">
      <formula>NOT(ISERROR(SEARCH("Green",B86)))</formula>
    </cfRule>
    <cfRule type="containsText" dxfId="1009" priority="758" operator="containsText" text="Conservative">
      <formula>NOT(ISERROR(SEARCH("Conservative",B86)))</formula>
    </cfRule>
    <cfRule type="containsText" dxfId="1008" priority="759" operator="containsText" text="SNP">
      <formula>NOT(ISERROR(SEARCH("SNP",B86)))</formula>
    </cfRule>
    <cfRule type="containsText" dxfId="1007" priority="760" operator="containsText" text="Labour">
      <formula>NOT(ISERROR(SEARCH("Labour",B86)))</formula>
    </cfRule>
  </conditionalFormatting>
  <conditionalFormatting sqref="B87">
    <cfRule type="containsText" dxfId="1006" priority="745" operator="containsText" text="Family">
      <formula>NOT(ISERROR(SEARCH("Family",B87)))</formula>
    </cfRule>
    <cfRule type="containsText" dxfId="1005" priority="746" operator="containsText" text="Alba">
      <formula>NOT(ISERROR(SEARCH("Alba",B87)))</formula>
    </cfRule>
    <cfRule type="containsText" dxfId="1004" priority="747" operator="containsText" text="Ind">
      <formula>NOT(ISERROR(SEARCH("Ind",B87)))</formula>
    </cfRule>
    <cfRule type="containsText" dxfId="1003" priority="748" operator="containsText" text="Lib Dem">
      <formula>NOT(ISERROR(SEARCH("Lib Dem",B87)))</formula>
    </cfRule>
    <cfRule type="containsText" dxfId="1002" priority="749" operator="containsText" text="Green">
      <formula>NOT(ISERROR(SEARCH("Green",B87)))</formula>
    </cfRule>
    <cfRule type="containsText" dxfId="1001" priority="750" operator="containsText" text="Conservative">
      <formula>NOT(ISERROR(SEARCH("Conservative",B87)))</formula>
    </cfRule>
    <cfRule type="containsText" dxfId="1000" priority="751" operator="containsText" text="SNP">
      <formula>NOT(ISERROR(SEARCH("SNP",B87)))</formula>
    </cfRule>
    <cfRule type="containsText" dxfId="999" priority="752" operator="containsText" text="Labour">
      <formula>NOT(ISERROR(SEARCH("Labour",B87)))</formula>
    </cfRule>
  </conditionalFormatting>
  <conditionalFormatting sqref="B88">
    <cfRule type="containsText" dxfId="998" priority="737" operator="containsText" text="Family">
      <formula>NOT(ISERROR(SEARCH("Family",B88)))</formula>
    </cfRule>
    <cfRule type="containsText" dxfId="997" priority="738" operator="containsText" text="Alba">
      <formula>NOT(ISERROR(SEARCH("Alba",B88)))</formula>
    </cfRule>
    <cfRule type="containsText" dxfId="996" priority="739" operator="containsText" text="Ind">
      <formula>NOT(ISERROR(SEARCH("Ind",B88)))</formula>
    </cfRule>
    <cfRule type="containsText" dxfId="995" priority="740" operator="containsText" text="Lib Dem">
      <formula>NOT(ISERROR(SEARCH("Lib Dem",B88)))</formula>
    </cfRule>
    <cfRule type="containsText" dxfId="994" priority="741" operator="containsText" text="Green">
      <formula>NOT(ISERROR(SEARCH("Green",B88)))</formula>
    </cfRule>
    <cfRule type="containsText" dxfId="993" priority="742" operator="containsText" text="Conservative">
      <formula>NOT(ISERROR(SEARCH("Conservative",B88)))</formula>
    </cfRule>
    <cfRule type="containsText" dxfId="992" priority="743" operator="containsText" text="SNP">
      <formula>NOT(ISERROR(SEARCH("SNP",B88)))</formula>
    </cfRule>
    <cfRule type="containsText" dxfId="991" priority="744" operator="containsText" text="Labour">
      <formula>NOT(ISERROR(SEARCH("Labour",B88)))</formula>
    </cfRule>
  </conditionalFormatting>
  <conditionalFormatting sqref="B89">
    <cfRule type="containsText" dxfId="990" priority="729" operator="containsText" text="Family">
      <formula>NOT(ISERROR(SEARCH("Family",B89)))</formula>
    </cfRule>
    <cfRule type="containsText" dxfId="989" priority="730" operator="containsText" text="Alba">
      <formula>NOT(ISERROR(SEARCH("Alba",B89)))</formula>
    </cfRule>
    <cfRule type="containsText" dxfId="988" priority="731" operator="containsText" text="Ind">
      <formula>NOT(ISERROR(SEARCH("Ind",B89)))</formula>
    </cfRule>
    <cfRule type="containsText" dxfId="987" priority="732" operator="containsText" text="Lib Dem">
      <formula>NOT(ISERROR(SEARCH("Lib Dem",B89)))</formula>
    </cfRule>
    <cfRule type="containsText" dxfId="986" priority="733" operator="containsText" text="Green">
      <formula>NOT(ISERROR(SEARCH("Green",B89)))</formula>
    </cfRule>
    <cfRule type="containsText" dxfId="985" priority="734" operator="containsText" text="Conservative">
      <formula>NOT(ISERROR(SEARCH("Conservative",B89)))</formula>
    </cfRule>
    <cfRule type="containsText" dxfId="984" priority="735" operator="containsText" text="SNP">
      <formula>NOT(ISERROR(SEARCH("SNP",B89)))</formula>
    </cfRule>
    <cfRule type="containsText" dxfId="983" priority="736" operator="containsText" text="Labour">
      <formula>NOT(ISERROR(SEARCH("Labour",B89)))</formula>
    </cfRule>
  </conditionalFormatting>
  <conditionalFormatting sqref="R82:X82">
    <cfRule type="containsText" dxfId="982" priority="721" operator="containsText" text="Family">
      <formula>NOT(ISERROR(SEARCH("Family",R82)))</formula>
    </cfRule>
    <cfRule type="containsText" dxfId="981" priority="722" operator="containsText" text="Alba">
      <formula>NOT(ISERROR(SEARCH("Alba",R82)))</formula>
    </cfRule>
    <cfRule type="containsText" dxfId="980" priority="723" operator="containsText" text="Ind">
      <formula>NOT(ISERROR(SEARCH("Ind",R82)))</formula>
    </cfRule>
    <cfRule type="containsText" dxfId="979" priority="724" operator="containsText" text="Lib Dem">
      <formula>NOT(ISERROR(SEARCH("Lib Dem",R82)))</formula>
    </cfRule>
    <cfRule type="containsText" dxfId="978" priority="725" operator="containsText" text="Green">
      <formula>NOT(ISERROR(SEARCH("Green",R82)))</formula>
    </cfRule>
    <cfRule type="containsText" dxfId="977" priority="726" operator="containsText" text="Conservative">
      <formula>NOT(ISERROR(SEARCH("Conservative",R82)))</formula>
    </cfRule>
    <cfRule type="containsText" dxfId="976" priority="727" operator="containsText" text="SNP">
      <formula>NOT(ISERROR(SEARCH("SNP",R82)))</formula>
    </cfRule>
    <cfRule type="containsText" dxfId="975" priority="728" operator="containsText" text="Labour">
      <formula>NOT(ISERROR(SEARCH("Labour",R82)))</formula>
    </cfRule>
  </conditionalFormatting>
  <conditionalFormatting sqref="Q83">
    <cfRule type="containsText" dxfId="974" priority="713" operator="containsText" text="Family">
      <formula>NOT(ISERROR(SEARCH("Family",Q83)))</formula>
    </cfRule>
    <cfRule type="containsText" dxfId="973" priority="714" operator="containsText" text="Alba">
      <formula>NOT(ISERROR(SEARCH("Alba",Q83)))</formula>
    </cfRule>
    <cfRule type="containsText" dxfId="972" priority="715" operator="containsText" text="Ind">
      <formula>NOT(ISERROR(SEARCH("Ind",Q83)))</formula>
    </cfRule>
    <cfRule type="containsText" dxfId="971" priority="716" operator="containsText" text="Lib Dem">
      <formula>NOT(ISERROR(SEARCH("Lib Dem",Q83)))</formula>
    </cfRule>
    <cfRule type="containsText" dxfId="970" priority="717" operator="containsText" text="Green">
      <formula>NOT(ISERROR(SEARCH("Green",Q83)))</formula>
    </cfRule>
    <cfRule type="containsText" dxfId="969" priority="718" operator="containsText" text="Conservative">
      <formula>NOT(ISERROR(SEARCH("Conservative",Q83)))</formula>
    </cfRule>
    <cfRule type="containsText" dxfId="968" priority="719" operator="containsText" text="SNP">
      <formula>NOT(ISERROR(SEARCH("SNP",Q83)))</formula>
    </cfRule>
    <cfRule type="containsText" dxfId="967" priority="720" operator="containsText" text="Labour">
      <formula>NOT(ISERROR(SEARCH("Labour",Q83)))</formula>
    </cfRule>
  </conditionalFormatting>
  <conditionalFormatting sqref="Q84">
    <cfRule type="containsText" dxfId="966" priority="705" operator="containsText" text="Family">
      <formula>NOT(ISERROR(SEARCH("Family",Q84)))</formula>
    </cfRule>
    <cfRule type="containsText" dxfId="965" priority="706" operator="containsText" text="Alba">
      <formula>NOT(ISERROR(SEARCH("Alba",Q84)))</formula>
    </cfRule>
    <cfRule type="containsText" dxfId="964" priority="707" operator="containsText" text="Ind">
      <formula>NOT(ISERROR(SEARCH("Ind",Q84)))</formula>
    </cfRule>
    <cfRule type="containsText" dxfId="963" priority="708" operator="containsText" text="Lib Dem">
      <formula>NOT(ISERROR(SEARCH("Lib Dem",Q84)))</formula>
    </cfRule>
    <cfRule type="containsText" dxfId="962" priority="709" operator="containsText" text="Green">
      <formula>NOT(ISERROR(SEARCH("Green",Q84)))</formula>
    </cfRule>
    <cfRule type="containsText" dxfId="961" priority="710" operator="containsText" text="Conservative">
      <formula>NOT(ISERROR(SEARCH("Conservative",Q84)))</formula>
    </cfRule>
    <cfRule type="containsText" dxfId="960" priority="711" operator="containsText" text="SNP">
      <formula>NOT(ISERROR(SEARCH("SNP",Q84)))</formula>
    </cfRule>
    <cfRule type="containsText" dxfId="959" priority="712" operator="containsText" text="Labour">
      <formula>NOT(ISERROR(SEARCH("Labour",Q84)))</formula>
    </cfRule>
  </conditionalFormatting>
  <conditionalFormatting sqref="Q85">
    <cfRule type="containsText" dxfId="958" priority="697" operator="containsText" text="Family">
      <formula>NOT(ISERROR(SEARCH("Family",Q85)))</formula>
    </cfRule>
    <cfRule type="containsText" dxfId="957" priority="698" operator="containsText" text="Alba">
      <formula>NOT(ISERROR(SEARCH("Alba",Q85)))</formula>
    </cfRule>
    <cfRule type="containsText" dxfId="956" priority="699" operator="containsText" text="Ind">
      <formula>NOT(ISERROR(SEARCH("Ind",Q85)))</formula>
    </cfRule>
    <cfRule type="containsText" dxfId="955" priority="700" operator="containsText" text="Lib Dem">
      <formula>NOT(ISERROR(SEARCH("Lib Dem",Q85)))</formula>
    </cfRule>
    <cfRule type="containsText" dxfId="954" priority="701" operator="containsText" text="Green">
      <formula>NOT(ISERROR(SEARCH("Green",Q85)))</formula>
    </cfRule>
    <cfRule type="containsText" dxfId="953" priority="702" operator="containsText" text="Conservative">
      <formula>NOT(ISERROR(SEARCH("Conservative",Q85)))</formula>
    </cfRule>
    <cfRule type="containsText" dxfId="952" priority="703" operator="containsText" text="SNP">
      <formula>NOT(ISERROR(SEARCH("SNP",Q85)))</formula>
    </cfRule>
    <cfRule type="containsText" dxfId="951" priority="704" operator="containsText" text="Labour">
      <formula>NOT(ISERROR(SEARCH("Labour",Q85)))</formula>
    </cfRule>
  </conditionalFormatting>
  <conditionalFormatting sqref="Q86">
    <cfRule type="containsText" dxfId="950" priority="689" operator="containsText" text="Family">
      <formula>NOT(ISERROR(SEARCH("Family",Q86)))</formula>
    </cfRule>
    <cfRule type="containsText" dxfId="949" priority="690" operator="containsText" text="Alba">
      <formula>NOT(ISERROR(SEARCH("Alba",Q86)))</formula>
    </cfRule>
    <cfRule type="containsText" dxfId="948" priority="691" operator="containsText" text="Ind">
      <formula>NOT(ISERROR(SEARCH("Ind",Q86)))</formula>
    </cfRule>
    <cfRule type="containsText" dxfId="947" priority="692" operator="containsText" text="Lib Dem">
      <formula>NOT(ISERROR(SEARCH("Lib Dem",Q86)))</formula>
    </cfRule>
    <cfRule type="containsText" dxfId="946" priority="693" operator="containsText" text="Green">
      <formula>NOT(ISERROR(SEARCH("Green",Q86)))</formula>
    </cfRule>
    <cfRule type="containsText" dxfId="945" priority="694" operator="containsText" text="Conservative">
      <formula>NOT(ISERROR(SEARCH("Conservative",Q86)))</formula>
    </cfRule>
    <cfRule type="containsText" dxfId="944" priority="695" operator="containsText" text="SNP">
      <formula>NOT(ISERROR(SEARCH("SNP",Q86)))</formula>
    </cfRule>
    <cfRule type="containsText" dxfId="943" priority="696" operator="containsText" text="Labour">
      <formula>NOT(ISERROR(SEARCH("Labour",Q86)))</formula>
    </cfRule>
  </conditionalFormatting>
  <conditionalFormatting sqref="Q87">
    <cfRule type="containsText" dxfId="942" priority="681" operator="containsText" text="Family">
      <formula>NOT(ISERROR(SEARCH("Family",Q87)))</formula>
    </cfRule>
    <cfRule type="containsText" dxfId="941" priority="682" operator="containsText" text="Alba">
      <formula>NOT(ISERROR(SEARCH("Alba",Q87)))</formula>
    </cfRule>
    <cfRule type="containsText" dxfId="940" priority="683" operator="containsText" text="Ind">
      <formula>NOT(ISERROR(SEARCH("Ind",Q87)))</formula>
    </cfRule>
    <cfRule type="containsText" dxfId="939" priority="684" operator="containsText" text="Lib Dem">
      <formula>NOT(ISERROR(SEARCH("Lib Dem",Q87)))</formula>
    </cfRule>
    <cfRule type="containsText" dxfId="938" priority="685" operator="containsText" text="Green">
      <formula>NOT(ISERROR(SEARCH("Green",Q87)))</formula>
    </cfRule>
    <cfRule type="containsText" dxfId="937" priority="686" operator="containsText" text="Conservative">
      <formula>NOT(ISERROR(SEARCH("Conservative",Q87)))</formula>
    </cfRule>
    <cfRule type="containsText" dxfId="936" priority="687" operator="containsText" text="SNP">
      <formula>NOT(ISERROR(SEARCH("SNP",Q87)))</formula>
    </cfRule>
    <cfRule type="containsText" dxfId="935" priority="688" operator="containsText" text="Labour">
      <formula>NOT(ISERROR(SEARCH("Labour",Q87)))</formula>
    </cfRule>
  </conditionalFormatting>
  <conditionalFormatting sqref="Q88">
    <cfRule type="containsText" dxfId="934" priority="673" operator="containsText" text="Family">
      <formula>NOT(ISERROR(SEARCH("Family",Q88)))</formula>
    </cfRule>
    <cfRule type="containsText" dxfId="933" priority="674" operator="containsText" text="Alba">
      <formula>NOT(ISERROR(SEARCH("Alba",Q88)))</formula>
    </cfRule>
    <cfRule type="containsText" dxfId="932" priority="675" operator="containsText" text="Ind">
      <formula>NOT(ISERROR(SEARCH("Ind",Q88)))</formula>
    </cfRule>
    <cfRule type="containsText" dxfId="931" priority="676" operator="containsText" text="Lib Dem">
      <formula>NOT(ISERROR(SEARCH("Lib Dem",Q88)))</formula>
    </cfRule>
    <cfRule type="containsText" dxfId="930" priority="677" operator="containsText" text="Green">
      <formula>NOT(ISERROR(SEARCH("Green",Q88)))</formula>
    </cfRule>
    <cfRule type="containsText" dxfId="929" priority="678" operator="containsText" text="Conservative">
      <formula>NOT(ISERROR(SEARCH("Conservative",Q88)))</formula>
    </cfRule>
    <cfRule type="containsText" dxfId="928" priority="679" operator="containsText" text="SNP">
      <formula>NOT(ISERROR(SEARCH("SNP",Q88)))</formula>
    </cfRule>
    <cfRule type="containsText" dxfId="927" priority="680" operator="containsText" text="Labour">
      <formula>NOT(ISERROR(SEARCH("Labour",Q88)))</formula>
    </cfRule>
  </conditionalFormatting>
  <conditionalFormatting sqref="Q89">
    <cfRule type="containsText" dxfId="926" priority="665" operator="containsText" text="Family">
      <formula>NOT(ISERROR(SEARCH("Family",Q89)))</formula>
    </cfRule>
    <cfRule type="containsText" dxfId="925" priority="666" operator="containsText" text="Alba">
      <formula>NOT(ISERROR(SEARCH("Alba",Q89)))</formula>
    </cfRule>
    <cfRule type="containsText" dxfId="924" priority="667" operator="containsText" text="Ind">
      <formula>NOT(ISERROR(SEARCH("Ind",Q89)))</formula>
    </cfRule>
    <cfRule type="containsText" dxfId="923" priority="668" operator="containsText" text="Lib Dem">
      <formula>NOT(ISERROR(SEARCH("Lib Dem",Q89)))</formula>
    </cfRule>
    <cfRule type="containsText" dxfId="922" priority="669" operator="containsText" text="Green">
      <formula>NOT(ISERROR(SEARCH("Green",Q89)))</formula>
    </cfRule>
    <cfRule type="containsText" dxfId="921" priority="670" operator="containsText" text="Conservative">
      <formula>NOT(ISERROR(SEARCH("Conservative",Q89)))</formula>
    </cfRule>
    <cfRule type="containsText" dxfId="920" priority="671" operator="containsText" text="SNP">
      <formula>NOT(ISERROR(SEARCH("SNP",Q89)))</formula>
    </cfRule>
    <cfRule type="containsText" dxfId="919" priority="672" operator="containsText" text="Labour">
      <formula>NOT(ISERROR(SEARCH("Labour",Q89)))</formula>
    </cfRule>
  </conditionalFormatting>
  <conditionalFormatting sqref="C96:N96">
    <cfRule type="top10" dxfId="918" priority="663" bottom="1" rank="1"/>
    <cfRule type="top10" dxfId="917" priority="664" rank="1"/>
  </conditionalFormatting>
  <conditionalFormatting sqref="C97:N97">
    <cfRule type="top10" dxfId="916" priority="661" bottom="1" rank="1"/>
    <cfRule type="top10" dxfId="915" priority="662" rank="1"/>
  </conditionalFormatting>
  <conditionalFormatting sqref="C98:N98">
    <cfRule type="top10" dxfId="914" priority="659" bottom="1" rank="1"/>
    <cfRule type="top10" dxfId="913" priority="660" rank="1"/>
  </conditionalFormatting>
  <conditionalFormatting sqref="C99:N99">
    <cfRule type="top10" dxfId="912" priority="657" bottom="1" rank="1"/>
    <cfRule type="top10" dxfId="911" priority="658" rank="1"/>
  </conditionalFormatting>
  <conditionalFormatting sqref="C100:N100">
    <cfRule type="top10" dxfId="910" priority="655" bottom="1" rank="1"/>
    <cfRule type="top10" dxfId="909" priority="656" rank="1"/>
  </conditionalFormatting>
  <conditionalFormatting sqref="C95:N95">
    <cfRule type="containsText" dxfId="908" priority="619" operator="containsText" text="Family">
      <formula>NOT(ISERROR(SEARCH("Family",C95)))</formula>
    </cfRule>
    <cfRule type="containsText" dxfId="907" priority="634" operator="containsText" text="Alba">
      <formula>NOT(ISERROR(SEARCH("Alba",C95)))</formula>
    </cfRule>
    <cfRule type="containsText" dxfId="906" priority="635" operator="containsText" text="Ind">
      <formula>NOT(ISERROR(SEARCH("Ind",C95)))</formula>
    </cfRule>
    <cfRule type="containsText" dxfId="905" priority="636" operator="containsText" text="Lib Dem">
      <formula>NOT(ISERROR(SEARCH("Lib Dem",C95)))</formula>
    </cfRule>
    <cfRule type="containsText" dxfId="904" priority="637" operator="containsText" text="Green">
      <formula>NOT(ISERROR(SEARCH("Green",C95)))</formula>
    </cfRule>
    <cfRule type="containsText" dxfId="903" priority="638" operator="containsText" text="Conservative">
      <formula>NOT(ISERROR(SEARCH("Conservative",C95)))</formula>
    </cfRule>
    <cfRule type="containsText" dxfId="902" priority="639" operator="containsText" text="SNP">
      <formula>NOT(ISERROR(SEARCH("SNP",C95)))</formula>
    </cfRule>
    <cfRule type="containsText" dxfId="901" priority="640" operator="containsText" text="Labour">
      <formula>NOT(ISERROR(SEARCH("Labour",C95)))</formula>
    </cfRule>
  </conditionalFormatting>
  <conditionalFormatting sqref="B96">
    <cfRule type="containsText" dxfId="900" priority="611" operator="containsText" text="Family">
      <formula>NOT(ISERROR(SEARCH("Family",B96)))</formula>
    </cfRule>
    <cfRule type="containsText" dxfId="899" priority="612" operator="containsText" text="Alba">
      <formula>NOT(ISERROR(SEARCH("Alba",B96)))</formula>
    </cfRule>
    <cfRule type="containsText" dxfId="898" priority="613" operator="containsText" text="Ind">
      <formula>NOT(ISERROR(SEARCH("Ind",B96)))</formula>
    </cfRule>
    <cfRule type="containsText" dxfId="897" priority="614" operator="containsText" text="Lib Dem">
      <formula>NOT(ISERROR(SEARCH("Lib Dem",B96)))</formula>
    </cfRule>
    <cfRule type="containsText" dxfId="896" priority="615" operator="containsText" text="Green">
      <formula>NOT(ISERROR(SEARCH("Green",B96)))</formula>
    </cfRule>
    <cfRule type="containsText" dxfId="895" priority="616" operator="containsText" text="Conservative">
      <formula>NOT(ISERROR(SEARCH("Conservative",B96)))</formula>
    </cfRule>
    <cfRule type="containsText" dxfId="894" priority="617" operator="containsText" text="SNP">
      <formula>NOT(ISERROR(SEARCH("SNP",B96)))</formula>
    </cfRule>
    <cfRule type="containsText" dxfId="893" priority="618" operator="containsText" text="Labour">
      <formula>NOT(ISERROR(SEARCH("Labour",B96)))</formula>
    </cfRule>
  </conditionalFormatting>
  <conditionalFormatting sqref="B97">
    <cfRule type="containsText" dxfId="892" priority="603" operator="containsText" text="Family">
      <formula>NOT(ISERROR(SEARCH("Family",B97)))</formula>
    </cfRule>
    <cfRule type="containsText" dxfId="891" priority="604" operator="containsText" text="Alba">
      <formula>NOT(ISERROR(SEARCH("Alba",B97)))</formula>
    </cfRule>
    <cfRule type="containsText" dxfId="890" priority="605" operator="containsText" text="Ind">
      <formula>NOT(ISERROR(SEARCH("Ind",B97)))</formula>
    </cfRule>
    <cfRule type="containsText" dxfId="889" priority="606" operator="containsText" text="Lib Dem">
      <formula>NOT(ISERROR(SEARCH("Lib Dem",B97)))</formula>
    </cfRule>
    <cfRule type="containsText" dxfId="888" priority="607" operator="containsText" text="Green">
      <formula>NOT(ISERROR(SEARCH("Green",B97)))</formula>
    </cfRule>
    <cfRule type="containsText" dxfId="887" priority="608" operator="containsText" text="Conservative">
      <formula>NOT(ISERROR(SEARCH("Conservative",B97)))</formula>
    </cfRule>
    <cfRule type="containsText" dxfId="886" priority="609" operator="containsText" text="SNP">
      <formula>NOT(ISERROR(SEARCH("SNP",B97)))</formula>
    </cfRule>
    <cfRule type="containsText" dxfId="885" priority="610" operator="containsText" text="Labour">
      <formula>NOT(ISERROR(SEARCH("Labour",B97)))</formula>
    </cfRule>
  </conditionalFormatting>
  <conditionalFormatting sqref="B98">
    <cfRule type="containsText" dxfId="884" priority="595" operator="containsText" text="Family">
      <formula>NOT(ISERROR(SEARCH("Family",B98)))</formula>
    </cfRule>
    <cfRule type="containsText" dxfId="883" priority="596" operator="containsText" text="Alba">
      <formula>NOT(ISERROR(SEARCH("Alba",B98)))</formula>
    </cfRule>
    <cfRule type="containsText" dxfId="882" priority="597" operator="containsText" text="Ind">
      <formula>NOT(ISERROR(SEARCH("Ind",B98)))</formula>
    </cfRule>
    <cfRule type="containsText" dxfId="881" priority="598" operator="containsText" text="Lib Dem">
      <formula>NOT(ISERROR(SEARCH("Lib Dem",B98)))</formula>
    </cfRule>
    <cfRule type="containsText" dxfId="880" priority="599" operator="containsText" text="Green">
      <formula>NOT(ISERROR(SEARCH("Green",B98)))</formula>
    </cfRule>
    <cfRule type="containsText" dxfId="879" priority="600" operator="containsText" text="Conservative">
      <formula>NOT(ISERROR(SEARCH("Conservative",B98)))</formula>
    </cfRule>
    <cfRule type="containsText" dxfId="878" priority="601" operator="containsText" text="SNP">
      <formula>NOT(ISERROR(SEARCH("SNP",B98)))</formula>
    </cfRule>
    <cfRule type="containsText" dxfId="877" priority="602" operator="containsText" text="Labour">
      <formula>NOT(ISERROR(SEARCH("Labour",B98)))</formula>
    </cfRule>
  </conditionalFormatting>
  <conditionalFormatting sqref="B99">
    <cfRule type="containsText" dxfId="876" priority="587" operator="containsText" text="Family">
      <formula>NOT(ISERROR(SEARCH("Family",B99)))</formula>
    </cfRule>
    <cfRule type="containsText" dxfId="875" priority="588" operator="containsText" text="Alba">
      <formula>NOT(ISERROR(SEARCH("Alba",B99)))</formula>
    </cfRule>
    <cfRule type="containsText" dxfId="874" priority="589" operator="containsText" text="Ind">
      <formula>NOT(ISERROR(SEARCH("Ind",B99)))</formula>
    </cfRule>
    <cfRule type="containsText" dxfId="873" priority="590" operator="containsText" text="Lib Dem">
      <formula>NOT(ISERROR(SEARCH("Lib Dem",B99)))</formula>
    </cfRule>
    <cfRule type="containsText" dxfId="872" priority="591" operator="containsText" text="Green">
      <formula>NOT(ISERROR(SEARCH("Green",B99)))</formula>
    </cfRule>
    <cfRule type="containsText" dxfId="871" priority="592" operator="containsText" text="Conservative">
      <formula>NOT(ISERROR(SEARCH("Conservative",B99)))</formula>
    </cfRule>
    <cfRule type="containsText" dxfId="870" priority="593" operator="containsText" text="SNP">
      <formula>NOT(ISERROR(SEARCH("SNP",B99)))</formula>
    </cfRule>
    <cfRule type="containsText" dxfId="869" priority="594" operator="containsText" text="Labour">
      <formula>NOT(ISERROR(SEARCH("Labour",B99)))</formula>
    </cfRule>
  </conditionalFormatting>
  <conditionalFormatting sqref="B100">
    <cfRule type="containsText" dxfId="868" priority="579" operator="containsText" text="Family">
      <formula>NOT(ISERROR(SEARCH("Family",B100)))</formula>
    </cfRule>
    <cfRule type="containsText" dxfId="867" priority="580" operator="containsText" text="Alba">
      <formula>NOT(ISERROR(SEARCH("Alba",B100)))</formula>
    </cfRule>
    <cfRule type="containsText" dxfId="866" priority="581" operator="containsText" text="Ind">
      <formula>NOT(ISERROR(SEARCH("Ind",B100)))</formula>
    </cfRule>
    <cfRule type="containsText" dxfId="865" priority="582" operator="containsText" text="Lib Dem">
      <formula>NOT(ISERROR(SEARCH("Lib Dem",B100)))</formula>
    </cfRule>
    <cfRule type="containsText" dxfId="864" priority="583" operator="containsText" text="Green">
      <formula>NOT(ISERROR(SEARCH("Green",B100)))</formula>
    </cfRule>
    <cfRule type="containsText" dxfId="863" priority="584" operator="containsText" text="Conservative">
      <formula>NOT(ISERROR(SEARCH("Conservative",B100)))</formula>
    </cfRule>
    <cfRule type="containsText" dxfId="862" priority="585" operator="containsText" text="SNP">
      <formula>NOT(ISERROR(SEARCH("SNP",B100)))</formula>
    </cfRule>
    <cfRule type="containsText" dxfId="861" priority="586" operator="containsText" text="Labour">
      <formula>NOT(ISERROR(SEARCH("Labour",B100)))</formula>
    </cfRule>
  </conditionalFormatting>
  <conditionalFormatting sqref="R95:X95">
    <cfRule type="containsText" dxfId="860" priority="555" operator="containsText" text="Family">
      <formula>NOT(ISERROR(SEARCH("Family",R95)))</formula>
    </cfRule>
    <cfRule type="containsText" dxfId="859" priority="556" operator="containsText" text="Alba">
      <formula>NOT(ISERROR(SEARCH("Alba",R95)))</formula>
    </cfRule>
    <cfRule type="containsText" dxfId="858" priority="557" operator="containsText" text="Ind">
      <formula>NOT(ISERROR(SEARCH("Ind",R95)))</formula>
    </cfRule>
    <cfRule type="containsText" dxfId="857" priority="558" operator="containsText" text="Lib Dem">
      <formula>NOT(ISERROR(SEARCH("Lib Dem",R95)))</formula>
    </cfRule>
    <cfRule type="containsText" dxfId="856" priority="559" operator="containsText" text="Green">
      <formula>NOT(ISERROR(SEARCH("Green",R95)))</formula>
    </cfRule>
    <cfRule type="containsText" dxfId="855" priority="560" operator="containsText" text="Conservative">
      <formula>NOT(ISERROR(SEARCH("Conservative",R95)))</formula>
    </cfRule>
    <cfRule type="containsText" dxfId="854" priority="561" operator="containsText" text="SNP">
      <formula>NOT(ISERROR(SEARCH("SNP",R95)))</formula>
    </cfRule>
    <cfRule type="containsText" dxfId="853" priority="562" operator="containsText" text="Labour">
      <formula>NOT(ISERROR(SEARCH("Labour",R95)))</formula>
    </cfRule>
  </conditionalFormatting>
  <conditionalFormatting sqref="Q96">
    <cfRule type="containsText" dxfId="852" priority="547" operator="containsText" text="Family">
      <formula>NOT(ISERROR(SEARCH("Family",Q96)))</formula>
    </cfRule>
    <cfRule type="containsText" dxfId="851" priority="548" operator="containsText" text="Alba">
      <formula>NOT(ISERROR(SEARCH("Alba",Q96)))</formula>
    </cfRule>
    <cfRule type="containsText" dxfId="850" priority="549" operator="containsText" text="Ind">
      <formula>NOT(ISERROR(SEARCH("Ind",Q96)))</formula>
    </cfRule>
    <cfRule type="containsText" dxfId="849" priority="550" operator="containsText" text="Lib Dem">
      <formula>NOT(ISERROR(SEARCH("Lib Dem",Q96)))</formula>
    </cfRule>
    <cfRule type="containsText" dxfId="848" priority="551" operator="containsText" text="Green">
      <formula>NOT(ISERROR(SEARCH("Green",Q96)))</formula>
    </cfRule>
    <cfRule type="containsText" dxfId="847" priority="552" operator="containsText" text="Conservative">
      <formula>NOT(ISERROR(SEARCH("Conservative",Q96)))</formula>
    </cfRule>
    <cfRule type="containsText" dxfId="846" priority="553" operator="containsText" text="SNP">
      <formula>NOT(ISERROR(SEARCH("SNP",Q96)))</formula>
    </cfRule>
    <cfRule type="containsText" dxfId="845" priority="554" operator="containsText" text="Labour">
      <formula>NOT(ISERROR(SEARCH("Labour",Q96)))</formula>
    </cfRule>
  </conditionalFormatting>
  <conditionalFormatting sqref="Q97">
    <cfRule type="containsText" dxfId="844" priority="539" operator="containsText" text="Family">
      <formula>NOT(ISERROR(SEARCH("Family",Q97)))</formula>
    </cfRule>
    <cfRule type="containsText" dxfId="843" priority="540" operator="containsText" text="Alba">
      <formula>NOT(ISERROR(SEARCH("Alba",Q97)))</formula>
    </cfRule>
    <cfRule type="containsText" dxfId="842" priority="541" operator="containsText" text="Ind">
      <formula>NOT(ISERROR(SEARCH("Ind",Q97)))</formula>
    </cfRule>
    <cfRule type="containsText" dxfId="841" priority="542" operator="containsText" text="Lib Dem">
      <formula>NOT(ISERROR(SEARCH("Lib Dem",Q97)))</formula>
    </cfRule>
    <cfRule type="containsText" dxfId="840" priority="543" operator="containsText" text="Green">
      <formula>NOT(ISERROR(SEARCH("Green",Q97)))</formula>
    </cfRule>
    <cfRule type="containsText" dxfId="839" priority="544" operator="containsText" text="Conservative">
      <formula>NOT(ISERROR(SEARCH("Conservative",Q97)))</formula>
    </cfRule>
    <cfRule type="containsText" dxfId="838" priority="545" operator="containsText" text="SNP">
      <formula>NOT(ISERROR(SEARCH("SNP",Q97)))</formula>
    </cfRule>
    <cfRule type="containsText" dxfId="837" priority="546" operator="containsText" text="Labour">
      <formula>NOT(ISERROR(SEARCH("Labour",Q97)))</formula>
    </cfRule>
  </conditionalFormatting>
  <conditionalFormatting sqref="Q98">
    <cfRule type="containsText" dxfId="836" priority="531" operator="containsText" text="Family">
      <formula>NOT(ISERROR(SEARCH("Family",Q98)))</formula>
    </cfRule>
    <cfRule type="containsText" dxfId="835" priority="532" operator="containsText" text="Alba">
      <formula>NOT(ISERROR(SEARCH("Alba",Q98)))</formula>
    </cfRule>
    <cfRule type="containsText" dxfId="834" priority="533" operator="containsText" text="Ind">
      <formula>NOT(ISERROR(SEARCH("Ind",Q98)))</formula>
    </cfRule>
    <cfRule type="containsText" dxfId="833" priority="534" operator="containsText" text="Lib Dem">
      <formula>NOT(ISERROR(SEARCH("Lib Dem",Q98)))</formula>
    </cfRule>
    <cfRule type="containsText" dxfId="832" priority="535" operator="containsText" text="Green">
      <formula>NOT(ISERROR(SEARCH("Green",Q98)))</formula>
    </cfRule>
    <cfRule type="containsText" dxfId="831" priority="536" operator="containsText" text="Conservative">
      <formula>NOT(ISERROR(SEARCH("Conservative",Q98)))</formula>
    </cfRule>
    <cfRule type="containsText" dxfId="830" priority="537" operator="containsText" text="SNP">
      <formula>NOT(ISERROR(SEARCH("SNP",Q98)))</formula>
    </cfRule>
    <cfRule type="containsText" dxfId="829" priority="538" operator="containsText" text="Labour">
      <formula>NOT(ISERROR(SEARCH("Labour",Q98)))</formula>
    </cfRule>
  </conditionalFormatting>
  <conditionalFormatting sqref="Q99">
    <cfRule type="containsText" dxfId="828" priority="523" operator="containsText" text="Family">
      <formula>NOT(ISERROR(SEARCH("Family",Q99)))</formula>
    </cfRule>
    <cfRule type="containsText" dxfId="827" priority="524" operator="containsText" text="Alba">
      <formula>NOT(ISERROR(SEARCH("Alba",Q99)))</formula>
    </cfRule>
    <cfRule type="containsText" dxfId="826" priority="525" operator="containsText" text="Ind">
      <formula>NOT(ISERROR(SEARCH("Ind",Q99)))</formula>
    </cfRule>
    <cfRule type="containsText" dxfId="825" priority="526" operator="containsText" text="Lib Dem">
      <formula>NOT(ISERROR(SEARCH("Lib Dem",Q99)))</formula>
    </cfRule>
    <cfRule type="containsText" dxfId="824" priority="527" operator="containsText" text="Green">
      <formula>NOT(ISERROR(SEARCH("Green",Q99)))</formula>
    </cfRule>
    <cfRule type="containsText" dxfId="823" priority="528" operator="containsText" text="Conservative">
      <formula>NOT(ISERROR(SEARCH("Conservative",Q99)))</formula>
    </cfRule>
    <cfRule type="containsText" dxfId="822" priority="529" operator="containsText" text="SNP">
      <formula>NOT(ISERROR(SEARCH("SNP",Q99)))</formula>
    </cfRule>
    <cfRule type="containsText" dxfId="821" priority="530" operator="containsText" text="Labour">
      <formula>NOT(ISERROR(SEARCH("Labour",Q99)))</formula>
    </cfRule>
  </conditionalFormatting>
  <conditionalFormatting sqref="Q100">
    <cfRule type="containsText" dxfId="820" priority="515" operator="containsText" text="Family">
      <formula>NOT(ISERROR(SEARCH("Family",Q100)))</formula>
    </cfRule>
    <cfRule type="containsText" dxfId="819" priority="516" operator="containsText" text="Alba">
      <formula>NOT(ISERROR(SEARCH("Alba",Q100)))</formula>
    </cfRule>
    <cfRule type="containsText" dxfId="818" priority="517" operator="containsText" text="Ind">
      <formula>NOT(ISERROR(SEARCH("Ind",Q100)))</formula>
    </cfRule>
    <cfRule type="containsText" dxfId="817" priority="518" operator="containsText" text="Lib Dem">
      <formula>NOT(ISERROR(SEARCH("Lib Dem",Q100)))</formula>
    </cfRule>
    <cfRule type="containsText" dxfId="816" priority="519" operator="containsText" text="Green">
      <formula>NOT(ISERROR(SEARCH("Green",Q100)))</formula>
    </cfRule>
    <cfRule type="containsText" dxfId="815" priority="520" operator="containsText" text="Conservative">
      <formula>NOT(ISERROR(SEARCH("Conservative",Q100)))</formula>
    </cfRule>
    <cfRule type="containsText" dxfId="814" priority="521" operator="containsText" text="SNP">
      <formula>NOT(ISERROR(SEARCH("SNP",Q100)))</formula>
    </cfRule>
    <cfRule type="containsText" dxfId="813" priority="522" operator="containsText" text="Labour">
      <formula>NOT(ISERROR(SEARCH("Labour",Q100)))</formula>
    </cfRule>
  </conditionalFormatting>
  <conditionalFormatting sqref="C107:N107">
    <cfRule type="top10" dxfId="812" priority="497" bottom="1" rank="1"/>
    <cfRule type="top10" dxfId="811" priority="498" rank="1"/>
  </conditionalFormatting>
  <conditionalFormatting sqref="C108:N108">
    <cfRule type="top10" dxfId="810" priority="495" bottom="1" rank="1"/>
    <cfRule type="top10" dxfId="809" priority="496" rank="1"/>
  </conditionalFormatting>
  <conditionalFormatting sqref="C109:N109">
    <cfRule type="top10" dxfId="808" priority="493" bottom="1" rank="1"/>
    <cfRule type="top10" dxfId="807" priority="494" rank="1"/>
  </conditionalFormatting>
  <conditionalFormatting sqref="C110:N110">
    <cfRule type="top10" dxfId="806" priority="491" bottom="1" rank="1"/>
    <cfRule type="top10" dxfId="805" priority="492" rank="1"/>
  </conditionalFormatting>
  <conditionalFormatting sqref="C111:N111">
    <cfRule type="top10" dxfId="804" priority="489" bottom="1" rank="1"/>
    <cfRule type="top10" dxfId="803" priority="490" rank="1"/>
  </conditionalFormatting>
  <conditionalFormatting sqref="C106:N106">
    <cfRule type="containsText" dxfId="802" priority="453" operator="containsText" text="Family">
      <formula>NOT(ISERROR(SEARCH("Family",C106)))</formula>
    </cfRule>
    <cfRule type="containsText" dxfId="801" priority="468" operator="containsText" text="Alba">
      <formula>NOT(ISERROR(SEARCH("Alba",C106)))</formula>
    </cfRule>
    <cfRule type="containsText" dxfId="800" priority="469" operator="containsText" text="Ind">
      <formula>NOT(ISERROR(SEARCH("Ind",C106)))</formula>
    </cfRule>
    <cfRule type="containsText" dxfId="799" priority="470" operator="containsText" text="Lib Dem">
      <formula>NOT(ISERROR(SEARCH("Lib Dem",C106)))</formula>
    </cfRule>
    <cfRule type="containsText" dxfId="798" priority="471" operator="containsText" text="Green">
      <formula>NOT(ISERROR(SEARCH("Green",C106)))</formula>
    </cfRule>
    <cfRule type="containsText" dxfId="797" priority="472" operator="containsText" text="Conservative">
      <formula>NOT(ISERROR(SEARCH("Conservative",C106)))</formula>
    </cfRule>
    <cfRule type="containsText" dxfId="796" priority="473" operator="containsText" text="SNP">
      <formula>NOT(ISERROR(SEARCH("SNP",C106)))</formula>
    </cfRule>
    <cfRule type="containsText" dxfId="795" priority="474" operator="containsText" text="Labour">
      <formula>NOT(ISERROR(SEARCH("Labour",C106)))</formula>
    </cfRule>
  </conditionalFormatting>
  <conditionalFormatting sqref="B107">
    <cfRule type="containsText" dxfId="794" priority="445" operator="containsText" text="Family">
      <formula>NOT(ISERROR(SEARCH("Family",B107)))</formula>
    </cfRule>
    <cfRule type="containsText" dxfId="793" priority="446" operator="containsText" text="Alba">
      <formula>NOT(ISERROR(SEARCH("Alba",B107)))</formula>
    </cfRule>
    <cfRule type="containsText" dxfId="792" priority="447" operator="containsText" text="Ind">
      <formula>NOT(ISERROR(SEARCH("Ind",B107)))</formula>
    </cfRule>
    <cfRule type="containsText" dxfId="791" priority="448" operator="containsText" text="Lib Dem">
      <formula>NOT(ISERROR(SEARCH("Lib Dem",B107)))</formula>
    </cfRule>
    <cfRule type="containsText" dxfId="790" priority="449" operator="containsText" text="Green">
      <formula>NOT(ISERROR(SEARCH("Green",B107)))</formula>
    </cfRule>
    <cfRule type="containsText" dxfId="789" priority="450" operator="containsText" text="Conservative">
      <formula>NOT(ISERROR(SEARCH("Conservative",B107)))</formula>
    </cfRule>
    <cfRule type="containsText" dxfId="788" priority="451" operator="containsText" text="SNP">
      <formula>NOT(ISERROR(SEARCH("SNP",B107)))</formula>
    </cfRule>
    <cfRule type="containsText" dxfId="787" priority="452" operator="containsText" text="Labour">
      <formula>NOT(ISERROR(SEARCH("Labour",B107)))</formula>
    </cfRule>
  </conditionalFormatting>
  <conditionalFormatting sqref="B108">
    <cfRule type="containsText" dxfId="786" priority="437" operator="containsText" text="Family">
      <formula>NOT(ISERROR(SEARCH("Family",B108)))</formula>
    </cfRule>
    <cfRule type="containsText" dxfId="785" priority="438" operator="containsText" text="Alba">
      <formula>NOT(ISERROR(SEARCH("Alba",B108)))</formula>
    </cfRule>
    <cfRule type="containsText" dxfId="784" priority="439" operator="containsText" text="Ind">
      <formula>NOT(ISERROR(SEARCH("Ind",B108)))</formula>
    </cfRule>
    <cfRule type="containsText" dxfId="783" priority="440" operator="containsText" text="Lib Dem">
      <formula>NOT(ISERROR(SEARCH("Lib Dem",B108)))</formula>
    </cfRule>
    <cfRule type="containsText" dxfId="782" priority="441" operator="containsText" text="Green">
      <formula>NOT(ISERROR(SEARCH("Green",B108)))</formula>
    </cfRule>
    <cfRule type="containsText" dxfId="781" priority="442" operator="containsText" text="Conservative">
      <formula>NOT(ISERROR(SEARCH("Conservative",B108)))</formula>
    </cfRule>
    <cfRule type="containsText" dxfId="780" priority="443" operator="containsText" text="SNP">
      <formula>NOT(ISERROR(SEARCH("SNP",B108)))</formula>
    </cfRule>
    <cfRule type="containsText" dxfId="779" priority="444" operator="containsText" text="Labour">
      <formula>NOT(ISERROR(SEARCH("Labour",B108)))</formula>
    </cfRule>
  </conditionalFormatting>
  <conditionalFormatting sqref="B109">
    <cfRule type="containsText" dxfId="778" priority="429" operator="containsText" text="Family">
      <formula>NOT(ISERROR(SEARCH("Family",B109)))</formula>
    </cfRule>
    <cfRule type="containsText" dxfId="777" priority="430" operator="containsText" text="Alba">
      <formula>NOT(ISERROR(SEARCH("Alba",B109)))</formula>
    </cfRule>
    <cfRule type="containsText" dxfId="776" priority="431" operator="containsText" text="Ind">
      <formula>NOT(ISERROR(SEARCH("Ind",B109)))</formula>
    </cfRule>
    <cfRule type="containsText" dxfId="775" priority="432" operator="containsText" text="Lib Dem">
      <formula>NOT(ISERROR(SEARCH("Lib Dem",B109)))</formula>
    </cfRule>
    <cfRule type="containsText" dxfId="774" priority="433" operator="containsText" text="Green">
      <formula>NOT(ISERROR(SEARCH("Green",B109)))</formula>
    </cfRule>
    <cfRule type="containsText" dxfId="773" priority="434" operator="containsText" text="Conservative">
      <formula>NOT(ISERROR(SEARCH("Conservative",B109)))</formula>
    </cfRule>
    <cfRule type="containsText" dxfId="772" priority="435" operator="containsText" text="SNP">
      <formula>NOT(ISERROR(SEARCH("SNP",B109)))</formula>
    </cfRule>
    <cfRule type="containsText" dxfId="771" priority="436" operator="containsText" text="Labour">
      <formula>NOT(ISERROR(SEARCH("Labour",B109)))</formula>
    </cfRule>
  </conditionalFormatting>
  <conditionalFormatting sqref="B110">
    <cfRule type="containsText" dxfId="770" priority="421" operator="containsText" text="Family">
      <formula>NOT(ISERROR(SEARCH("Family",B110)))</formula>
    </cfRule>
    <cfRule type="containsText" dxfId="769" priority="422" operator="containsText" text="Alba">
      <formula>NOT(ISERROR(SEARCH("Alba",B110)))</formula>
    </cfRule>
    <cfRule type="containsText" dxfId="768" priority="423" operator="containsText" text="Ind">
      <formula>NOT(ISERROR(SEARCH("Ind",B110)))</formula>
    </cfRule>
    <cfRule type="containsText" dxfId="767" priority="424" operator="containsText" text="Lib Dem">
      <formula>NOT(ISERROR(SEARCH("Lib Dem",B110)))</formula>
    </cfRule>
    <cfRule type="containsText" dxfId="766" priority="425" operator="containsText" text="Green">
      <formula>NOT(ISERROR(SEARCH("Green",B110)))</formula>
    </cfRule>
    <cfRule type="containsText" dxfId="765" priority="426" operator="containsText" text="Conservative">
      <formula>NOT(ISERROR(SEARCH("Conservative",B110)))</formula>
    </cfRule>
    <cfRule type="containsText" dxfId="764" priority="427" operator="containsText" text="SNP">
      <formula>NOT(ISERROR(SEARCH("SNP",B110)))</formula>
    </cfRule>
    <cfRule type="containsText" dxfId="763" priority="428" operator="containsText" text="Labour">
      <formula>NOT(ISERROR(SEARCH("Labour",B110)))</formula>
    </cfRule>
  </conditionalFormatting>
  <conditionalFormatting sqref="B111">
    <cfRule type="containsText" dxfId="762" priority="413" operator="containsText" text="Family">
      <formula>NOT(ISERROR(SEARCH("Family",B111)))</formula>
    </cfRule>
    <cfRule type="containsText" dxfId="761" priority="414" operator="containsText" text="Alba">
      <formula>NOT(ISERROR(SEARCH("Alba",B111)))</formula>
    </cfRule>
    <cfRule type="containsText" dxfId="760" priority="415" operator="containsText" text="Ind">
      <formula>NOT(ISERROR(SEARCH("Ind",B111)))</formula>
    </cfRule>
    <cfRule type="containsText" dxfId="759" priority="416" operator="containsText" text="Lib Dem">
      <formula>NOT(ISERROR(SEARCH("Lib Dem",B111)))</formula>
    </cfRule>
    <cfRule type="containsText" dxfId="758" priority="417" operator="containsText" text="Green">
      <formula>NOT(ISERROR(SEARCH("Green",B111)))</formula>
    </cfRule>
    <cfRule type="containsText" dxfId="757" priority="418" operator="containsText" text="Conservative">
      <formula>NOT(ISERROR(SEARCH("Conservative",B111)))</formula>
    </cfRule>
    <cfRule type="containsText" dxfId="756" priority="419" operator="containsText" text="SNP">
      <formula>NOT(ISERROR(SEARCH("SNP",B111)))</formula>
    </cfRule>
    <cfRule type="containsText" dxfId="755" priority="420" operator="containsText" text="Labour">
      <formula>NOT(ISERROR(SEARCH("Labour",B111)))</formula>
    </cfRule>
  </conditionalFormatting>
  <conditionalFormatting sqref="R106:X106">
    <cfRule type="containsText" dxfId="754" priority="389" operator="containsText" text="Family">
      <formula>NOT(ISERROR(SEARCH("Family",R106)))</formula>
    </cfRule>
    <cfRule type="containsText" dxfId="753" priority="390" operator="containsText" text="Alba">
      <formula>NOT(ISERROR(SEARCH("Alba",R106)))</formula>
    </cfRule>
    <cfRule type="containsText" dxfId="752" priority="391" operator="containsText" text="Ind">
      <formula>NOT(ISERROR(SEARCH("Ind",R106)))</formula>
    </cfRule>
    <cfRule type="containsText" dxfId="751" priority="392" operator="containsText" text="Lib Dem">
      <formula>NOT(ISERROR(SEARCH("Lib Dem",R106)))</formula>
    </cfRule>
    <cfRule type="containsText" dxfId="750" priority="393" operator="containsText" text="Green">
      <formula>NOT(ISERROR(SEARCH("Green",R106)))</formula>
    </cfRule>
    <cfRule type="containsText" dxfId="749" priority="394" operator="containsText" text="Conservative">
      <formula>NOT(ISERROR(SEARCH("Conservative",R106)))</formula>
    </cfRule>
    <cfRule type="containsText" dxfId="748" priority="395" operator="containsText" text="SNP">
      <formula>NOT(ISERROR(SEARCH("SNP",R106)))</formula>
    </cfRule>
    <cfRule type="containsText" dxfId="747" priority="396" operator="containsText" text="Labour">
      <formula>NOT(ISERROR(SEARCH("Labour",R106)))</formula>
    </cfRule>
  </conditionalFormatting>
  <conditionalFormatting sqref="Q107">
    <cfRule type="containsText" dxfId="746" priority="381" operator="containsText" text="Family">
      <formula>NOT(ISERROR(SEARCH("Family",Q107)))</formula>
    </cfRule>
    <cfRule type="containsText" dxfId="745" priority="382" operator="containsText" text="Alba">
      <formula>NOT(ISERROR(SEARCH("Alba",Q107)))</formula>
    </cfRule>
    <cfRule type="containsText" dxfId="744" priority="383" operator="containsText" text="Ind">
      <formula>NOT(ISERROR(SEARCH("Ind",Q107)))</formula>
    </cfRule>
    <cfRule type="containsText" dxfId="743" priority="384" operator="containsText" text="Lib Dem">
      <formula>NOT(ISERROR(SEARCH("Lib Dem",Q107)))</formula>
    </cfRule>
    <cfRule type="containsText" dxfId="742" priority="385" operator="containsText" text="Green">
      <formula>NOT(ISERROR(SEARCH("Green",Q107)))</formula>
    </cfRule>
    <cfRule type="containsText" dxfId="741" priority="386" operator="containsText" text="Conservative">
      <formula>NOT(ISERROR(SEARCH("Conservative",Q107)))</formula>
    </cfRule>
    <cfRule type="containsText" dxfId="740" priority="387" operator="containsText" text="SNP">
      <formula>NOT(ISERROR(SEARCH("SNP",Q107)))</formula>
    </cfRule>
    <cfRule type="containsText" dxfId="739" priority="388" operator="containsText" text="Labour">
      <formula>NOT(ISERROR(SEARCH("Labour",Q107)))</formula>
    </cfRule>
  </conditionalFormatting>
  <conditionalFormatting sqref="Q108">
    <cfRule type="containsText" dxfId="738" priority="373" operator="containsText" text="Family">
      <formula>NOT(ISERROR(SEARCH("Family",Q108)))</formula>
    </cfRule>
    <cfRule type="containsText" dxfId="737" priority="374" operator="containsText" text="Alba">
      <formula>NOT(ISERROR(SEARCH("Alba",Q108)))</formula>
    </cfRule>
    <cfRule type="containsText" dxfId="736" priority="375" operator="containsText" text="Ind">
      <formula>NOT(ISERROR(SEARCH("Ind",Q108)))</formula>
    </cfRule>
    <cfRule type="containsText" dxfId="735" priority="376" operator="containsText" text="Lib Dem">
      <formula>NOT(ISERROR(SEARCH("Lib Dem",Q108)))</formula>
    </cfRule>
    <cfRule type="containsText" dxfId="734" priority="377" operator="containsText" text="Green">
      <formula>NOT(ISERROR(SEARCH("Green",Q108)))</formula>
    </cfRule>
    <cfRule type="containsText" dxfId="733" priority="378" operator="containsText" text="Conservative">
      <formula>NOT(ISERROR(SEARCH("Conservative",Q108)))</formula>
    </cfRule>
    <cfRule type="containsText" dxfId="732" priority="379" operator="containsText" text="SNP">
      <formula>NOT(ISERROR(SEARCH("SNP",Q108)))</formula>
    </cfRule>
    <cfRule type="containsText" dxfId="731" priority="380" operator="containsText" text="Labour">
      <formula>NOT(ISERROR(SEARCH("Labour",Q108)))</formula>
    </cfRule>
  </conditionalFormatting>
  <conditionalFormatting sqref="Q109">
    <cfRule type="containsText" dxfId="730" priority="365" operator="containsText" text="Family">
      <formula>NOT(ISERROR(SEARCH("Family",Q109)))</formula>
    </cfRule>
    <cfRule type="containsText" dxfId="729" priority="366" operator="containsText" text="Alba">
      <formula>NOT(ISERROR(SEARCH("Alba",Q109)))</formula>
    </cfRule>
    <cfRule type="containsText" dxfId="728" priority="367" operator="containsText" text="Ind">
      <formula>NOT(ISERROR(SEARCH("Ind",Q109)))</formula>
    </cfRule>
    <cfRule type="containsText" dxfId="727" priority="368" operator="containsText" text="Lib Dem">
      <formula>NOT(ISERROR(SEARCH("Lib Dem",Q109)))</formula>
    </cfRule>
    <cfRule type="containsText" dxfId="726" priority="369" operator="containsText" text="Green">
      <formula>NOT(ISERROR(SEARCH("Green",Q109)))</formula>
    </cfRule>
    <cfRule type="containsText" dxfId="725" priority="370" operator="containsText" text="Conservative">
      <formula>NOT(ISERROR(SEARCH("Conservative",Q109)))</formula>
    </cfRule>
    <cfRule type="containsText" dxfId="724" priority="371" operator="containsText" text="SNP">
      <formula>NOT(ISERROR(SEARCH("SNP",Q109)))</formula>
    </cfRule>
    <cfRule type="containsText" dxfId="723" priority="372" operator="containsText" text="Labour">
      <formula>NOT(ISERROR(SEARCH("Labour",Q109)))</formula>
    </cfRule>
  </conditionalFormatting>
  <conditionalFormatting sqref="Q110">
    <cfRule type="containsText" dxfId="722" priority="357" operator="containsText" text="Family">
      <formula>NOT(ISERROR(SEARCH("Family",Q110)))</formula>
    </cfRule>
    <cfRule type="containsText" dxfId="721" priority="358" operator="containsText" text="Alba">
      <formula>NOT(ISERROR(SEARCH("Alba",Q110)))</formula>
    </cfRule>
    <cfRule type="containsText" dxfId="720" priority="359" operator="containsText" text="Ind">
      <formula>NOT(ISERROR(SEARCH("Ind",Q110)))</formula>
    </cfRule>
    <cfRule type="containsText" dxfId="719" priority="360" operator="containsText" text="Lib Dem">
      <formula>NOT(ISERROR(SEARCH("Lib Dem",Q110)))</formula>
    </cfRule>
    <cfRule type="containsText" dxfId="718" priority="361" operator="containsText" text="Green">
      <formula>NOT(ISERROR(SEARCH("Green",Q110)))</formula>
    </cfRule>
    <cfRule type="containsText" dxfId="717" priority="362" operator="containsText" text="Conservative">
      <formula>NOT(ISERROR(SEARCH("Conservative",Q110)))</formula>
    </cfRule>
    <cfRule type="containsText" dxfId="716" priority="363" operator="containsText" text="SNP">
      <formula>NOT(ISERROR(SEARCH("SNP",Q110)))</formula>
    </cfRule>
    <cfRule type="containsText" dxfId="715" priority="364" operator="containsText" text="Labour">
      <formula>NOT(ISERROR(SEARCH("Labour",Q110)))</formula>
    </cfRule>
  </conditionalFormatting>
  <conditionalFormatting sqref="Q111">
    <cfRule type="containsText" dxfId="714" priority="349" operator="containsText" text="Family">
      <formula>NOT(ISERROR(SEARCH("Family",Q111)))</formula>
    </cfRule>
    <cfRule type="containsText" dxfId="713" priority="350" operator="containsText" text="Alba">
      <formula>NOT(ISERROR(SEARCH("Alba",Q111)))</formula>
    </cfRule>
    <cfRule type="containsText" dxfId="712" priority="351" operator="containsText" text="Ind">
      <formula>NOT(ISERROR(SEARCH("Ind",Q111)))</formula>
    </cfRule>
    <cfRule type="containsText" dxfId="711" priority="352" operator="containsText" text="Lib Dem">
      <formula>NOT(ISERROR(SEARCH("Lib Dem",Q111)))</formula>
    </cfRule>
    <cfRule type="containsText" dxfId="710" priority="353" operator="containsText" text="Green">
      <formula>NOT(ISERROR(SEARCH("Green",Q111)))</formula>
    </cfRule>
    <cfRule type="containsText" dxfId="709" priority="354" operator="containsText" text="Conservative">
      <formula>NOT(ISERROR(SEARCH("Conservative",Q111)))</formula>
    </cfRule>
    <cfRule type="containsText" dxfId="708" priority="355" operator="containsText" text="SNP">
      <formula>NOT(ISERROR(SEARCH("SNP",Q111)))</formula>
    </cfRule>
    <cfRule type="containsText" dxfId="707" priority="356" operator="containsText" text="Labour">
      <formula>NOT(ISERROR(SEARCH("Labour",Q111)))</formula>
    </cfRule>
  </conditionalFormatting>
  <conditionalFormatting sqref="C118:N118">
    <cfRule type="top10" dxfId="706" priority="331" bottom="1" rank="1"/>
    <cfRule type="top10" dxfId="705" priority="332" rank="1"/>
  </conditionalFormatting>
  <conditionalFormatting sqref="C119:N119">
    <cfRule type="top10" dxfId="704" priority="329" bottom="1" rank="1"/>
    <cfRule type="top10" dxfId="703" priority="330" rank="1"/>
  </conditionalFormatting>
  <conditionalFormatting sqref="C120:N120">
    <cfRule type="top10" dxfId="702" priority="327" bottom="1" rank="1"/>
    <cfRule type="top10" dxfId="701" priority="328" rank="1"/>
  </conditionalFormatting>
  <conditionalFormatting sqref="C121:N121">
    <cfRule type="top10" dxfId="700" priority="325" bottom="1" rank="1"/>
    <cfRule type="top10" dxfId="699" priority="326" rank="1"/>
  </conditionalFormatting>
  <conditionalFormatting sqref="C122:N122">
    <cfRule type="top10" dxfId="698" priority="323" bottom="1" rank="1"/>
    <cfRule type="top10" dxfId="697" priority="324" rank="1"/>
  </conditionalFormatting>
  <conditionalFormatting sqref="C123:N123">
    <cfRule type="top10" dxfId="696" priority="321" bottom="1" rank="1"/>
    <cfRule type="top10" dxfId="695" priority="322" rank="1"/>
  </conditionalFormatting>
  <conditionalFormatting sqref="C117:N117">
    <cfRule type="containsText" dxfId="694" priority="287" operator="containsText" text="Family">
      <formula>NOT(ISERROR(SEARCH("Family",C117)))</formula>
    </cfRule>
    <cfRule type="containsText" dxfId="693" priority="302" operator="containsText" text="Alba">
      <formula>NOT(ISERROR(SEARCH("Alba",C117)))</formula>
    </cfRule>
    <cfRule type="containsText" dxfId="692" priority="303" operator="containsText" text="Ind">
      <formula>NOT(ISERROR(SEARCH("Ind",C117)))</formula>
    </cfRule>
    <cfRule type="containsText" dxfId="691" priority="304" operator="containsText" text="Lib Dem">
      <formula>NOT(ISERROR(SEARCH("Lib Dem",C117)))</formula>
    </cfRule>
    <cfRule type="containsText" dxfId="690" priority="305" operator="containsText" text="Green">
      <formula>NOT(ISERROR(SEARCH("Green",C117)))</formula>
    </cfRule>
    <cfRule type="containsText" dxfId="689" priority="306" operator="containsText" text="Conservative">
      <formula>NOT(ISERROR(SEARCH("Conservative",C117)))</formula>
    </cfRule>
    <cfRule type="containsText" dxfId="688" priority="307" operator="containsText" text="SNP">
      <formula>NOT(ISERROR(SEARCH("SNP",C117)))</formula>
    </cfRule>
    <cfRule type="containsText" dxfId="687" priority="308" operator="containsText" text="Labour">
      <formula>NOT(ISERROR(SEARCH("Labour",C117)))</formula>
    </cfRule>
  </conditionalFormatting>
  <conditionalFormatting sqref="B118">
    <cfRule type="containsText" dxfId="686" priority="279" operator="containsText" text="Family">
      <formula>NOT(ISERROR(SEARCH("Family",B118)))</formula>
    </cfRule>
    <cfRule type="containsText" dxfId="685" priority="280" operator="containsText" text="Alba">
      <formula>NOT(ISERROR(SEARCH("Alba",B118)))</formula>
    </cfRule>
    <cfRule type="containsText" dxfId="684" priority="281" operator="containsText" text="Ind">
      <formula>NOT(ISERROR(SEARCH("Ind",B118)))</formula>
    </cfRule>
    <cfRule type="containsText" dxfId="683" priority="282" operator="containsText" text="Lib Dem">
      <formula>NOT(ISERROR(SEARCH("Lib Dem",B118)))</formula>
    </cfRule>
    <cfRule type="containsText" dxfId="682" priority="283" operator="containsText" text="Green">
      <formula>NOT(ISERROR(SEARCH("Green",B118)))</formula>
    </cfRule>
    <cfRule type="containsText" dxfId="681" priority="284" operator="containsText" text="Conservative">
      <formula>NOT(ISERROR(SEARCH("Conservative",B118)))</formula>
    </cfRule>
    <cfRule type="containsText" dxfId="680" priority="285" operator="containsText" text="SNP">
      <formula>NOT(ISERROR(SEARCH("SNP",B118)))</formula>
    </cfRule>
    <cfRule type="containsText" dxfId="679" priority="286" operator="containsText" text="Labour">
      <formula>NOT(ISERROR(SEARCH("Labour",B118)))</formula>
    </cfRule>
  </conditionalFormatting>
  <conditionalFormatting sqref="B119">
    <cfRule type="containsText" dxfId="678" priority="271" operator="containsText" text="Family">
      <formula>NOT(ISERROR(SEARCH("Family",B119)))</formula>
    </cfRule>
    <cfRule type="containsText" dxfId="677" priority="272" operator="containsText" text="Alba">
      <formula>NOT(ISERROR(SEARCH("Alba",B119)))</formula>
    </cfRule>
    <cfRule type="containsText" dxfId="676" priority="273" operator="containsText" text="Ind">
      <formula>NOT(ISERROR(SEARCH("Ind",B119)))</formula>
    </cfRule>
    <cfRule type="containsText" dxfId="675" priority="274" operator="containsText" text="Lib Dem">
      <formula>NOT(ISERROR(SEARCH("Lib Dem",B119)))</formula>
    </cfRule>
    <cfRule type="containsText" dxfId="674" priority="275" operator="containsText" text="Green">
      <formula>NOT(ISERROR(SEARCH("Green",B119)))</formula>
    </cfRule>
    <cfRule type="containsText" dxfId="673" priority="276" operator="containsText" text="Conservative">
      <formula>NOT(ISERROR(SEARCH("Conservative",B119)))</formula>
    </cfRule>
    <cfRule type="containsText" dxfId="672" priority="277" operator="containsText" text="SNP">
      <formula>NOT(ISERROR(SEARCH("SNP",B119)))</formula>
    </cfRule>
    <cfRule type="containsText" dxfId="671" priority="278" operator="containsText" text="Labour">
      <formula>NOT(ISERROR(SEARCH("Labour",B119)))</formula>
    </cfRule>
  </conditionalFormatting>
  <conditionalFormatting sqref="B120">
    <cfRule type="containsText" dxfId="670" priority="263" operator="containsText" text="Family">
      <formula>NOT(ISERROR(SEARCH("Family",B120)))</formula>
    </cfRule>
    <cfRule type="containsText" dxfId="669" priority="264" operator="containsText" text="Alba">
      <formula>NOT(ISERROR(SEARCH("Alba",B120)))</formula>
    </cfRule>
    <cfRule type="containsText" dxfId="668" priority="265" operator="containsText" text="Ind">
      <formula>NOT(ISERROR(SEARCH("Ind",B120)))</formula>
    </cfRule>
    <cfRule type="containsText" dxfId="667" priority="266" operator="containsText" text="Lib Dem">
      <formula>NOT(ISERROR(SEARCH("Lib Dem",B120)))</formula>
    </cfRule>
    <cfRule type="containsText" dxfId="666" priority="267" operator="containsText" text="Green">
      <formula>NOT(ISERROR(SEARCH("Green",B120)))</formula>
    </cfRule>
    <cfRule type="containsText" dxfId="665" priority="268" operator="containsText" text="Conservative">
      <formula>NOT(ISERROR(SEARCH("Conservative",B120)))</formula>
    </cfRule>
    <cfRule type="containsText" dxfId="664" priority="269" operator="containsText" text="SNP">
      <formula>NOT(ISERROR(SEARCH("SNP",B120)))</formula>
    </cfRule>
    <cfRule type="containsText" dxfId="663" priority="270" operator="containsText" text="Labour">
      <formula>NOT(ISERROR(SEARCH("Labour",B120)))</formula>
    </cfRule>
  </conditionalFormatting>
  <conditionalFormatting sqref="B121">
    <cfRule type="containsText" dxfId="662" priority="255" operator="containsText" text="Family">
      <formula>NOT(ISERROR(SEARCH("Family",B121)))</formula>
    </cfRule>
    <cfRule type="containsText" dxfId="661" priority="256" operator="containsText" text="Alba">
      <formula>NOT(ISERROR(SEARCH("Alba",B121)))</formula>
    </cfRule>
    <cfRule type="containsText" dxfId="660" priority="257" operator="containsText" text="Ind">
      <formula>NOT(ISERROR(SEARCH("Ind",B121)))</formula>
    </cfRule>
    <cfRule type="containsText" dxfId="659" priority="258" operator="containsText" text="Lib Dem">
      <formula>NOT(ISERROR(SEARCH("Lib Dem",B121)))</formula>
    </cfRule>
    <cfRule type="containsText" dxfId="658" priority="259" operator="containsText" text="Green">
      <formula>NOT(ISERROR(SEARCH("Green",B121)))</formula>
    </cfRule>
    <cfRule type="containsText" dxfId="657" priority="260" operator="containsText" text="Conservative">
      <formula>NOT(ISERROR(SEARCH("Conservative",B121)))</formula>
    </cfRule>
    <cfRule type="containsText" dxfId="656" priority="261" operator="containsText" text="SNP">
      <formula>NOT(ISERROR(SEARCH("SNP",B121)))</formula>
    </cfRule>
    <cfRule type="containsText" dxfId="655" priority="262" operator="containsText" text="Labour">
      <formula>NOT(ISERROR(SEARCH("Labour",B121)))</formula>
    </cfRule>
  </conditionalFormatting>
  <conditionalFormatting sqref="B122">
    <cfRule type="containsText" dxfId="654" priority="247" operator="containsText" text="Family">
      <formula>NOT(ISERROR(SEARCH("Family",B122)))</formula>
    </cfRule>
    <cfRule type="containsText" dxfId="653" priority="248" operator="containsText" text="Alba">
      <formula>NOT(ISERROR(SEARCH("Alba",B122)))</formula>
    </cfRule>
    <cfRule type="containsText" dxfId="652" priority="249" operator="containsText" text="Ind">
      <formula>NOT(ISERROR(SEARCH("Ind",B122)))</formula>
    </cfRule>
    <cfRule type="containsText" dxfId="651" priority="250" operator="containsText" text="Lib Dem">
      <formula>NOT(ISERROR(SEARCH("Lib Dem",B122)))</formula>
    </cfRule>
    <cfRule type="containsText" dxfId="650" priority="251" operator="containsText" text="Green">
      <formula>NOT(ISERROR(SEARCH("Green",B122)))</formula>
    </cfRule>
    <cfRule type="containsText" dxfId="649" priority="252" operator="containsText" text="Conservative">
      <formula>NOT(ISERROR(SEARCH("Conservative",B122)))</formula>
    </cfRule>
    <cfRule type="containsText" dxfId="648" priority="253" operator="containsText" text="SNP">
      <formula>NOT(ISERROR(SEARCH("SNP",B122)))</formula>
    </cfRule>
    <cfRule type="containsText" dxfId="647" priority="254" operator="containsText" text="Labour">
      <formula>NOT(ISERROR(SEARCH("Labour",B122)))</formula>
    </cfRule>
  </conditionalFormatting>
  <conditionalFormatting sqref="B123">
    <cfRule type="containsText" dxfId="646" priority="239" operator="containsText" text="Family">
      <formula>NOT(ISERROR(SEARCH("Family",B123)))</formula>
    </cfRule>
    <cfRule type="containsText" dxfId="645" priority="240" operator="containsText" text="Alba">
      <formula>NOT(ISERROR(SEARCH("Alba",B123)))</formula>
    </cfRule>
    <cfRule type="containsText" dxfId="644" priority="241" operator="containsText" text="Ind">
      <formula>NOT(ISERROR(SEARCH("Ind",B123)))</formula>
    </cfRule>
    <cfRule type="containsText" dxfId="643" priority="242" operator="containsText" text="Lib Dem">
      <formula>NOT(ISERROR(SEARCH("Lib Dem",B123)))</formula>
    </cfRule>
    <cfRule type="containsText" dxfId="642" priority="243" operator="containsText" text="Green">
      <formula>NOT(ISERROR(SEARCH("Green",B123)))</formula>
    </cfRule>
    <cfRule type="containsText" dxfId="641" priority="244" operator="containsText" text="Conservative">
      <formula>NOT(ISERROR(SEARCH("Conservative",B123)))</formula>
    </cfRule>
    <cfRule type="containsText" dxfId="640" priority="245" operator="containsText" text="SNP">
      <formula>NOT(ISERROR(SEARCH("SNP",B123)))</formula>
    </cfRule>
    <cfRule type="containsText" dxfId="639" priority="246" operator="containsText" text="Labour">
      <formula>NOT(ISERROR(SEARCH("Labour",B123)))</formula>
    </cfRule>
  </conditionalFormatting>
  <conditionalFormatting sqref="R117:X117">
    <cfRule type="containsText" dxfId="638" priority="223" operator="containsText" text="Family">
      <formula>NOT(ISERROR(SEARCH("Family",R117)))</formula>
    </cfRule>
    <cfRule type="containsText" dxfId="637" priority="224" operator="containsText" text="Alba">
      <formula>NOT(ISERROR(SEARCH("Alba",R117)))</formula>
    </cfRule>
    <cfRule type="containsText" dxfId="636" priority="225" operator="containsText" text="Ind">
      <formula>NOT(ISERROR(SEARCH("Ind",R117)))</formula>
    </cfRule>
    <cfRule type="containsText" dxfId="635" priority="226" operator="containsText" text="Lib Dem">
      <formula>NOT(ISERROR(SEARCH("Lib Dem",R117)))</formula>
    </cfRule>
    <cfRule type="containsText" dxfId="634" priority="227" operator="containsText" text="Green">
      <formula>NOT(ISERROR(SEARCH("Green",R117)))</formula>
    </cfRule>
    <cfRule type="containsText" dxfId="633" priority="228" operator="containsText" text="Conservative">
      <formula>NOT(ISERROR(SEARCH("Conservative",R117)))</formula>
    </cfRule>
    <cfRule type="containsText" dxfId="632" priority="229" operator="containsText" text="SNP">
      <formula>NOT(ISERROR(SEARCH("SNP",R117)))</formula>
    </cfRule>
    <cfRule type="containsText" dxfId="631" priority="230" operator="containsText" text="Labour">
      <formula>NOT(ISERROR(SEARCH("Labour",R117)))</formula>
    </cfRule>
  </conditionalFormatting>
  <conditionalFormatting sqref="Q118">
    <cfRule type="containsText" dxfId="630" priority="215" operator="containsText" text="Family">
      <formula>NOT(ISERROR(SEARCH("Family",Q118)))</formula>
    </cfRule>
    <cfRule type="containsText" dxfId="629" priority="216" operator="containsText" text="Alba">
      <formula>NOT(ISERROR(SEARCH("Alba",Q118)))</formula>
    </cfRule>
    <cfRule type="containsText" dxfId="628" priority="217" operator="containsText" text="Ind">
      <formula>NOT(ISERROR(SEARCH("Ind",Q118)))</formula>
    </cfRule>
    <cfRule type="containsText" dxfId="627" priority="218" operator="containsText" text="Lib Dem">
      <formula>NOT(ISERROR(SEARCH("Lib Dem",Q118)))</formula>
    </cfRule>
    <cfRule type="containsText" dxfId="626" priority="219" operator="containsText" text="Green">
      <formula>NOT(ISERROR(SEARCH("Green",Q118)))</formula>
    </cfRule>
    <cfRule type="containsText" dxfId="625" priority="220" operator="containsText" text="Conservative">
      <formula>NOT(ISERROR(SEARCH("Conservative",Q118)))</formula>
    </cfRule>
    <cfRule type="containsText" dxfId="624" priority="221" operator="containsText" text="SNP">
      <formula>NOT(ISERROR(SEARCH("SNP",Q118)))</formula>
    </cfRule>
    <cfRule type="containsText" dxfId="623" priority="222" operator="containsText" text="Labour">
      <formula>NOT(ISERROR(SEARCH("Labour",Q118)))</formula>
    </cfRule>
  </conditionalFormatting>
  <conditionalFormatting sqref="Q119">
    <cfRule type="containsText" dxfId="622" priority="207" operator="containsText" text="Family">
      <formula>NOT(ISERROR(SEARCH("Family",Q119)))</formula>
    </cfRule>
    <cfRule type="containsText" dxfId="621" priority="208" operator="containsText" text="Alba">
      <formula>NOT(ISERROR(SEARCH("Alba",Q119)))</formula>
    </cfRule>
    <cfRule type="containsText" dxfId="620" priority="209" operator="containsText" text="Ind">
      <formula>NOT(ISERROR(SEARCH("Ind",Q119)))</formula>
    </cfRule>
    <cfRule type="containsText" dxfId="619" priority="210" operator="containsText" text="Lib Dem">
      <formula>NOT(ISERROR(SEARCH("Lib Dem",Q119)))</formula>
    </cfRule>
    <cfRule type="containsText" dxfId="618" priority="211" operator="containsText" text="Green">
      <formula>NOT(ISERROR(SEARCH("Green",Q119)))</formula>
    </cfRule>
    <cfRule type="containsText" dxfId="617" priority="212" operator="containsText" text="Conservative">
      <formula>NOT(ISERROR(SEARCH("Conservative",Q119)))</formula>
    </cfRule>
    <cfRule type="containsText" dxfId="616" priority="213" operator="containsText" text="SNP">
      <formula>NOT(ISERROR(SEARCH("SNP",Q119)))</formula>
    </cfRule>
    <cfRule type="containsText" dxfId="615" priority="214" operator="containsText" text="Labour">
      <formula>NOT(ISERROR(SEARCH("Labour",Q119)))</formula>
    </cfRule>
  </conditionalFormatting>
  <conditionalFormatting sqref="Q120">
    <cfRule type="containsText" dxfId="614" priority="199" operator="containsText" text="Family">
      <formula>NOT(ISERROR(SEARCH("Family",Q120)))</formula>
    </cfRule>
    <cfRule type="containsText" dxfId="613" priority="200" operator="containsText" text="Alba">
      <formula>NOT(ISERROR(SEARCH("Alba",Q120)))</formula>
    </cfRule>
    <cfRule type="containsText" dxfId="612" priority="201" operator="containsText" text="Ind">
      <formula>NOT(ISERROR(SEARCH("Ind",Q120)))</formula>
    </cfRule>
    <cfRule type="containsText" dxfId="611" priority="202" operator="containsText" text="Lib Dem">
      <formula>NOT(ISERROR(SEARCH("Lib Dem",Q120)))</formula>
    </cfRule>
    <cfRule type="containsText" dxfId="610" priority="203" operator="containsText" text="Green">
      <formula>NOT(ISERROR(SEARCH("Green",Q120)))</formula>
    </cfRule>
    <cfRule type="containsText" dxfId="609" priority="204" operator="containsText" text="Conservative">
      <formula>NOT(ISERROR(SEARCH("Conservative",Q120)))</formula>
    </cfRule>
    <cfRule type="containsText" dxfId="608" priority="205" operator="containsText" text="SNP">
      <formula>NOT(ISERROR(SEARCH("SNP",Q120)))</formula>
    </cfRule>
    <cfRule type="containsText" dxfId="607" priority="206" operator="containsText" text="Labour">
      <formula>NOT(ISERROR(SEARCH("Labour",Q120)))</formula>
    </cfRule>
  </conditionalFormatting>
  <conditionalFormatting sqref="Q121">
    <cfRule type="containsText" dxfId="606" priority="191" operator="containsText" text="Family">
      <formula>NOT(ISERROR(SEARCH("Family",Q121)))</formula>
    </cfRule>
    <cfRule type="containsText" dxfId="605" priority="192" operator="containsText" text="Alba">
      <formula>NOT(ISERROR(SEARCH("Alba",Q121)))</formula>
    </cfRule>
    <cfRule type="containsText" dxfId="604" priority="193" operator="containsText" text="Ind">
      <formula>NOT(ISERROR(SEARCH("Ind",Q121)))</formula>
    </cfRule>
    <cfRule type="containsText" dxfId="603" priority="194" operator="containsText" text="Lib Dem">
      <formula>NOT(ISERROR(SEARCH("Lib Dem",Q121)))</formula>
    </cfRule>
    <cfRule type="containsText" dxfId="602" priority="195" operator="containsText" text="Green">
      <formula>NOT(ISERROR(SEARCH("Green",Q121)))</formula>
    </cfRule>
    <cfRule type="containsText" dxfId="601" priority="196" operator="containsText" text="Conservative">
      <formula>NOT(ISERROR(SEARCH("Conservative",Q121)))</formula>
    </cfRule>
    <cfRule type="containsText" dxfId="600" priority="197" operator="containsText" text="SNP">
      <formula>NOT(ISERROR(SEARCH("SNP",Q121)))</formula>
    </cfRule>
    <cfRule type="containsText" dxfId="599" priority="198" operator="containsText" text="Labour">
      <formula>NOT(ISERROR(SEARCH("Labour",Q121)))</formula>
    </cfRule>
  </conditionalFormatting>
  <conditionalFormatting sqref="Q122">
    <cfRule type="containsText" dxfId="598" priority="183" operator="containsText" text="Family">
      <formula>NOT(ISERROR(SEARCH("Family",Q122)))</formula>
    </cfRule>
    <cfRule type="containsText" dxfId="597" priority="184" operator="containsText" text="Alba">
      <formula>NOT(ISERROR(SEARCH("Alba",Q122)))</formula>
    </cfRule>
    <cfRule type="containsText" dxfId="596" priority="185" operator="containsText" text="Ind">
      <formula>NOT(ISERROR(SEARCH("Ind",Q122)))</formula>
    </cfRule>
    <cfRule type="containsText" dxfId="595" priority="186" operator="containsText" text="Lib Dem">
      <formula>NOT(ISERROR(SEARCH("Lib Dem",Q122)))</formula>
    </cfRule>
    <cfRule type="containsText" dxfId="594" priority="187" operator="containsText" text="Green">
      <formula>NOT(ISERROR(SEARCH("Green",Q122)))</formula>
    </cfRule>
    <cfRule type="containsText" dxfId="593" priority="188" operator="containsText" text="Conservative">
      <formula>NOT(ISERROR(SEARCH("Conservative",Q122)))</formula>
    </cfRule>
    <cfRule type="containsText" dxfId="592" priority="189" operator="containsText" text="SNP">
      <formula>NOT(ISERROR(SEARCH("SNP",Q122)))</formula>
    </cfRule>
    <cfRule type="containsText" dxfId="591" priority="190" operator="containsText" text="Labour">
      <formula>NOT(ISERROR(SEARCH("Labour",Q122)))</formula>
    </cfRule>
  </conditionalFormatting>
  <conditionalFormatting sqref="Q123">
    <cfRule type="containsText" dxfId="590" priority="175" operator="containsText" text="Family">
      <formula>NOT(ISERROR(SEARCH("Family",Q123)))</formula>
    </cfRule>
    <cfRule type="containsText" dxfId="589" priority="176" operator="containsText" text="Alba">
      <formula>NOT(ISERROR(SEARCH("Alba",Q123)))</formula>
    </cfRule>
    <cfRule type="containsText" dxfId="588" priority="177" operator="containsText" text="Ind">
      <formula>NOT(ISERROR(SEARCH("Ind",Q123)))</formula>
    </cfRule>
    <cfRule type="containsText" dxfId="587" priority="178" operator="containsText" text="Lib Dem">
      <formula>NOT(ISERROR(SEARCH("Lib Dem",Q123)))</formula>
    </cfRule>
    <cfRule type="containsText" dxfId="586" priority="179" operator="containsText" text="Green">
      <formula>NOT(ISERROR(SEARCH("Green",Q123)))</formula>
    </cfRule>
    <cfRule type="containsText" dxfId="585" priority="180" operator="containsText" text="Conservative">
      <formula>NOT(ISERROR(SEARCH("Conservative",Q123)))</formula>
    </cfRule>
    <cfRule type="containsText" dxfId="584" priority="181" operator="containsText" text="SNP">
      <formula>NOT(ISERROR(SEARCH("SNP",Q123)))</formula>
    </cfRule>
    <cfRule type="containsText" dxfId="583" priority="182" operator="containsText" text="Labour">
      <formula>NOT(ISERROR(SEARCH("Labour",Q123)))</formula>
    </cfRule>
  </conditionalFormatting>
  <conditionalFormatting sqref="C130:N130">
    <cfRule type="top10" dxfId="582" priority="165" bottom="1" rank="1"/>
    <cfRule type="top10" dxfId="581" priority="166" rank="1"/>
  </conditionalFormatting>
  <conditionalFormatting sqref="C131:N131">
    <cfRule type="top10" dxfId="580" priority="163" bottom="1" rank="1"/>
    <cfRule type="top10" dxfId="579" priority="164" rank="1"/>
  </conditionalFormatting>
  <conditionalFormatting sqref="C132:N132">
    <cfRule type="top10" dxfId="578" priority="161" bottom="1" rank="1"/>
    <cfRule type="top10" dxfId="577" priority="162" rank="1"/>
  </conditionalFormatting>
  <conditionalFormatting sqref="C133:N133">
    <cfRule type="top10" dxfId="576" priority="159" bottom="1" rank="1"/>
    <cfRule type="top10" dxfId="575" priority="160" rank="1"/>
  </conditionalFormatting>
  <conditionalFormatting sqref="C134:N134">
    <cfRule type="top10" dxfId="574" priority="157" bottom="1" rank="1"/>
    <cfRule type="top10" dxfId="573" priority="158" rank="1"/>
  </conditionalFormatting>
  <conditionalFormatting sqref="C135:N135">
    <cfRule type="top10" dxfId="572" priority="155" bottom="1" rank="1"/>
    <cfRule type="top10" dxfId="571" priority="156" rank="1"/>
  </conditionalFormatting>
  <conditionalFormatting sqref="C136:N136">
    <cfRule type="top10" dxfId="570" priority="153" bottom="1" rank="1"/>
    <cfRule type="top10" dxfId="569" priority="154" rank="1"/>
  </conditionalFormatting>
  <conditionalFormatting sqref="C129:N129">
    <cfRule type="containsText" dxfId="568" priority="121" operator="containsText" text="Family">
      <formula>NOT(ISERROR(SEARCH("Family",C129)))</formula>
    </cfRule>
    <cfRule type="containsText" dxfId="567" priority="136" operator="containsText" text="Alba">
      <formula>NOT(ISERROR(SEARCH("Alba",C129)))</formula>
    </cfRule>
    <cfRule type="containsText" dxfId="566" priority="137" operator="containsText" text="Ind">
      <formula>NOT(ISERROR(SEARCH("Ind",C129)))</formula>
    </cfRule>
    <cfRule type="containsText" dxfId="565" priority="138" operator="containsText" text="Lib Dem">
      <formula>NOT(ISERROR(SEARCH("Lib Dem",C129)))</formula>
    </cfRule>
    <cfRule type="containsText" dxfId="564" priority="139" operator="containsText" text="Green">
      <formula>NOT(ISERROR(SEARCH("Green",C129)))</formula>
    </cfRule>
    <cfRule type="containsText" dxfId="563" priority="140" operator="containsText" text="Conservative">
      <formula>NOT(ISERROR(SEARCH("Conservative",C129)))</formula>
    </cfRule>
    <cfRule type="containsText" dxfId="562" priority="141" operator="containsText" text="SNP">
      <formula>NOT(ISERROR(SEARCH("SNP",C129)))</formula>
    </cfRule>
    <cfRule type="containsText" dxfId="561" priority="142" operator="containsText" text="Labour">
      <formula>NOT(ISERROR(SEARCH("Labour",C129)))</formula>
    </cfRule>
  </conditionalFormatting>
  <conditionalFormatting sqref="B130">
    <cfRule type="containsText" dxfId="560" priority="113" operator="containsText" text="Family">
      <formula>NOT(ISERROR(SEARCH("Family",B130)))</formula>
    </cfRule>
    <cfRule type="containsText" dxfId="559" priority="114" operator="containsText" text="Alba">
      <formula>NOT(ISERROR(SEARCH("Alba",B130)))</formula>
    </cfRule>
    <cfRule type="containsText" dxfId="558" priority="115" operator="containsText" text="Ind">
      <formula>NOT(ISERROR(SEARCH("Ind",B130)))</formula>
    </cfRule>
    <cfRule type="containsText" dxfId="557" priority="116" operator="containsText" text="Lib Dem">
      <formula>NOT(ISERROR(SEARCH("Lib Dem",B130)))</formula>
    </cfRule>
    <cfRule type="containsText" dxfId="556" priority="117" operator="containsText" text="Green">
      <formula>NOT(ISERROR(SEARCH("Green",B130)))</formula>
    </cfRule>
    <cfRule type="containsText" dxfId="555" priority="118" operator="containsText" text="Conservative">
      <formula>NOT(ISERROR(SEARCH("Conservative",B130)))</formula>
    </cfRule>
    <cfRule type="containsText" dxfId="554" priority="119" operator="containsText" text="SNP">
      <formula>NOT(ISERROR(SEARCH("SNP",B130)))</formula>
    </cfRule>
    <cfRule type="containsText" dxfId="553" priority="120" operator="containsText" text="Labour">
      <formula>NOT(ISERROR(SEARCH("Labour",B130)))</formula>
    </cfRule>
  </conditionalFormatting>
  <conditionalFormatting sqref="B131">
    <cfRule type="containsText" dxfId="552" priority="105" operator="containsText" text="Family">
      <formula>NOT(ISERROR(SEARCH("Family",B131)))</formula>
    </cfRule>
    <cfRule type="containsText" dxfId="551" priority="106" operator="containsText" text="Alba">
      <formula>NOT(ISERROR(SEARCH("Alba",B131)))</formula>
    </cfRule>
    <cfRule type="containsText" dxfId="550" priority="107" operator="containsText" text="Ind">
      <formula>NOT(ISERROR(SEARCH("Ind",B131)))</formula>
    </cfRule>
    <cfRule type="containsText" dxfId="549" priority="108" operator="containsText" text="Lib Dem">
      <formula>NOT(ISERROR(SEARCH("Lib Dem",B131)))</formula>
    </cfRule>
    <cfRule type="containsText" dxfId="548" priority="109" operator="containsText" text="Green">
      <formula>NOT(ISERROR(SEARCH("Green",B131)))</formula>
    </cfRule>
    <cfRule type="containsText" dxfId="547" priority="110" operator="containsText" text="Conservative">
      <formula>NOT(ISERROR(SEARCH("Conservative",B131)))</formula>
    </cfRule>
    <cfRule type="containsText" dxfId="546" priority="111" operator="containsText" text="SNP">
      <formula>NOT(ISERROR(SEARCH("SNP",B131)))</formula>
    </cfRule>
    <cfRule type="containsText" dxfId="545" priority="112" operator="containsText" text="Labour">
      <formula>NOT(ISERROR(SEARCH("Labour",B131)))</formula>
    </cfRule>
  </conditionalFormatting>
  <conditionalFormatting sqref="B132">
    <cfRule type="containsText" dxfId="544" priority="97" operator="containsText" text="Family">
      <formula>NOT(ISERROR(SEARCH("Family",B132)))</formula>
    </cfRule>
    <cfRule type="containsText" dxfId="543" priority="98" operator="containsText" text="Alba">
      <formula>NOT(ISERROR(SEARCH("Alba",B132)))</formula>
    </cfRule>
    <cfRule type="containsText" dxfId="542" priority="99" operator="containsText" text="Ind">
      <formula>NOT(ISERROR(SEARCH("Ind",B132)))</formula>
    </cfRule>
    <cfRule type="containsText" dxfId="541" priority="100" operator="containsText" text="Lib Dem">
      <formula>NOT(ISERROR(SEARCH("Lib Dem",B132)))</formula>
    </cfRule>
    <cfRule type="containsText" dxfId="540" priority="101" operator="containsText" text="Green">
      <formula>NOT(ISERROR(SEARCH("Green",B132)))</formula>
    </cfRule>
    <cfRule type="containsText" dxfId="539" priority="102" operator="containsText" text="Conservative">
      <formula>NOT(ISERROR(SEARCH("Conservative",B132)))</formula>
    </cfRule>
    <cfRule type="containsText" dxfId="538" priority="103" operator="containsText" text="SNP">
      <formula>NOT(ISERROR(SEARCH("SNP",B132)))</formula>
    </cfRule>
    <cfRule type="containsText" dxfId="537" priority="104" operator="containsText" text="Labour">
      <formula>NOT(ISERROR(SEARCH("Labour",B132)))</formula>
    </cfRule>
  </conditionalFormatting>
  <conditionalFormatting sqref="B133">
    <cfRule type="containsText" dxfId="536" priority="89" operator="containsText" text="Family">
      <formula>NOT(ISERROR(SEARCH("Family",B133)))</formula>
    </cfRule>
    <cfRule type="containsText" dxfId="535" priority="90" operator="containsText" text="Alba">
      <formula>NOT(ISERROR(SEARCH("Alba",B133)))</formula>
    </cfRule>
    <cfRule type="containsText" dxfId="534" priority="91" operator="containsText" text="Ind">
      <formula>NOT(ISERROR(SEARCH("Ind",B133)))</formula>
    </cfRule>
    <cfRule type="containsText" dxfId="533" priority="92" operator="containsText" text="Lib Dem">
      <formula>NOT(ISERROR(SEARCH("Lib Dem",B133)))</formula>
    </cfRule>
    <cfRule type="containsText" dxfId="532" priority="93" operator="containsText" text="Green">
      <formula>NOT(ISERROR(SEARCH("Green",B133)))</formula>
    </cfRule>
    <cfRule type="containsText" dxfId="531" priority="94" operator="containsText" text="Conservative">
      <formula>NOT(ISERROR(SEARCH("Conservative",B133)))</formula>
    </cfRule>
    <cfRule type="containsText" dxfId="530" priority="95" operator="containsText" text="SNP">
      <formula>NOT(ISERROR(SEARCH("SNP",B133)))</formula>
    </cfRule>
    <cfRule type="containsText" dxfId="529" priority="96" operator="containsText" text="Labour">
      <formula>NOT(ISERROR(SEARCH("Labour",B133)))</formula>
    </cfRule>
  </conditionalFormatting>
  <conditionalFormatting sqref="B134">
    <cfRule type="containsText" dxfId="528" priority="81" operator="containsText" text="Family">
      <formula>NOT(ISERROR(SEARCH("Family",B134)))</formula>
    </cfRule>
    <cfRule type="containsText" dxfId="527" priority="82" operator="containsText" text="Alba">
      <formula>NOT(ISERROR(SEARCH("Alba",B134)))</formula>
    </cfRule>
    <cfRule type="containsText" dxfId="526" priority="83" operator="containsText" text="Ind">
      <formula>NOT(ISERROR(SEARCH("Ind",B134)))</formula>
    </cfRule>
    <cfRule type="containsText" dxfId="525" priority="84" operator="containsText" text="Lib Dem">
      <formula>NOT(ISERROR(SEARCH("Lib Dem",B134)))</formula>
    </cfRule>
    <cfRule type="containsText" dxfId="524" priority="85" operator="containsText" text="Green">
      <formula>NOT(ISERROR(SEARCH("Green",B134)))</formula>
    </cfRule>
    <cfRule type="containsText" dxfId="523" priority="86" operator="containsText" text="Conservative">
      <formula>NOT(ISERROR(SEARCH("Conservative",B134)))</formula>
    </cfRule>
    <cfRule type="containsText" dxfId="522" priority="87" operator="containsText" text="SNP">
      <formula>NOT(ISERROR(SEARCH("SNP",B134)))</formula>
    </cfRule>
    <cfRule type="containsText" dxfId="521" priority="88" operator="containsText" text="Labour">
      <formula>NOT(ISERROR(SEARCH("Labour",B134)))</formula>
    </cfRule>
  </conditionalFormatting>
  <conditionalFormatting sqref="B135">
    <cfRule type="containsText" dxfId="520" priority="73" operator="containsText" text="Family">
      <formula>NOT(ISERROR(SEARCH("Family",B135)))</formula>
    </cfRule>
    <cfRule type="containsText" dxfId="519" priority="74" operator="containsText" text="Alba">
      <formula>NOT(ISERROR(SEARCH("Alba",B135)))</formula>
    </cfRule>
    <cfRule type="containsText" dxfId="518" priority="75" operator="containsText" text="Ind">
      <formula>NOT(ISERROR(SEARCH("Ind",B135)))</formula>
    </cfRule>
    <cfRule type="containsText" dxfId="517" priority="76" operator="containsText" text="Lib Dem">
      <formula>NOT(ISERROR(SEARCH("Lib Dem",B135)))</formula>
    </cfRule>
    <cfRule type="containsText" dxfId="516" priority="77" operator="containsText" text="Green">
      <formula>NOT(ISERROR(SEARCH("Green",B135)))</formula>
    </cfRule>
    <cfRule type="containsText" dxfId="515" priority="78" operator="containsText" text="Conservative">
      <formula>NOT(ISERROR(SEARCH("Conservative",B135)))</formula>
    </cfRule>
    <cfRule type="containsText" dxfId="514" priority="79" operator="containsText" text="SNP">
      <formula>NOT(ISERROR(SEARCH("SNP",B135)))</formula>
    </cfRule>
    <cfRule type="containsText" dxfId="513" priority="80" operator="containsText" text="Labour">
      <formula>NOT(ISERROR(SEARCH("Labour",B135)))</formula>
    </cfRule>
  </conditionalFormatting>
  <conditionalFormatting sqref="B136">
    <cfRule type="containsText" dxfId="512" priority="65" operator="containsText" text="Family">
      <formula>NOT(ISERROR(SEARCH("Family",B136)))</formula>
    </cfRule>
    <cfRule type="containsText" dxfId="511" priority="66" operator="containsText" text="Alba">
      <formula>NOT(ISERROR(SEARCH("Alba",B136)))</formula>
    </cfRule>
    <cfRule type="containsText" dxfId="510" priority="67" operator="containsText" text="Ind">
      <formula>NOT(ISERROR(SEARCH("Ind",B136)))</formula>
    </cfRule>
    <cfRule type="containsText" dxfId="509" priority="68" operator="containsText" text="Lib Dem">
      <formula>NOT(ISERROR(SEARCH("Lib Dem",B136)))</formula>
    </cfRule>
    <cfRule type="containsText" dxfId="508" priority="69" operator="containsText" text="Green">
      <formula>NOT(ISERROR(SEARCH("Green",B136)))</formula>
    </cfRule>
    <cfRule type="containsText" dxfId="507" priority="70" operator="containsText" text="Conservative">
      <formula>NOT(ISERROR(SEARCH("Conservative",B136)))</formula>
    </cfRule>
    <cfRule type="containsText" dxfId="506" priority="71" operator="containsText" text="SNP">
      <formula>NOT(ISERROR(SEARCH("SNP",B136)))</formula>
    </cfRule>
    <cfRule type="containsText" dxfId="505" priority="72" operator="containsText" text="Labour">
      <formula>NOT(ISERROR(SEARCH("Labour",B136)))</formula>
    </cfRule>
  </conditionalFormatting>
  <conditionalFormatting sqref="R129:X129">
    <cfRule type="containsText" dxfId="504" priority="57" operator="containsText" text="Family">
      <formula>NOT(ISERROR(SEARCH("Family",R129)))</formula>
    </cfRule>
    <cfRule type="containsText" dxfId="503" priority="58" operator="containsText" text="Alba">
      <formula>NOT(ISERROR(SEARCH("Alba",R129)))</formula>
    </cfRule>
    <cfRule type="containsText" dxfId="502" priority="59" operator="containsText" text="Ind">
      <formula>NOT(ISERROR(SEARCH("Ind",R129)))</formula>
    </cfRule>
    <cfRule type="containsText" dxfId="501" priority="60" operator="containsText" text="Lib Dem">
      <formula>NOT(ISERROR(SEARCH("Lib Dem",R129)))</formula>
    </cfRule>
    <cfRule type="containsText" dxfId="500" priority="61" operator="containsText" text="Green">
      <formula>NOT(ISERROR(SEARCH("Green",R129)))</formula>
    </cfRule>
    <cfRule type="containsText" dxfId="499" priority="62" operator="containsText" text="Conservative">
      <formula>NOT(ISERROR(SEARCH("Conservative",R129)))</formula>
    </cfRule>
    <cfRule type="containsText" dxfId="498" priority="63" operator="containsText" text="SNP">
      <formula>NOT(ISERROR(SEARCH("SNP",R129)))</formula>
    </cfRule>
    <cfRule type="containsText" dxfId="497" priority="64" operator="containsText" text="Labour">
      <formula>NOT(ISERROR(SEARCH("Labour",R129)))</formula>
    </cfRule>
  </conditionalFormatting>
  <conditionalFormatting sqref="Q130">
    <cfRule type="containsText" dxfId="496" priority="49" operator="containsText" text="Family">
      <formula>NOT(ISERROR(SEARCH("Family",Q130)))</formula>
    </cfRule>
    <cfRule type="containsText" dxfId="495" priority="50" operator="containsText" text="Alba">
      <formula>NOT(ISERROR(SEARCH("Alba",Q130)))</formula>
    </cfRule>
    <cfRule type="containsText" dxfId="494" priority="51" operator="containsText" text="Ind">
      <formula>NOT(ISERROR(SEARCH("Ind",Q130)))</formula>
    </cfRule>
    <cfRule type="containsText" dxfId="493" priority="52" operator="containsText" text="Lib Dem">
      <formula>NOT(ISERROR(SEARCH("Lib Dem",Q130)))</formula>
    </cfRule>
    <cfRule type="containsText" dxfId="492" priority="53" operator="containsText" text="Green">
      <formula>NOT(ISERROR(SEARCH("Green",Q130)))</formula>
    </cfRule>
    <cfRule type="containsText" dxfId="491" priority="54" operator="containsText" text="Conservative">
      <formula>NOT(ISERROR(SEARCH("Conservative",Q130)))</formula>
    </cfRule>
    <cfRule type="containsText" dxfId="490" priority="55" operator="containsText" text="SNP">
      <formula>NOT(ISERROR(SEARCH("SNP",Q130)))</formula>
    </cfRule>
    <cfRule type="containsText" dxfId="489" priority="56" operator="containsText" text="Labour">
      <formula>NOT(ISERROR(SEARCH("Labour",Q130)))</formula>
    </cfRule>
  </conditionalFormatting>
  <conditionalFormatting sqref="Q131">
    <cfRule type="containsText" dxfId="488" priority="41" operator="containsText" text="Family">
      <formula>NOT(ISERROR(SEARCH("Family",Q131)))</formula>
    </cfRule>
    <cfRule type="containsText" dxfId="487" priority="42" operator="containsText" text="Alba">
      <formula>NOT(ISERROR(SEARCH("Alba",Q131)))</formula>
    </cfRule>
    <cfRule type="containsText" dxfId="486" priority="43" operator="containsText" text="Ind">
      <formula>NOT(ISERROR(SEARCH("Ind",Q131)))</formula>
    </cfRule>
    <cfRule type="containsText" dxfId="485" priority="44" operator="containsText" text="Lib Dem">
      <formula>NOT(ISERROR(SEARCH("Lib Dem",Q131)))</formula>
    </cfRule>
    <cfRule type="containsText" dxfId="484" priority="45" operator="containsText" text="Green">
      <formula>NOT(ISERROR(SEARCH("Green",Q131)))</formula>
    </cfRule>
    <cfRule type="containsText" dxfId="483" priority="46" operator="containsText" text="Conservative">
      <formula>NOT(ISERROR(SEARCH("Conservative",Q131)))</formula>
    </cfRule>
    <cfRule type="containsText" dxfId="482" priority="47" operator="containsText" text="SNP">
      <formula>NOT(ISERROR(SEARCH("SNP",Q131)))</formula>
    </cfRule>
    <cfRule type="containsText" dxfId="481" priority="48" operator="containsText" text="Labour">
      <formula>NOT(ISERROR(SEARCH("Labour",Q131)))</formula>
    </cfRule>
  </conditionalFormatting>
  <conditionalFormatting sqref="Q132">
    <cfRule type="containsText" dxfId="480" priority="33" operator="containsText" text="Family">
      <formula>NOT(ISERROR(SEARCH("Family",Q132)))</formula>
    </cfRule>
    <cfRule type="containsText" dxfId="479" priority="34" operator="containsText" text="Alba">
      <formula>NOT(ISERROR(SEARCH("Alba",Q132)))</formula>
    </cfRule>
    <cfRule type="containsText" dxfId="478" priority="35" operator="containsText" text="Ind">
      <formula>NOT(ISERROR(SEARCH("Ind",Q132)))</formula>
    </cfRule>
    <cfRule type="containsText" dxfId="477" priority="36" operator="containsText" text="Lib Dem">
      <formula>NOT(ISERROR(SEARCH("Lib Dem",Q132)))</formula>
    </cfRule>
    <cfRule type="containsText" dxfId="476" priority="37" operator="containsText" text="Green">
      <formula>NOT(ISERROR(SEARCH("Green",Q132)))</formula>
    </cfRule>
    <cfRule type="containsText" dxfId="475" priority="38" operator="containsText" text="Conservative">
      <formula>NOT(ISERROR(SEARCH("Conservative",Q132)))</formula>
    </cfRule>
    <cfRule type="containsText" dxfId="474" priority="39" operator="containsText" text="SNP">
      <formula>NOT(ISERROR(SEARCH("SNP",Q132)))</formula>
    </cfRule>
    <cfRule type="containsText" dxfId="473" priority="40" operator="containsText" text="Labour">
      <formula>NOT(ISERROR(SEARCH("Labour",Q132)))</formula>
    </cfRule>
  </conditionalFormatting>
  <conditionalFormatting sqref="Q133">
    <cfRule type="containsText" dxfId="472" priority="25" operator="containsText" text="Family">
      <formula>NOT(ISERROR(SEARCH("Family",Q133)))</formula>
    </cfRule>
    <cfRule type="containsText" dxfId="471" priority="26" operator="containsText" text="Alba">
      <formula>NOT(ISERROR(SEARCH("Alba",Q133)))</formula>
    </cfRule>
    <cfRule type="containsText" dxfId="470" priority="27" operator="containsText" text="Ind">
      <formula>NOT(ISERROR(SEARCH("Ind",Q133)))</formula>
    </cfRule>
    <cfRule type="containsText" dxfId="469" priority="28" operator="containsText" text="Lib Dem">
      <formula>NOT(ISERROR(SEARCH("Lib Dem",Q133)))</formula>
    </cfRule>
    <cfRule type="containsText" dxfId="468" priority="29" operator="containsText" text="Green">
      <formula>NOT(ISERROR(SEARCH("Green",Q133)))</formula>
    </cfRule>
    <cfRule type="containsText" dxfId="467" priority="30" operator="containsText" text="Conservative">
      <formula>NOT(ISERROR(SEARCH("Conservative",Q133)))</formula>
    </cfRule>
    <cfRule type="containsText" dxfId="466" priority="31" operator="containsText" text="SNP">
      <formula>NOT(ISERROR(SEARCH("SNP",Q133)))</formula>
    </cfRule>
    <cfRule type="containsText" dxfId="465" priority="32" operator="containsText" text="Labour">
      <formula>NOT(ISERROR(SEARCH("Labour",Q133)))</formula>
    </cfRule>
  </conditionalFormatting>
  <conditionalFormatting sqref="Q134">
    <cfRule type="containsText" dxfId="464" priority="17" operator="containsText" text="Family">
      <formula>NOT(ISERROR(SEARCH("Family",Q134)))</formula>
    </cfRule>
    <cfRule type="containsText" dxfId="463" priority="18" operator="containsText" text="Alba">
      <formula>NOT(ISERROR(SEARCH("Alba",Q134)))</formula>
    </cfRule>
    <cfRule type="containsText" dxfId="462" priority="19" operator="containsText" text="Ind">
      <formula>NOT(ISERROR(SEARCH("Ind",Q134)))</formula>
    </cfRule>
    <cfRule type="containsText" dxfId="461" priority="20" operator="containsText" text="Lib Dem">
      <formula>NOT(ISERROR(SEARCH("Lib Dem",Q134)))</formula>
    </cfRule>
    <cfRule type="containsText" dxfId="460" priority="21" operator="containsText" text="Green">
      <formula>NOT(ISERROR(SEARCH("Green",Q134)))</formula>
    </cfRule>
    <cfRule type="containsText" dxfId="459" priority="22" operator="containsText" text="Conservative">
      <formula>NOT(ISERROR(SEARCH("Conservative",Q134)))</formula>
    </cfRule>
    <cfRule type="containsText" dxfId="458" priority="23" operator="containsText" text="SNP">
      <formula>NOT(ISERROR(SEARCH("SNP",Q134)))</formula>
    </cfRule>
    <cfRule type="containsText" dxfId="457" priority="24" operator="containsText" text="Labour">
      <formula>NOT(ISERROR(SEARCH("Labour",Q134)))</formula>
    </cfRule>
  </conditionalFormatting>
  <conditionalFormatting sqref="Q135">
    <cfRule type="containsText" dxfId="456" priority="9" operator="containsText" text="Family">
      <formula>NOT(ISERROR(SEARCH("Family",Q135)))</formula>
    </cfRule>
    <cfRule type="containsText" dxfId="455" priority="10" operator="containsText" text="Alba">
      <formula>NOT(ISERROR(SEARCH("Alba",Q135)))</formula>
    </cfRule>
    <cfRule type="containsText" dxfId="454" priority="11" operator="containsText" text="Ind">
      <formula>NOT(ISERROR(SEARCH("Ind",Q135)))</formula>
    </cfRule>
    <cfRule type="containsText" dxfId="453" priority="12" operator="containsText" text="Lib Dem">
      <formula>NOT(ISERROR(SEARCH("Lib Dem",Q135)))</formula>
    </cfRule>
    <cfRule type="containsText" dxfId="452" priority="13" operator="containsText" text="Green">
      <formula>NOT(ISERROR(SEARCH("Green",Q135)))</formula>
    </cfRule>
    <cfRule type="containsText" dxfId="451" priority="14" operator="containsText" text="Conservative">
      <formula>NOT(ISERROR(SEARCH("Conservative",Q135)))</formula>
    </cfRule>
    <cfRule type="containsText" dxfId="450" priority="15" operator="containsText" text="SNP">
      <formula>NOT(ISERROR(SEARCH("SNP",Q135)))</formula>
    </cfRule>
    <cfRule type="containsText" dxfId="449" priority="16" operator="containsText" text="Labour">
      <formula>NOT(ISERROR(SEARCH("Labour",Q135)))</formula>
    </cfRule>
  </conditionalFormatting>
  <conditionalFormatting sqref="Q136">
    <cfRule type="containsText" dxfId="448" priority="1" operator="containsText" text="Family">
      <formula>NOT(ISERROR(SEARCH("Family",Q136)))</formula>
    </cfRule>
    <cfRule type="containsText" dxfId="447" priority="2" operator="containsText" text="Alba">
      <formula>NOT(ISERROR(SEARCH("Alba",Q136)))</formula>
    </cfRule>
    <cfRule type="containsText" dxfId="446" priority="3" operator="containsText" text="Ind">
      <formula>NOT(ISERROR(SEARCH("Ind",Q136)))</formula>
    </cfRule>
    <cfRule type="containsText" dxfId="445" priority="4" operator="containsText" text="Lib Dem">
      <formula>NOT(ISERROR(SEARCH("Lib Dem",Q136)))</formula>
    </cfRule>
    <cfRule type="containsText" dxfId="444" priority="5" operator="containsText" text="Green">
      <formula>NOT(ISERROR(SEARCH("Green",Q136)))</formula>
    </cfRule>
    <cfRule type="containsText" dxfId="443" priority="6" operator="containsText" text="Conservative">
      <formula>NOT(ISERROR(SEARCH("Conservative",Q136)))</formula>
    </cfRule>
    <cfRule type="containsText" dxfId="442" priority="7" operator="containsText" text="SNP">
      <formula>NOT(ISERROR(SEARCH("SNP",Q136)))</formula>
    </cfRule>
    <cfRule type="containsText" dxfId="441" priority="8" operator="containsText" text="Labour">
      <formula>NOT(ISERROR(SEARCH("Labour",Q136)))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V48"/>
  <sheetViews>
    <sheetView workbookViewId="0">
      <selection activeCell="B47" sqref="B47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  <col min="13" max="13" width="10.1640625" bestFit="1" customWidth="1"/>
  </cols>
  <sheetData>
    <row r="1" spans="2:11" ht="14.4" thickBot="1" x14ac:dyDescent="0.3"/>
    <row r="2" spans="2:11" ht="14.4" thickBot="1" x14ac:dyDescent="0.3">
      <c r="B2" s="101" t="s">
        <v>48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x14ac:dyDescent="0.25">
      <c r="B3" s="4" t="s">
        <v>33</v>
      </c>
      <c r="C3" s="5" t="s">
        <v>31</v>
      </c>
      <c r="D3" s="6" t="s">
        <v>32</v>
      </c>
      <c r="E3" s="4" t="s">
        <v>34</v>
      </c>
      <c r="F3" s="5" t="s">
        <v>31</v>
      </c>
      <c r="G3" s="6" t="s">
        <v>32</v>
      </c>
      <c r="H3" s="10" t="s">
        <v>35</v>
      </c>
      <c r="I3" s="6" t="s">
        <v>36</v>
      </c>
      <c r="J3" s="1" t="s">
        <v>22</v>
      </c>
      <c r="K3" s="6" t="s">
        <v>32</v>
      </c>
    </row>
    <row r="4" spans="2:11" ht="14.4" thickBot="1" x14ac:dyDescent="0.3">
      <c r="B4" s="7" t="s">
        <v>18</v>
      </c>
      <c r="C4" s="8">
        <v>2099</v>
      </c>
      <c r="D4" s="9">
        <f>C4/($C4+$F4+$J4)</f>
        <v>0.46162304816362437</v>
      </c>
      <c r="E4" s="7" t="s">
        <v>17</v>
      </c>
      <c r="F4" s="8">
        <v>1542</v>
      </c>
      <c r="G4" s="9">
        <f>F4/($C4+$F4+$J4)</f>
        <v>0.33912469760281505</v>
      </c>
      <c r="H4" s="11">
        <f>C4-F4</f>
        <v>557</v>
      </c>
      <c r="I4" s="3">
        <f>D4-G4</f>
        <v>0.12249835056080932</v>
      </c>
      <c r="J4" s="2">
        <v>906</v>
      </c>
      <c r="K4" s="3">
        <f>J4/($C4+$F4+$J4)</f>
        <v>0.19925225423356058</v>
      </c>
    </row>
    <row r="5" spans="2:11" ht="14.4" thickBot="1" x14ac:dyDescent="0.3"/>
    <row r="6" spans="2:11" ht="14.4" thickBot="1" x14ac:dyDescent="0.3">
      <c r="B6" s="101" t="s">
        <v>90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1" x14ac:dyDescent="0.25">
      <c r="B7" s="4" t="s">
        <v>33</v>
      </c>
      <c r="C7" s="5" t="s">
        <v>31</v>
      </c>
      <c r="D7" s="6" t="s">
        <v>32</v>
      </c>
      <c r="E7" s="4" t="s">
        <v>34</v>
      </c>
      <c r="F7" s="5" t="s">
        <v>31</v>
      </c>
      <c r="G7" s="6" t="s">
        <v>32</v>
      </c>
      <c r="H7" s="10" t="s">
        <v>35</v>
      </c>
      <c r="I7" s="6" t="s">
        <v>36</v>
      </c>
      <c r="J7" s="1" t="s">
        <v>22</v>
      </c>
      <c r="K7" s="6" t="s">
        <v>32</v>
      </c>
    </row>
    <row r="8" spans="2:11" ht="14.4" thickBot="1" x14ac:dyDescent="0.3">
      <c r="B8" s="7" t="s">
        <v>17</v>
      </c>
      <c r="C8" s="8">
        <v>3058</v>
      </c>
      <c r="D8" s="9">
        <f>C8/($C8+$F8+$J8)</f>
        <v>0.45209934949733888</v>
      </c>
      <c r="E8" s="7" t="s">
        <v>19</v>
      </c>
      <c r="F8" s="8">
        <v>2520</v>
      </c>
      <c r="G8" s="9">
        <f>F8/($C8+$F8+$J8)</f>
        <v>0.37256061502069782</v>
      </c>
      <c r="H8" s="11">
        <f>C8-F8</f>
        <v>538</v>
      </c>
      <c r="I8" s="3">
        <f>D8-G8</f>
        <v>7.953873447664106E-2</v>
      </c>
      <c r="J8" s="2">
        <v>1186</v>
      </c>
      <c r="K8" s="3">
        <f>J8/($C8+$F8+$J8)</f>
        <v>0.17534003548196334</v>
      </c>
    </row>
    <row r="9" spans="2:11" ht="14.4" thickBot="1" x14ac:dyDescent="0.3"/>
    <row r="10" spans="2:11" ht="14.4" thickBot="1" x14ac:dyDescent="0.3">
      <c r="B10" s="101" t="s">
        <v>108</v>
      </c>
      <c r="C10" s="102"/>
      <c r="D10" s="102"/>
      <c r="E10" s="102"/>
      <c r="F10" s="102"/>
      <c r="G10" s="102"/>
      <c r="H10" s="102"/>
      <c r="I10" s="102"/>
      <c r="J10" s="102"/>
      <c r="K10" s="103"/>
    </row>
    <row r="11" spans="2:11" x14ac:dyDescent="0.25">
      <c r="B11" s="4" t="s">
        <v>33</v>
      </c>
      <c r="C11" s="5" t="s">
        <v>31</v>
      </c>
      <c r="D11" s="6" t="s">
        <v>32</v>
      </c>
      <c r="E11" s="4" t="s">
        <v>34</v>
      </c>
      <c r="F11" s="5" t="s">
        <v>31</v>
      </c>
      <c r="G11" s="6" t="s">
        <v>32</v>
      </c>
      <c r="H11" s="10" t="s">
        <v>35</v>
      </c>
      <c r="I11" s="6" t="s">
        <v>36</v>
      </c>
      <c r="J11" s="1" t="s">
        <v>22</v>
      </c>
      <c r="K11" s="6" t="s">
        <v>32</v>
      </c>
    </row>
    <row r="12" spans="2:11" ht="14.4" thickBot="1" x14ac:dyDescent="0.3">
      <c r="B12" s="7" t="s">
        <v>19</v>
      </c>
      <c r="C12" s="8">
        <v>2098</v>
      </c>
      <c r="D12" s="9">
        <f>C12/($C12+$F12+$J12)</f>
        <v>0.45002145002145</v>
      </c>
      <c r="E12" s="7" t="s">
        <v>17</v>
      </c>
      <c r="F12" s="8">
        <v>2044</v>
      </c>
      <c r="G12" s="9">
        <f>F12/($C12+$F12+$J12)</f>
        <v>0.43843843843843844</v>
      </c>
      <c r="H12" s="11">
        <f>C12-F12</f>
        <v>54</v>
      </c>
      <c r="I12" s="3">
        <f>D12-G12</f>
        <v>1.158301158301156E-2</v>
      </c>
      <c r="J12" s="2">
        <v>520</v>
      </c>
      <c r="K12" s="3">
        <f>J12/($C12+$F12+$J12)</f>
        <v>0.11154011154011154</v>
      </c>
    </row>
    <row r="13" spans="2:11" ht="14.4" thickBot="1" x14ac:dyDescent="0.3"/>
    <row r="14" spans="2:11" ht="14.4" thickBot="1" x14ac:dyDescent="0.3">
      <c r="B14" s="101" t="s">
        <v>121</v>
      </c>
      <c r="C14" s="102"/>
      <c r="D14" s="102"/>
      <c r="E14" s="102"/>
      <c r="F14" s="102"/>
      <c r="G14" s="102"/>
      <c r="H14" s="102"/>
      <c r="I14" s="102"/>
      <c r="J14" s="102"/>
      <c r="K14" s="103"/>
    </row>
    <row r="15" spans="2:11" x14ac:dyDescent="0.25">
      <c r="B15" s="4" t="s">
        <v>33</v>
      </c>
      <c r="C15" s="5" t="s">
        <v>31</v>
      </c>
      <c r="D15" s="6" t="s">
        <v>32</v>
      </c>
      <c r="E15" s="4" t="s">
        <v>34</v>
      </c>
      <c r="F15" s="5" t="s">
        <v>31</v>
      </c>
      <c r="G15" s="6" t="s">
        <v>32</v>
      </c>
      <c r="H15" s="10" t="s">
        <v>35</v>
      </c>
      <c r="I15" s="6" t="s">
        <v>36</v>
      </c>
      <c r="J15" s="1" t="s">
        <v>22</v>
      </c>
      <c r="K15" s="6" t="s">
        <v>32</v>
      </c>
    </row>
    <row r="16" spans="2:11" ht="14.4" thickBot="1" x14ac:dyDescent="0.3">
      <c r="B16" s="7" t="s">
        <v>17</v>
      </c>
      <c r="C16" s="8">
        <v>2024</v>
      </c>
      <c r="D16" s="9">
        <f>C16/($C16+$F16+$J16)</f>
        <v>0.454320987654321</v>
      </c>
      <c r="E16" s="7" t="s">
        <v>19</v>
      </c>
      <c r="F16" s="8">
        <v>1796</v>
      </c>
      <c r="G16" s="9">
        <f>F16/($C16+$F16+$J16)</f>
        <v>0.40314253647586978</v>
      </c>
      <c r="H16" s="11">
        <f>C16-F16</f>
        <v>228</v>
      </c>
      <c r="I16" s="3">
        <f>D16-G16</f>
        <v>5.1178451178451212E-2</v>
      </c>
      <c r="J16" s="2">
        <v>635</v>
      </c>
      <c r="K16" s="3">
        <f>J16/($C16+$F16+$J16)</f>
        <v>0.14253647586980919</v>
      </c>
    </row>
    <row r="17" spans="2:22" ht="14.4" thickBot="1" x14ac:dyDescent="0.3"/>
    <row r="18" spans="2:22" ht="14.4" thickBot="1" x14ac:dyDescent="0.3">
      <c r="B18" s="101" t="s">
        <v>133</v>
      </c>
      <c r="C18" s="102"/>
      <c r="D18" s="102"/>
      <c r="E18" s="102"/>
      <c r="F18" s="102"/>
      <c r="G18" s="102"/>
      <c r="H18" s="102"/>
      <c r="I18" s="102"/>
      <c r="J18" s="102"/>
      <c r="K18" s="103"/>
    </row>
    <row r="19" spans="2:22" x14ac:dyDescent="0.25">
      <c r="B19" s="4" t="s">
        <v>33</v>
      </c>
      <c r="C19" s="5" t="s">
        <v>31</v>
      </c>
      <c r="D19" s="6" t="s">
        <v>32</v>
      </c>
      <c r="E19" s="4" t="s">
        <v>34</v>
      </c>
      <c r="F19" s="5" t="s">
        <v>31</v>
      </c>
      <c r="G19" s="6" t="s">
        <v>32</v>
      </c>
      <c r="H19" s="10" t="s">
        <v>35</v>
      </c>
      <c r="I19" s="6" t="s">
        <v>36</v>
      </c>
      <c r="J19" s="1" t="s">
        <v>22</v>
      </c>
      <c r="K19" s="6" t="s">
        <v>32</v>
      </c>
    </row>
    <row r="20" spans="2:22" ht="14.4" thickBot="1" x14ac:dyDescent="0.3">
      <c r="B20" s="7" t="s">
        <v>17</v>
      </c>
      <c r="C20" s="8">
        <v>2649</v>
      </c>
      <c r="D20" s="9">
        <f>C20/($C20+$F20+$J20)</f>
        <v>0.51347160302384187</v>
      </c>
      <c r="E20" s="7" t="s">
        <v>19</v>
      </c>
      <c r="F20" s="8">
        <v>2048</v>
      </c>
      <c r="G20" s="9">
        <f>F20/($C20+$F20+$J20)</f>
        <v>0.396976158170188</v>
      </c>
      <c r="H20" s="11">
        <f>C20-F20</f>
        <v>601</v>
      </c>
      <c r="I20" s="3">
        <f>D20-G20</f>
        <v>0.11649544485365387</v>
      </c>
      <c r="J20" s="2">
        <v>462</v>
      </c>
      <c r="K20" s="3">
        <f>J20/($C20+$F20+$J20)</f>
        <v>8.9552238805970144E-2</v>
      </c>
    </row>
    <row r="21" spans="2:22" ht="14.4" thickBot="1" x14ac:dyDescent="0.3"/>
    <row r="22" spans="2:22" ht="14.4" thickBot="1" x14ac:dyDescent="0.3">
      <c r="B22" s="101" t="s">
        <v>150</v>
      </c>
      <c r="C22" s="102"/>
      <c r="D22" s="102"/>
      <c r="E22" s="102"/>
      <c r="F22" s="102"/>
      <c r="G22" s="102"/>
      <c r="H22" s="102"/>
      <c r="I22" s="102"/>
      <c r="J22" s="102"/>
      <c r="K22" s="103"/>
      <c r="M22" s="101" t="s">
        <v>150</v>
      </c>
      <c r="N22" s="102"/>
      <c r="O22" s="102"/>
      <c r="P22" s="102"/>
      <c r="Q22" s="102"/>
      <c r="R22" s="102"/>
      <c r="S22" s="102"/>
      <c r="T22" s="102"/>
      <c r="U22" s="102"/>
      <c r="V22" s="103"/>
    </row>
    <row r="23" spans="2:22" x14ac:dyDescent="0.25">
      <c r="B23" s="4" t="s">
        <v>33</v>
      </c>
      <c r="C23" s="5" t="s">
        <v>31</v>
      </c>
      <c r="D23" s="6" t="s">
        <v>32</v>
      </c>
      <c r="E23" s="4" t="s">
        <v>34</v>
      </c>
      <c r="F23" s="5" t="s">
        <v>31</v>
      </c>
      <c r="G23" s="6" t="s">
        <v>32</v>
      </c>
      <c r="H23" s="10" t="s">
        <v>35</v>
      </c>
      <c r="I23" s="6" t="s">
        <v>36</v>
      </c>
      <c r="J23" s="1" t="s">
        <v>22</v>
      </c>
      <c r="K23" s="6" t="s">
        <v>32</v>
      </c>
      <c r="M23" s="4" t="s">
        <v>33</v>
      </c>
      <c r="N23" s="5" t="s">
        <v>31</v>
      </c>
      <c r="O23" s="6" t="s">
        <v>32</v>
      </c>
      <c r="P23" s="4" t="s">
        <v>34</v>
      </c>
      <c r="Q23" s="5" t="s">
        <v>31</v>
      </c>
      <c r="R23" s="6" t="s">
        <v>32</v>
      </c>
      <c r="S23" s="10" t="s">
        <v>35</v>
      </c>
      <c r="T23" s="6" t="s">
        <v>36</v>
      </c>
      <c r="U23" s="1" t="s">
        <v>22</v>
      </c>
      <c r="V23" s="6" t="s">
        <v>32</v>
      </c>
    </row>
    <row r="24" spans="2:22" ht="14.4" thickBot="1" x14ac:dyDescent="0.3">
      <c r="B24" s="7" t="s">
        <v>83</v>
      </c>
      <c r="C24" s="8">
        <v>2285</v>
      </c>
      <c r="D24" s="9">
        <f>C24/($C24+$F24+$J24)</f>
        <v>0.51164352888490816</v>
      </c>
      <c r="E24" s="7" t="s">
        <v>17</v>
      </c>
      <c r="F24" s="8">
        <v>1545</v>
      </c>
      <c r="G24" s="9">
        <f>F24/($C24+$F24+$J24)</f>
        <v>0.34594715629198386</v>
      </c>
      <c r="H24" s="11">
        <f>C24-F24</f>
        <v>740</v>
      </c>
      <c r="I24" s="3">
        <f>D24-G24</f>
        <v>0.1656963725929243</v>
      </c>
      <c r="J24" s="2">
        <v>636</v>
      </c>
      <c r="K24" s="3">
        <f>J24/($C24+$F24+$J24)</f>
        <v>0.14240931482310792</v>
      </c>
      <c r="M24" s="85" t="s">
        <v>19</v>
      </c>
      <c r="N24" s="86">
        <v>1966</v>
      </c>
      <c r="O24" s="87">
        <f>N24/($C24+$F24+$J24)</f>
        <v>0.44021495745633676</v>
      </c>
      <c r="P24" s="82" t="s">
        <v>17</v>
      </c>
      <c r="Q24" s="83">
        <v>1879</v>
      </c>
      <c r="R24" s="84">
        <f>Q24/($C24+$F24+$J24)</f>
        <v>0.42073443797581728</v>
      </c>
      <c r="S24" s="11">
        <f>N24-Q24</f>
        <v>87</v>
      </c>
      <c r="T24" s="3">
        <f>O24-R24</f>
        <v>1.9480519480519487E-2</v>
      </c>
      <c r="U24" s="2">
        <v>621</v>
      </c>
      <c r="V24" s="3">
        <f>U24/($C24+$F24+$J24)</f>
        <v>0.13905060456784596</v>
      </c>
    </row>
    <row r="25" spans="2:22" ht="14.4" thickBot="1" x14ac:dyDescent="0.3"/>
    <row r="26" spans="2:22" ht="14.4" thickBot="1" x14ac:dyDescent="0.3">
      <c r="B26" s="101" t="s">
        <v>162</v>
      </c>
      <c r="C26" s="102"/>
      <c r="D26" s="102"/>
      <c r="E26" s="102"/>
      <c r="F26" s="102"/>
      <c r="G26" s="102"/>
      <c r="H26" s="102"/>
      <c r="I26" s="102"/>
      <c r="J26" s="102"/>
      <c r="K26" s="103"/>
    </row>
    <row r="27" spans="2:22" x14ac:dyDescent="0.25">
      <c r="B27" s="4" t="s">
        <v>33</v>
      </c>
      <c r="C27" s="5" t="s">
        <v>31</v>
      </c>
      <c r="D27" s="6" t="s">
        <v>32</v>
      </c>
      <c r="E27" s="4" t="s">
        <v>34</v>
      </c>
      <c r="F27" s="5" t="s">
        <v>31</v>
      </c>
      <c r="G27" s="6" t="s">
        <v>32</v>
      </c>
      <c r="H27" s="10" t="s">
        <v>35</v>
      </c>
      <c r="I27" s="6" t="s">
        <v>36</v>
      </c>
      <c r="J27" s="1" t="s">
        <v>22</v>
      </c>
      <c r="K27" s="6" t="s">
        <v>32</v>
      </c>
    </row>
    <row r="28" spans="2:22" ht="14.4" thickBot="1" x14ac:dyDescent="0.3">
      <c r="B28" s="7" t="s">
        <v>19</v>
      </c>
      <c r="C28" s="8">
        <v>2399</v>
      </c>
      <c r="D28" s="9">
        <f>C28/($C28+$F28+$J28)</f>
        <v>0.50135841170323925</v>
      </c>
      <c r="E28" s="7" t="s">
        <v>17</v>
      </c>
      <c r="F28" s="8">
        <v>1947</v>
      </c>
      <c r="G28" s="9">
        <f>F28/($C28+$F28+$J28)</f>
        <v>0.40689655172413791</v>
      </c>
      <c r="H28" s="11">
        <f>C28-F28</f>
        <v>452</v>
      </c>
      <c r="I28" s="3">
        <f>D28-G28</f>
        <v>9.4461859979101337E-2</v>
      </c>
      <c r="J28" s="2">
        <v>439</v>
      </c>
      <c r="K28" s="3">
        <f>J28/($C28+$F28+$J28)</f>
        <v>9.1745036572622785E-2</v>
      </c>
    </row>
    <row r="29" spans="2:22" ht="14.4" thickBot="1" x14ac:dyDescent="0.3"/>
    <row r="30" spans="2:22" ht="14.4" thickBot="1" x14ac:dyDescent="0.3">
      <c r="B30" s="101" t="s">
        <v>177</v>
      </c>
      <c r="C30" s="102"/>
      <c r="D30" s="102"/>
      <c r="E30" s="102"/>
      <c r="F30" s="102"/>
      <c r="G30" s="102"/>
      <c r="H30" s="102"/>
      <c r="I30" s="102"/>
      <c r="J30" s="102"/>
      <c r="K30" s="103"/>
    </row>
    <row r="31" spans="2:22" x14ac:dyDescent="0.25">
      <c r="B31" s="4" t="s">
        <v>33</v>
      </c>
      <c r="C31" s="5" t="s">
        <v>31</v>
      </c>
      <c r="D31" s="6" t="s">
        <v>32</v>
      </c>
      <c r="E31" s="4" t="s">
        <v>34</v>
      </c>
      <c r="F31" s="5" t="s">
        <v>31</v>
      </c>
      <c r="G31" s="6" t="s">
        <v>32</v>
      </c>
      <c r="H31" s="10" t="s">
        <v>35</v>
      </c>
      <c r="I31" s="6" t="s">
        <v>36</v>
      </c>
      <c r="J31" s="1" t="s">
        <v>22</v>
      </c>
      <c r="K31" s="6" t="s">
        <v>32</v>
      </c>
    </row>
    <row r="32" spans="2:22" ht="14.4" thickBot="1" x14ac:dyDescent="0.3">
      <c r="B32" s="7" t="s">
        <v>20</v>
      </c>
      <c r="C32" s="8">
        <v>3119</v>
      </c>
      <c r="D32" s="9">
        <f>C32/($C32+$F32+$J32)</f>
        <v>0.48491915422885573</v>
      </c>
      <c r="E32" s="7" t="s">
        <v>17</v>
      </c>
      <c r="F32" s="8">
        <v>2047</v>
      </c>
      <c r="G32" s="9">
        <f>F32/($C32+$F32+$J32)</f>
        <v>0.31825248756218905</v>
      </c>
      <c r="H32" s="11">
        <f>C32-F32</f>
        <v>1072</v>
      </c>
      <c r="I32" s="3">
        <f>D32-G32</f>
        <v>0.16666666666666669</v>
      </c>
      <c r="J32" s="2">
        <v>1266</v>
      </c>
      <c r="K32" s="3">
        <f>J32/($C32+$F32+$J32)</f>
        <v>0.19682835820895522</v>
      </c>
    </row>
    <row r="33" spans="2:11" ht="14.4" thickBot="1" x14ac:dyDescent="0.3"/>
    <row r="34" spans="2:11" ht="14.4" thickBot="1" x14ac:dyDescent="0.3">
      <c r="B34" s="101" t="s">
        <v>191</v>
      </c>
      <c r="C34" s="102"/>
      <c r="D34" s="102"/>
      <c r="E34" s="102"/>
      <c r="F34" s="102"/>
      <c r="G34" s="102"/>
      <c r="H34" s="102"/>
      <c r="I34" s="102"/>
      <c r="J34" s="102"/>
      <c r="K34" s="103"/>
    </row>
    <row r="35" spans="2:11" x14ac:dyDescent="0.25">
      <c r="B35" s="4" t="s">
        <v>33</v>
      </c>
      <c r="C35" s="5" t="s">
        <v>31</v>
      </c>
      <c r="D35" s="6" t="s">
        <v>32</v>
      </c>
      <c r="E35" s="4" t="s">
        <v>34</v>
      </c>
      <c r="F35" s="5" t="s">
        <v>31</v>
      </c>
      <c r="G35" s="6" t="s">
        <v>32</v>
      </c>
      <c r="H35" s="10" t="s">
        <v>35</v>
      </c>
      <c r="I35" s="6" t="s">
        <v>36</v>
      </c>
      <c r="J35" s="1" t="s">
        <v>22</v>
      </c>
      <c r="K35" s="6" t="s">
        <v>32</v>
      </c>
    </row>
    <row r="36" spans="2:11" ht="14.4" thickBot="1" x14ac:dyDescent="0.3">
      <c r="B36" s="7" t="s">
        <v>19</v>
      </c>
      <c r="C36" s="8">
        <v>1958</v>
      </c>
      <c r="D36" s="9">
        <f>C36/($C36+$F36+$J36)</f>
        <v>0.49444444444444446</v>
      </c>
      <c r="E36" s="7" t="s">
        <v>17</v>
      </c>
      <c r="F36" s="8">
        <v>1644</v>
      </c>
      <c r="G36" s="9">
        <f>F36/($C36+$F36+$J36)</f>
        <v>0.41515151515151516</v>
      </c>
      <c r="H36" s="11">
        <f>C36-F36</f>
        <v>314</v>
      </c>
      <c r="I36" s="3">
        <f>D36-G36</f>
        <v>7.9292929292929304E-2</v>
      </c>
      <c r="J36" s="2">
        <v>358</v>
      </c>
      <c r="K36" s="3">
        <f>J36/($C36+$F36+$J36)</f>
        <v>9.0404040404040403E-2</v>
      </c>
    </row>
    <row r="37" spans="2:11" ht="14.4" thickBot="1" x14ac:dyDescent="0.3"/>
    <row r="38" spans="2:11" ht="14.4" thickBot="1" x14ac:dyDescent="0.3">
      <c r="B38" s="101" t="s">
        <v>204</v>
      </c>
      <c r="C38" s="102"/>
      <c r="D38" s="102"/>
      <c r="E38" s="102"/>
      <c r="F38" s="102"/>
      <c r="G38" s="102"/>
      <c r="H38" s="102"/>
      <c r="I38" s="102"/>
      <c r="J38" s="102"/>
      <c r="K38" s="103"/>
    </row>
    <row r="39" spans="2:11" x14ac:dyDescent="0.25">
      <c r="B39" s="4" t="s">
        <v>33</v>
      </c>
      <c r="C39" s="5" t="s">
        <v>31</v>
      </c>
      <c r="D39" s="6" t="s">
        <v>32</v>
      </c>
      <c r="E39" s="4" t="s">
        <v>34</v>
      </c>
      <c r="F39" s="5" t="s">
        <v>31</v>
      </c>
      <c r="G39" s="6" t="s">
        <v>32</v>
      </c>
      <c r="H39" s="10" t="s">
        <v>35</v>
      </c>
      <c r="I39" s="6" t="s">
        <v>36</v>
      </c>
      <c r="J39" s="1" t="s">
        <v>22</v>
      </c>
      <c r="K39" s="6" t="s">
        <v>32</v>
      </c>
    </row>
    <row r="40" spans="2:11" ht="14.4" thickBot="1" x14ac:dyDescent="0.3">
      <c r="B40" s="7" t="s">
        <v>20</v>
      </c>
      <c r="C40" s="8">
        <v>3464</v>
      </c>
      <c r="D40" s="9">
        <f>C40/($C40+$F40+$J40)</f>
        <v>0.50695155861261521</v>
      </c>
      <c r="E40" s="7" t="s">
        <v>17</v>
      </c>
      <c r="F40" s="8">
        <v>2451</v>
      </c>
      <c r="G40" s="9">
        <f>F40/($C40+$F40+$J40)</f>
        <v>0.35870042441094685</v>
      </c>
      <c r="H40" s="11">
        <f>C40-F40</f>
        <v>1013</v>
      </c>
      <c r="I40" s="3">
        <f>D40-G40</f>
        <v>0.14825113420166836</v>
      </c>
      <c r="J40" s="2">
        <v>918</v>
      </c>
      <c r="K40" s="3">
        <f>J40/($C40+$F40+$J40)</f>
        <v>0.13434801697643786</v>
      </c>
    </row>
    <row r="41" spans="2:11" ht="14.4" thickBot="1" x14ac:dyDescent="0.3"/>
    <row r="42" spans="2:11" ht="14.4" thickBot="1" x14ac:dyDescent="0.3">
      <c r="B42" s="101" t="s">
        <v>219</v>
      </c>
      <c r="C42" s="102"/>
      <c r="D42" s="102"/>
      <c r="E42" s="102"/>
      <c r="F42" s="102"/>
      <c r="G42" s="102"/>
      <c r="H42" s="102"/>
      <c r="I42" s="102"/>
      <c r="J42" s="102"/>
      <c r="K42" s="103"/>
    </row>
    <row r="43" spans="2:11" x14ac:dyDescent="0.25">
      <c r="B43" s="4" t="s">
        <v>33</v>
      </c>
      <c r="C43" s="5" t="s">
        <v>31</v>
      </c>
      <c r="D43" s="6" t="s">
        <v>32</v>
      </c>
      <c r="E43" s="4" t="s">
        <v>34</v>
      </c>
      <c r="F43" s="5" t="s">
        <v>31</v>
      </c>
      <c r="G43" s="6" t="s">
        <v>32</v>
      </c>
      <c r="H43" s="10" t="s">
        <v>35</v>
      </c>
      <c r="I43" s="6" t="s">
        <v>36</v>
      </c>
      <c r="J43" s="1" t="s">
        <v>22</v>
      </c>
      <c r="K43" s="6" t="s">
        <v>32</v>
      </c>
    </row>
    <row r="44" spans="2:11" ht="14.4" thickBot="1" x14ac:dyDescent="0.3">
      <c r="B44" s="7" t="s">
        <v>17</v>
      </c>
      <c r="C44" s="8">
        <v>2101</v>
      </c>
      <c r="D44" s="9">
        <f>C44/($C44+$F44+$J44)</f>
        <v>0.60775238646225049</v>
      </c>
      <c r="E44" s="7" t="s">
        <v>19</v>
      </c>
      <c r="F44" s="8">
        <v>876</v>
      </c>
      <c r="G44" s="9">
        <f>F44/($C44+$F44+$J44)</f>
        <v>0.25339890078102401</v>
      </c>
      <c r="H44" s="11">
        <f>C44-F44</f>
        <v>1225</v>
      </c>
      <c r="I44" s="3">
        <f>D44-G44</f>
        <v>0.35435348568122649</v>
      </c>
      <c r="J44" s="2">
        <v>480</v>
      </c>
      <c r="K44" s="3">
        <f>J44/($C44+$F44+$J44)</f>
        <v>0.13884871275672547</v>
      </c>
    </row>
    <row r="45" spans="2:11" ht="14.4" thickBot="1" x14ac:dyDescent="0.3"/>
    <row r="46" spans="2:11" ht="14.4" thickBot="1" x14ac:dyDescent="0.3">
      <c r="B46" s="101" t="s">
        <v>233</v>
      </c>
      <c r="C46" s="102"/>
      <c r="D46" s="102"/>
      <c r="E46" s="102"/>
      <c r="F46" s="102"/>
      <c r="G46" s="102"/>
      <c r="H46" s="102"/>
      <c r="I46" s="102"/>
      <c r="J46" s="102"/>
      <c r="K46" s="103"/>
    </row>
    <row r="47" spans="2:11" x14ac:dyDescent="0.25">
      <c r="B47" s="4" t="s">
        <v>33</v>
      </c>
      <c r="C47" s="5" t="s">
        <v>31</v>
      </c>
      <c r="D47" s="6" t="s">
        <v>32</v>
      </c>
      <c r="E47" s="4" t="s">
        <v>34</v>
      </c>
      <c r="F47" s="5" t="s">
        <v>31</v>
      </c>
      <c r="G47" s="6" t="s">
        <v>32</v>
      </c>
      <c r="H47" s="10" t="s">
        <v>35</v>
      </c>
      <c r="I47" s="6" t="s">
        <v>36</v>
      </c>
      <c r="J47" s="1" t="s">
        <v>22</v>
      </c>
      <c r="K47" s="6" t="s">
        <v>32</v>
      </c>
    </row>
    <row r="48" spans="2:11" ht="14.4" thickBot="1" x14ac:dyDescent="0.3">
      <c r="B48" s="7" t="s">
        <v>17</v>
      </c>
      <c r="C48" s="8">
        <v>2338</v>
      </c>
      <c r="D48" s="9">
        <f>C48/($C48+$F48+$J48)</f>
        <v>0.44474034620505992</v>
      </c>
      <c r="E48" s="7" t="s">
        <v>20</v>
      </c>
      <c r="F48" s="8">
        <v>1984</v>
      </c>
      <c r="G48" s="9">
        <f>F48/($C48+$F48+$J48)</f>
        <v>0.37740155982499524</v>
      </c>
      <c r="H48" s="11">
        <f>C48-F48</f>
        <v>354</v>
      </c>
      <c r="I48" s="3">
        <f>D48-G48</f>
        <v>6.7338786380064686E-2</v>
      </c>
      <c r="J48" s="2">
        <v>935</v>
      </c>
      <c r="K48" s="3">
        <f>J48/($C48+$F48+$J48)</f>
        <v>0.17785809396994484</v>
      </c>
    </row>
  </sheetData>
  <mergeCells count="13">
    <mergeCell ref="M22:V22"/>
    <mergeCell ref="B46:K46"/>
    <mergeCell ref="B2:K2"/>
    <mergeCell ref="B6:K6"/>
    <mergeCell ref="B10:K10"/>
    <mergeCell ref="B14:K14"/>
    <mergeCell ref="B18:K18"/>
    <mergeCell ref="B38:K38"/>
    <mergeCell ref="B42:K42"/>
    <mergeCell ref="B30:K30"/>
    <mergeCell ref="B34:K34"/>
    <mergeCell ref="B22:K22"/>
    <mergeCell ref="B26:K26"/>
  </mergeCells>
  <conditionalFormatting sqref="B4:D4">
    <cfRule type="expression" dxfId="440" priority="925">
      <formula>IF($B4="SNP",1,0)</formula>
    </cfRule>
    <cfRule type="expression" dxfId="439" priority="926">
      <formula>IF($B4="Lib Dem",1,0)</formula>
    </cfRule>
    <cfRule type="expression" dxfId="438" priority="927">
      <formula>IF($B4="Independent",1,0)</formula>
    </cfRule>
    <cfRule type="expression" dxfId="437" priority="928">
      <formula>IF($B4="Green",1,0)</formula>
    </cfRule>
    <cfRule type="expression" dxfId="436" priority="929">
      <formula>IF($B4="Conservative",1,0)</formula>
    </cfRule>
    <cfRule type="expression" dxfId="435" priority="930">
      <formula>IF($B4="Labour",1,0)</formula>
    </cfRule>
  </conditionalFormatting>
  <conditionalFormatting sqref="E4:G4">
    <cfRule type="expression" dxfId="434" priority="919">
      <formula>IF($E4="Conservative",1,0)</formula>
    </cfRule>
    <cfRule type="expression" dxfId="433" priority="920">
      <formula>IF($E4="Labour",1,0)</formula>
    </cfRule>
    <cfRule type="expression" dxfId="432" priority="921">
      <formula>IF($E4="Green",1,0)</formula>
    </cfRule>
    <cfRule type="expression" dxfId="431" priority="922">
      <formula>IF($E4="Independent",1,0)</formula>
    </cfRule>
    <cfRule type="expression" dxfId="430" priority="923">
      <formula>IF($E4="Lib Dem",1,0)</formula>
    </cfRule>
    <cfRule type="expression" dxfId="429" priority="924">
      <formula>IF($E4="SNP",1,0)</formula>
    </cfRule>
  </conditionalFormatting>
  <conditionalFormatting sqref="B12:D12">
    <cfRule type="expression" dxfId="428" priority="637">
      <formula>IF($B12="SNP",1,0)</formula>
    </cfRule>
    <cfRule type="expression" dxfId="427" priority="638">
      <formula>IF($B12="Lib Dem",1,0)</formula>
    </cfRule>
    <cfRule type="expression" dxfId="426" priority="639">
      <formula>IF($B12="Independent",1,0)</formula>
    </cfRule>
    <cfRule type="expression" dxfId="425" priority="640">
      <formula>IF($B12="Green",1,0)</formula>
    </cfRule>
    <cfRule type="expression" dxfId="424" priority="641">
      <formula>IF($B12="Conservative",1,0)</formula>
    </cfRule>
    <cfRule type="expression" dxfId="423" priority="642">
      <formula>IF($B12="Labour",1,0)</formula>
    </cfRule>
  </conditionalFormatting>
  <conditionalFormatting sqref="E12:G12">
    <cfRule type="expression" dxfId="422" priority="631">
      <formula>IF($E12="Conservative",1,0)</formula>
    </cfRule>
    <cfRule type="expression" dxfId="421" priority="632">
      <formula>IF($E12="Labour",1,0)</formula>
    </cfRule>
    <cfRule type="expression" dxfId="420" priority="633">
      <formula>IF($E12="Green",1,0)</formula>
    </cfRule>
    <cfRule type="expression" dxfId="419" priority="634">
      <formula>IF($E12="Independent",1,0)</formula>
    </cfRule>
    <cfRule type="expression" dxfId="418" priority="635">
      <formula>IF($E12="Lib Dem",1,0)</formula>
    </cfRule>
    <cfRule type="expression" dxfId="417" priority="636">
      <formula>IF($E12="SNP",1,0)</formula>
    </cfRule>
  </conditionalFormatting>
  <conditionalFormatting sqref="B8:D8">
    <cfRule type="expression" dxfId="416" priority="247">
      <formula>IF($B8="SNP",1,0)</formula>
    </cfRule>
    <cfRule type="expression" dxfId="415" priority="248">
      <formula>IF($B8="Lib Dem",1,0)</formula>
    </cfRule>
    <cfRule type="expression" dxfId="414" priority="249">
      <formula>IF($B8="Independent",1,0)</formula>
    </cfRule>
    <cfRule type="expression" dxfId="413" priority="250">
      <formula>IF($B8="Green",1,0)</formula>
    </cfRule>
    <cfRule type="expression" dxfId="412" priority="251">
      <formula>IF($B8="Conservative",1,0)</formula>
    </cfRule>
    <cfRule type="expression" dxfId="411" priority="252">
      <formula>IF($B8="Labour",1,0)</formula>
    </cfRule>
  </conditionalFormatting>
  <conditionalFormatting sqref="E8:G8">
    <cfRule type="expression" dxfId="410" priority="241">
      <formula>IF($E8="Conservative",1,0)</formula>
    </cfRule>
    <cfRule type="expression" dxfId="409" priority="242">
      <formula>IF($E8="Labour",1,0)</formula>
    </cfRule>
    <cfRule type="expression" dxfId="408" priority="243">
      <formula>IF($E8="Green",1,0)</formula>
    </cfRule>
    <cfRule type="expression" dxfId="407" priority="244">
      <formula>IF($E8="Independent",1,0)</formula>
    </cfRule>
    <cfRule type="expression" dxfId="406" priority="245">
      <formula>IF($E8="Lib Dem",1,0)</formula>
    </cfRule>
    <cfRule type="expression" dxfId="405" priority="246">
      <formula>IF($E8="SNP",1,0)</formula>
    </cfRule>
  </conditionalFormatting>
  <conditionalFormatting sqref="B16:D16">
    <cfRule type="expression" dxfId="404" priority="235">
      <formula>IF($B16="SNP",1,0)</formula>
    </cfRule>
    <cfRule type="expression" dxfId="403" priority="236">
      <formula>IF($B16="Lib Dem",1,0)</formula>
    </cfRule>
    <cfRule type="expression" dxfId="402" priority="237">
      <formula>IF($B16="Independent",1,0)</formula>
    </cfRule>
    <cfRule type="expression" dxfId="401" priority="238">
      <formula>IF($B16="Green",1,0)</formula>
    </cfRule>
    <cfRule type="expression" dxfId="400" priority="239">
      <formula>IF($B16="Conservative",1,0)</formula>
    </cfRule>
    <cfRule type="expression" dxfId="399" priority="240">
      <formula>IF($B16="Labour",1,0)</formula>
    </cfRule>
  </conditionalFormatting>
  <conditionalFormatting sqref="E16:G16">
    <cfRule type="expression" dxfId="398" priority="229">
      <formula>IF($E16="Conservative",1,0)</formula>
    </cfRule>
    <cfRule type="expression" dxfId="397" priority="230">
      <formula>IF($E16="Labour",1,0)</formula>
    </cfRule>
    <cfRule type="expression" dxfId="396" priority="231">
      <formula>IF($E16="Green",1,0)</formula>
    </cfRule>
    <cfRule type="expression" dxfId="395" priority="232">
      <formula>IF($E16="Independent",1,0)</formula>
    </cfRule>
    <cfRule type="expression" dxfId="394" priority="233">
      <formula>IF($E16="Lib Dem",1,0)</formula>
    </cfRule>
    <cfRule type="expression" dxfId="393" priority="234">
      <formula>IF($E16="SNP",1,0)</formula>
    </cfRule>
  </conditionalFormatting>
  <conditionalFormatting sqref="B20:D20">
    <cfRule type="expression" dxfId="392" priority="223">
      <formula>IF($B20="SNP",1,0)</formula>
    </cfRule>
    <cfRule type="expression" dxfId="391" priority="224">
      <formula>IF($B20="Lib Dem",1,0)</formula>
    </cfRule>
    <cfRule type="expression" dxfId="390" priority="225">
      <formula>IF($B20="Independent",1,0)</formula>
    </cfRule>
    <cfRule type="expression" dxfId="389" priority="226">
      <formula>IF($B20="Green",1,0)</formula>
    </cfRule>
    <cfRule type="expression" dxfId="388" priority="227">
      <formula>IF($B20="Conservative",1,0)</formula>
    </cfRule>
    <cfRule type="expression" dxfId="387" priority="228">
      <formula>IF($B20="Labour",1,0)</formula>
    </cfRule>
  </conditionalFormatting>
  <conditionalFormatting sqref="E20:G20">
    <cfRule type="expression" dxfId="386" priority="217">
      <formula>IF($E20="Conservative",1,0)</formula>
    </cfRule>
    <cfRule type="expression" dxfId="385" priority="218">
      <formula>IF($E20="Labour",1,0)</formula>
    </cfRule>
    <cfRule type="expression" dxfId="384" priority="219">
      <formula>IF($E20="Green",1,0)</formula>
    </cfRule>
    <cfRule type="expression" dxfId="383" priority="220">
      <formula>IF($E20="Independent",1,0)</formula>
    </cfRule>
    <cfRule type="expression" dxfId="382" priority="221">
      <formula>IF($E20="Lib Dem",1,0)</formula>
    </cfRule>
    <cfRule type="expression" dxfId="381" priority="222">
      <formula>IF($E20="SNP",1,0)</formula>
    </cfRule>
  </conditionalFormatting>
  <conditionalFormatting sqref="B24:D24">
    <cfRule type="expression" dxfId="380" priority="163">
      <formula>IF($B24="SNP",1,0)</formula>
    </cfRule>
    <cfRule type="expression" dxfId="379" priority="164">
      <formula>IF($B24="Lib Dem",1,0)</formula>
    </cfRule>
    <cfRule type="expression" dxfId="378" priority="165">
      <formula>IF($B24="Independent",1,0)</formula>
    </cfRule>
    <cfRule type="expression" dxfId="377" priority="166">
      <formula>IF($B24="Green",1,0)</formula>
    </cfRule>
    <cfRule type="expression" dxfId="376" priority="167">
      <formula>IF($B24="Conservative",1,0)</formula>
    </cfRule>
    <cfRule type="expression" dxfId="375" priority="168">
      <formula>IF($B24="Labour",1,0)</formula>
    </cfRule>
  </conditionalFormatting>
  <conditionalFormatting sqref="E24:G24">
    <cfRule type="expression" dxfId="374" priority="157">
      <formula>IF($E24="Conservative",1,0)</formula>
    </cfRule>
    <cfRule type="expression" dxfId="373" priority="158">
      <formula>IF($E24="Labour",1,0)</formula>
    </cfRule>
    <cfRule type="expression" dxfId="372" priority="159">
      <formula>IF($E24="Green",1,0)</formula>
    </cfRule>
    <cfRule type="expression" dxfId="371" priority="160">
      <formula>IF($E24="Independent",1,0)</formula>
    </cfRule>
    <cfRule type="expression" dxfId="370" priority="161">
      <formula>IF($E24="Lib Dem",1,0)</formula>
    </cfRule>
    <cfRule type="expression" dxfId="369" priority="162">
      <formula>IF($E24="SNP",1,0)</formula>
    </cfRule>
  </conditionalFormatting>
  <conditionalFormatting sqref="B32:D32">
    <cfRule type="expression" dxfId="368" priority="139">
      <formula>IF($B32="SNP",1,0)</formula>
    </cfRule>
    <cfRule type="expression" dxfId="367" priority="140">
      <formula>IF($B32="Lib Dem",1,0)</formula>
    </cfRule>
    <cfRule type="expression" dxfId="366" priority="141">
      <formula>IF($B32="Independent",1,0)</formula>
    </cfRule>
    <cfRule type="expression" dxfId="365" priority="142">
      <formula>IF($B32="Green",1,0)</formula>
    </cfRule>
    <cfRule type="expression" dxfId="364" priority="143">
      <formula>IF($B32="Conservative",1,0)</formula>
    </cfRule>
    <cfRule type="expression" dxfId="363" priority="144">
      <formula>IF($B32="Labour",1,0)</formula>
    </cfRule>
  </conditionalFormatting>
  <conditionalFormatting sqref="E32:G32">
    <cfRule type="expression" dxfId="362" priority="133">
      <formula>IF($E32="Conservative",1,0)</formula>
    </cfRule>
    <cfRule type="expression" dxfId="361" priority="134">
      <formula>IF($E32="Labour",1,0)</formula>
    </cfRule>
    <cfRule type="expression" dxfId="360" priority="135">
      <formula>IF($E32="Green",1,0)</formula>
    </cfRule>
    <cfRule type="expression" dxfId="359" priority="136">
      <formula>IF($E32="Independent",1,0)</formula>
    </cfRule>
    <cfRule type="expression" dxfId="358" priority="137">
      <formula>IF($E32="Lib Dem",1,0)</formula>
    </cfRule>
    <cfRule type="expression" dxfId="357" priority="138">
      <formula>IF($E32="SNP",1,0)</formula>
    </cfRule>
  </conditionalFormatting>
  <conditionalFormatting sqref="B36:D36">
    <cfRule type="expression" dxfId="356" priority="127">
      <formula>IF($B36="SNP",1,0)</formula>
    </cfRule>
    <cfRule type="expression" dxfId="355" priority="128">
      <formula>IF($B36="Lib Dem",1,0)</formula>
    </cfRule>
    <cfRule type="expression" dxfId="354" priority="129">
      <formula>IF($B36="Independent",1,0)</formula>
    </cfRule>
    <cfRule type="expression" dxfId="353" priority="130">
      <formula>IF($B36="Green",1,0)</formula>
    </cfRule>
    <cfRule type="expression" dxfId="352" priority="131">
      <formula>IF($B36="Conservative",1,0)</formula>
    </cfRule>
    <cfRule type="expression" dxfId="351" priority="132">
      <formula>IF($B36="Labour",1,0)</formula>
    </cfRule>
  </conditionalFormatting>
  <conditionalFormatting sqref="E36:G36">
    <cfRule type="expression" dxfId="350" priority="121">
      <formula>IF($E36="Conservative",1,0)</formula>
    </cfRule>
    <cfRule type="expression" dxfId="349" priority="122">
      <formula>IF($E36="Labour",1,0)</formula>
    </cfRule>
    <cfRule type="expression" dxfId="348" priority="123">
      <formula>IF($E36="Green",1,0)</formula>
    </cfRule>
    <cfRule type="expression" dxfId="347" priority="124">
      <formula>IF($E36="Independent",1,0)</formula>
    </cfRule>
    <cfRule type="expression" dxfId="346" priority="125">
      <formula>IF($E36="Lib Dem",1,0)</formula>
    </cfRule>
    <cfRule type="expression" dxfId="345" priority="126">
      <formula>IF($E36="SNP",1,0)</formula>
    </cfRule>
  </conditionalFormatting>
  <conditionalFormatting sqref="B40:D40">
    <cfRule type="expression" dxfId="344" priority="115">
      <formula>IF($B40="SNP",1,0)</formula>
    </cfRule>
    <cfRule type="expression" dxfId="343" priority="116">
      <formula>IF($B40="Lib Dem",1,0)</formula>
    </cfRule>
    <cfRule type="expression" dxfId="342" priority="117">
      <formula>IF($B40="Independent",1,0)</formula>
    </cfRule>
    <cfRule type="expression" dxfId="341" priority="118">
      <formula>IF($B40="Green",1,0)</formula>
    </cfRule>
    <cfRule type="expression" dxfId="340" priority="119">
      <formula>IF($B40="Conservative",1,0)</formula>
    </cfRule>
    <cfRule type="expression" dxfId="339" priority="120">
      <formula>IF($B40="Labour",1,0)</formula>
    </cfRule>
  </conditionalFormatting>
  <conditionalFormatting sqref="E40:G40">
    <cfRule type="expression" dxfId="338" priority="109">
      <formula>IF($E40="Conservative",1,0)</formula>
    </cfRule>
    <cfRule type="expression" dxfId="337" priority="110">
      <formula>IF($E40="Labour",1,0)</formula>
    </cfRule>
    <cfRule type="expression" dxfId="336" priority="111">
      <formula>IF($E40="Green",1,0)</formula>
    </cfRule>
    <cfRule type="expression" dxfId="335" priority="112">
      <formula>IF($E40="Independent",1,0)</formula>
    </cfRule>
    <cfRule type="expression" dxfId="334" priority="113">
      <formula>IF($E40="Lib Dem",1,0)</formula>
    </cfRule>
    <cfRule type="expression" dxfId="333" priority="114">
      <formula>IF($E40="SNP",1,0)</formula>
    </cfRule>
  </conditionalFormatting>
  <conditionalFormatting sqref="B44:D44">
    <cfRule type="expression" dxfId="332" priority="103">
      <formula>IF($B44="SNP",1,0)</formula>
    </cfRule>
    <cfRule type="expression" dxfId="331" priority="104">
      <formula>IF($B44="Lib Dem",1,0)</formula>
    </cfRule>
    <cfRule type="expression" dxfId="330" priority="105">
      <formula>IF($B44="Independent",1,0)</formula>
    </cfRule>
    <cfRule type="expression" dxfId="329" priority="106">
      <formula>IF($B44="Green",1,0)</formula>
    </cfRule>
    <cfRule type="expression" dxfId="328" priority="107">
      <formula>IF($B44="Conservative",1,0)</formula>
    </cfRule>
    <cfRule type="expression" dxfId="327" priority="108">
      <formula>IF($B44="Labour",1,0)</formula>
    </cfRule>
  </conditionalFormatting>
  <conditionalFormatting sqref="E44:G44">
    <cfRule type="expression" dxfId="326" priority="97">
      <formula>IF($E44="Conservative",1,0)</formula>
    </cfRule>
    <cfRule type="expression" dxfId="325" priority="98">
      <formula>IF($E44="Labour",1,0)</formula>
    </cfRule>
    <cfRule type="expression" dxfId="324" priority="99">
      <formula>IF($E44="Green",1,0)</formula>
    </cfRule>
    <cfRule type="expression" dxfId="323" priority="100">
      <formula>IF($E44="Independent",1,0)</formula>
    </cfRule>
    <cfRule type="expression" dxfId="322" priority="101">
      <formula>IF($E44="Lib Dem",1,0)</formula>
    </cfRule>
    <cfRule type="expression" dxfId="321" priority="102">
      <formula>IF($E44="SNP",1,0)</formula>
    </cfRule>
  </conditionalFormatting>
  <conditionalFormatting sqref="B48:D48">
    <cfRule type="expression" dxfId="320" priority="91">
      <formula>IF($B48="SNP",1,0)</formula>
    </cfRule>
    <cfRule type="expression" dxfId="319" priority="92">
      <formula>IF($B48="Lib Dem",1,0)</formula>
    </cfRule>
    <cfRule type="expression" dxfId="318" priority="93">
      <formula>IF($B48="Independent",1,0)</formula>
    </cfRule>
    <cfRule type="expression" dxfId="317" priority="94">
      <formula>IF($B48="Green",1,0)</formula>
    </cfRule>
    <cfRule type="expression" dxfId="316" priority="95">
      <formula>IF($B48="Conservative",1,0)</formula>
    </cfRule>
    <cfRule type="expression" dxfId="315" priority="96">
      <formula>IF($B48="Labour",1,0)</formula>
    </cfRule>
  </conditionalFormatting>
  <conditionalFormatting sqref="E48:G48">
    <cfRule type="expression" dxfId="314" priority="85">
      <formula>IF($E48="Conservative",1,0)</formula>
    </cfRule>
    <cfRule type="expression" dxfId="313" priority="86">
      <formula>IF($E48="Labour",1,0)</formula>
    </cfRule>
    <cfRule type="expression" dxfId="312" priority="87">
      <formula>IF($E48="Green",1,0)</formula>
    </cfRule>
    <cfRule type="expression" dxfId="311" priority="88">
      <formula>IF($E48="Independent",1,0)</formula>
    </cfRule>
    <cfRule type="expression" dxfId="310" priority="89">
      <formula>IF($E48="Lib Dem",1,0)</formula>
    </cfRule>
    <cfRule type="expression" dxfId="309" priority="90">
      <formula>IF($E48="SNP",1,0)</formula>
    </cfRule>
  </conditionalFormatting>
  <conditionalFormatting sqref="B28:D28">
    <cfRule type="expression" dxfId="308" priority="7">
      <formula>IF($B28="SNP",1,0)</formula>
    </cfRule>
    <cfRule type="expression" dxfId="307" priority="8">
      <formula>IF($B28="Lib Dem",1,0)</formula>
    </cfRule>
    <cfRule type="expression" dxfId="306" priority="9">
      <formula>IF($B28="Independent",1,0)</formula>
    </cfRule>
    <cfRule type="expression" dxfId="305" priority="10">
      <formula>IF($B28="Green",1,0)</formula>
    </cfRule>
    <cfRule type="expression" dxfId="304" priority="11">
      <formula>IF($B28="Conservative",1,0)</formula>
    </cfRule>
    <cfRule type="expression" dxfId="303" priority="12">
      <formula>IF($B28="Labour",1,0)</formula>
    </cfRule>
  </conditionalFormatting>
  <conditionalFormatting sqref="E28:G28">
    <cfRule type="expression" dxfId="302" priority="1">
      <formula>IF($E28="Conservative",1,0)</formula>
    </cfRule>
    <cfRule type="expression" dxfId="301" priority="2">
      <formula>IF($E28="Labour",1,0)</formula>
    </cfRule>
    <cfRule type="expression" dxfId="300" priority="3">
      <formula>IF($E28="Green",1,0)</formula>
    </cfRule>
    <cfRule type="expression" dxfId="299" priority="4">
      <formula>IF($E28="Independent",1,0)</formula>
    </cfRule>
    <cfRule type="expression" dxfId="298" priority="5">
      <formula>IF($E28="Lib Dem",1,0)</formula>
    </cfRule>
    <cfRule type="expression" dxfId="297" priority="6">
      <formula>IF($E28="SNP",1,0)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165"/>
  <sheetViews>
    <sheetView zoomScale="70" zoomScaleNormal="70" workbookViewId="0">
      <selection activeCell="B153" sqref="B153:O153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109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2:29" ht="18" thickBot="1" x14ac:dyDescent="0.35">
      <c r="B3" s="104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92"/>
      <c r="P3" s="104" t="s">
        <v>70</v>
      </c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92"/>
    </row>
    <row r="4" spans="2:29" ht="16.2" thickBot="1" x14ac:dyDescent="0.35">
      <c r="B4" s="65" t="s">
        <v>71</v>
      </c>
      <c r="C4" s="66" t="s">
        <v>17</v>
      </c>
      <c r="D4" s="66" t="s">
        <v>19</v>
      </c>
      <c r="E4" s="66" t="s">
        <v>18</v>
      </c>
      <c r="F4" s="66" t="s">
        <v>21</v>
      </c>
      <c r="G4" s="66" t="s">
        <v>20</v>
      </c>
      <c r="H4" s="66" t="s">
        <v>39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7" t="s">
        <v>52</v>
      </c>
      <c r="P4" s="68" t="s">
        <v>71</v>
      </c>
      <c r="Q4" s="66" t="str">
        <f>C4</f>
        <v>SNP</v>
      </c>
      <c r="R4" s="66" t="str">
        <f t="shared" ref="R4:AB4" si="0">D4</f>
        <v>Conservative</v>
      </c>
      <c r="S4" s="66" t="str">
        <f t="shared" si="0"/>
        <v>Labour</v>
      </c>
      <c r="T4" s="66" t="str">
        <f t="shared" si="0"/>
        <v>Green</v>
      </c>
      <c r="U4" s="66" t="str">
        <f t="shared" si="0"/>
        <v>Lib Dem</v>
      </c>
      <c r="V4" s="66" t="str">
        <f t="shared" si="0"/>
        <v>Family</v>
      </c>
      <c r="W4" s="66">
        <f t="shared" si="0"/>
        <v>0</v>
      </c>
      <c r="X4" s="66">
        <f t="shared" si="0"/>
        <v>0</v>
      </c>
      <c r="Y4" s="66">
        <f t="shared" si="0"/>
        <v>0</v>
      </c>
      <c r="Z4" s="66">
        <f t="shared" si="0"/>
        <v>0</v>
      </c>
      <c r="AA4" s="66">
        <f t="shared" si="0"/>
        <v>0</v>
      </c>
      <c r="AB4" s="66">
        <f t="shared" si="0"/>
        <v>0</v>
      </c>
      <c r="AC4" s="69" t="s">
        <v>52</v>
      </c>
    </row>
    <row r="5" spans="2:29" ht="15.6" x14ac:dyDescent="0.3">
      <c r="B5" s="70" t="s">
        <v>72</v>
      </c>
      <c r="C5" s="71">
        <v>1435</v>
      </c>
      <c r="D5" s="71">
        <v>1405</v>
      </c>
      <c r="E5" s="71">
        <v>1265</v>
      </c>
      <c r="F5" s="71">
        <v>233</v>
      </c>
      <c r="G5" s="71">
        <v>150</v>
      </c>
      <c r="H5" s="71">
        <v>59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2">
        <f>SUM(C5:N5)</f>
        <v>4547</v>
      </c>
      <c r="P5" s="73" t="str">
        <f>B5</f>
        <v>Whole Ward</v>
      </c>
      <c r="Q5" s="74">
        <f t="shared" ref="Q5:Q13" si="1">IF(C5&gt;0,C5/O5,0)</f>
        <v>0.31559269848251592</v>
      </c>
      <c r="R5" s="74">
        <f t="shared" ref="R5:R13" si="2">IF(D5&gt;0,D5/O5,0)</f>
        <v>0.30899494171981529</v>
      </c>
      <c r="S5" s="74">
        <f t="shared" ref="S5:S13" si="3">IF(E5&gt;0,E5/O5,0)</f>
        <v>0.2782054101605454</v>
      </c>
      <c r="T5" s="74">
        <f t="shared" ref="T5:T13" si="4">IF(F5&gt;0,F5/O5,0)</f>
        <v>5.1242577523641961E-2</v>
      </c>
      <c r="U5" s="74">
        <f t="shared" ref="U5:U13" si="5">IF(G5&gt;0,G5/O5,0)</f>
        <v>3.2988783813503411E-2</v>
      </c>
      <c r="V5" s="74">
        <f t="shared" ref="V5:V13" si="6">IF(H5&gt;0,H5/O5,0)</f>
        <v>1.2975588299978007E-2</v>
      </c>
      <c r="W5" s="74">
        <f t="shared" ref="W5:W13" si="7">IF(I5&gt;0,I5/O5,0)</f>
        <v>0</v>
      </c>
      <c r="X5" s="74">
        <f t="shared" ref="X5:X13" si="8">IF(J5&gt;0,J5/O5,0)</f>
        <v>0</v>
      </c>
      <c r="Y5" s="74">
        <f t="shared" ref="Y5:Y13" si="9">IF(K5&gt;0,K5/O5,0)</f>
        <v>0</v>
      </c>
      <c r="Z5" s="74">
        <f t="shared" ref="Z5:Z13" si="10">IF(L5&gt;0,L5/O5,0)</f>
        <v>0</v>
      </c>
      <c r="AA5" s="74">
        <f t="shared" ref="AA5:AA13" si="11">IF(M5&gt;0,M5/O5,0)</f>
        <v>0</v>
      </c>
      <c r="AB5" s="74">
        <f t="shared" ref="AB5:AB13" si="12">IF(N5&gt;0,N5/O5,0)</f>
        <v>0</v>
      </c>
      <c r="AC5" s="75">
        <f>SUM(Q5:AB5)</f>
        <v>0.99999999999999989</v>
      </c>
    </row>
    <row r="6" spans="2:29" ht="15.6" x14ac:dyDescent="0.3">
      <c r="B6" s="76" t="s">
        <v>73</v>
      </c>
      <c r="C6" s="77">
        <v>927</v>
      </c>
      <c r="D6" s="77">
        <v>782</v>
      </c>
      <c r="E6" s="77">
        <v>817</v>
      </c>
      <c r="F6" s="77">
        <v>142</v>
      </c>
      <c r="G6" s="77">
        <v>83</v>
      </c>
      <c r="H6" s="77">
        <v>31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8">
        <f>SUM(C6:N6)</f>
        <v>2782</v>
      </c>
      <c r="P6" s="76" t="str">
        <f t="shared" ref="P6:P13" si="13">B6</f>
        <v>In Person Total</v>
      </c>
      <c r="Q6" s="79">
        <f t="shared" si="1"/>
        <v>0.33321351545650613</v>
      </c>
      <c r="R6" s="79">
        <f t="shared" si="2"/>
        <v>0.28109273903666426</v>
      </c>
      <c r="S6" s="79">
        <f t="shared" si="3"/>
        <v>0.29367361610352266</v>
      </c>
      <c r="T6" s="79">
        <f t="shared" si="4"/>
        <v>5.1042415528396834E-2</v>
      </c>
      <c r="U6" s="79">
        <f t="shared" si="5"/>
        <v>2.9834651329978434E-2</v>
      </c>
      <c r="V6" s="79">
        <f t="shared" si="6"/>
        <v>1.1143062544931704E-2</v>
      </c>
      <c r="W6" s="79">
        <f t="shared" si="7"/>
        <v>0</v>
      </c>
      <c r="X6" s="79">
        <f t="shared" si="8"/>
        <v>0</v>
      </c>
      <c r="Y6" s="79">
        <f t="shared" si="9"/>
        <v>0</v>
      </c>
      <c r="Z6" s="79">
        <f t="shared" si="10"/>
        <v>0</v>
      </c>
      <c r="AA6" s="79">
        <f t="shared" si="11"/>
        <v>0</v>
      </c>
      <c r="AB6" s="79">
        <f t="shared" si="12"/>
        <v>0</v>
      </c>
      <c r="AC6" s="80">
        <f t="shared" ref="AC6:AC13" si="14">SUM(Q6:AB6)</f>
        <v>1</v>
      </c>
    </row>
    <row r="7" spans="2:29" ht="15.6" x14ac:dyDescent="0.3">
      <c r="B7" s="73" t="s">
        <v>74</v>
      </c>
      <c r="C7" s="77">
        <v>508</v>
      </c>
      <c r="D7" s="77">
        <v>623</v>
      </c>
      <c r="E7" s="77">
        <v>448</v>
      </c>
      <c r="F7" s="77">
        <v>91</v>
      </c>
      <c r="G7" s="77">
        <v>67</v>
      </c>
      <c r="H7" s="77">
        <v>28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8">
        <f t="shared" ref="O7:O13" si="15">SUM(C7:N7)</f>
        <v>1765</v>
      </c>
      <c r="P7" s="76" t="str">
        <f t="shared" si="13"/>
        <v>Postal Total</v>
      </c>
      <c r="Q7" s="79">
        <f t="shared" si="1"/>
        <v>0.2878186968838527</v>
      </c>
      <c r="R7" s="79">
        <f t="shared" si="2"/>
        <v>0.35297450424929178</v>
      </c>
      <c r="S7" s="79">
        <f t="shared" si="3"/>
        <v>0.25382436260623231</v>
      </c>
      <c r="T7" s="79">
        <f t="shared" si="4"/>
        <v>5.1558073654390933E-2</v>
      </c>
      <c r="U7" s="79">
        <f t="shared" si="5"/>
        <v>3.7960339943342775E-2</v>
      </c>
      <c r="V7" s="79">
        <f t="shared" si="6"/>
        <v>1.586402266288952E-2</v>
      </c>
      <c r="W7" s="79">
        <f t="shared" si="7"/>
        <v>0</v>
      </c>
      <c r="X7" s="79">
        <f t="shared" si="8"/>
        <v>0</v>
      </c>
      <c r="Y7" s="79">
        <f t="shared" si="9"/>
        <v>0</v>
      </c>
      <c r="Z7" s="79">
        <f t="shared" si="10"/>
        <v>0</v>
      </c>
      <c r="AA7" s="79">
        <f t="shared" si="11"/>
        <v>0</v>
      </c>
      <c r="AB7" s="79">
        <f t="shared" si="12"/>
        <v>0</v>
      </c>
      <c r="AC7" s="80">
        <f t="shared" si="14"/>
        <v>1</v>
      </c>
    </row>
    <row r="8" spans="2:29" ht="15.6" x14ac:dyDescent="0.3">
      <c r="B8" s="81" t="s">
        <v>76</v>
      </c>
      <c r="C8" s="77">
        <v>342</v>
      </c>
      <c r="D8" s="77">
        <v>194</v>
      </c>
      <c r="E8" s="77">
        <v>252</v>
      </c>
      <c r="F8" s="77">
        <v>30</v>
      </c>
      <c r="G8" s="77">
        <v>16</v>
      </c>
      <c r="H8" s="77">
        <v>15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8">
        <f t="shared" si="15"/>
        <v>849</v>
      </c>
      <c r="P8" s="76" t="str">
        <f t="shared" si="13"/>
        <v>PBA</v>
      </c>
      <c r="Q8" s="79">
        <f t="shared" si="1"/>
        <v>0.40282685512367489</v>
      </c>
      <c r="R8" s="79">
        <f t="shared" si="2"/>
        <v>0.22850412249705537</v>
      </c>
      <c r="S8" s="79">
        <f t="shared" si="3"/>
        <v>0.29681978798586572</v>
      </c>
      <c r="T8" s="79">
        <f t="shared" si="4"/>
        <v>3.5335689045936397E-2</v>
      </c>
      <c r="U8" s="79">
        <f t="shared" si="5"/>
        <v>1.884570082449941E-2</v>
      </c>
      <c r="V8" s="79">
        <f t="shared" si="6"/>
        <v>1.7667844522968199E-2</v>
      </c>
      <c r="W8" s="79">
        <f t="shared" si="7"/>
        <v>0</v>
      </c>
      <c r="X8" s="79">
        <f t="shared" si="8"/>
        <v>0</v>
      </c>
      <c r="Y8" s="79">
        <f t="shared" si="9"/>
        <v>0</v>
      </c>
      <c r="Z8" s="79">
        <f t="shared" si="10"/>
        <v>0</v>
      </c>
      <c r="AA8" s="79">
        <f t="shared" si="11"/>
        <v>0</v>
      </c>
      <c r="AB8" s="79">
        <f t="shared" si="12"/>
        <v>0</v>
      </c>
      <c r="AC8" s="80">
        <f t="shared" si="14"/>
        <v>1</v>
      </c>
    </row>
    <row r="9" spans="2:29" ht="15.6" x14ac:dyDescent="0.3">
      <c r="B9" s="81" t="s">
        <v>77</v>
      </c>
      <c r="C9" s="77">
        <v>235</v>
      </c>
      <c r="D9" s="77">
        <v>287</v>
      </c>
      <c r="E9" s="77">
        <v>187</v>
      </c>
      <c r="F9" s="77">
        <v>28</v>
      </c>
      <c r="G9" s="77">
        <v>23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8">
        <f t="shared" si="15"/>
        <v>760</v>
      </c>
      <c r="P9" s="76" t="str">
        <f t="shared" si="13"/>
        <v>PBB</v>
      </c>
      <c r="Q9" s="79">
        <f t="shared" si="1"/>
        <v>0.30921052631578949</v>
      </c>
      <c r="R9" s="79">
        <f t="shared" si="2"/>
        <v>0.37763157894736843</v>
      </c>
      <c r="S9" s="79">
        <f t="shared" si="3"/>
        <v>0.24605263157894736</v>
      </c>
      <c r="T9" s="79">
        <f t="shared" si="4"/>
        <v>3.6842105263157891E-2</v>
      </c>
      <c r="U9" s="79">
        <f t="shared" si="5"/>
        <v>3.0263157894736843E-2</v>
      </c>
      <c r="V9" s="79">
        <f t="shared" si="6"/>
        <v>0</v>
      </c>
      <c r="W9" s="79">
        <f t="shared" si="7"/>
        <v>0</v>
      </c>
      <c r="X9" s="79">
        <f t="shared" si="8"/>
        <v>0</v>
      </c>
      <c r="Y9" s="79">
        <f t="shared" si="9"/>
        <v>0</v>
      </c>
      <c r="Z9" s="79">
        <f t="shared" si="10"/>
        <v>0</v>
      </c>
      <c r="AA9" s="79">
        <f t="shared" si="11"/>
        <v>0</v>
      </c>
      <c r="AB9" s="79">
        <f t="shared" si="12"/>
        <v>0</v>
      </c>
      <c r="AC9" s="80">
        <f t="shared" si="14"/>
        <v>1</v>
      </c>
    </row>
    <row r="10" spans="2:29" ht="31.2" x14ac:dyDescent="0.3">
      <c r="B10" s="81" t="s">
        <v>78</v>
      </c>
      <c r="C10" s="77">
        <v>223</v>
      </c>
      <c r="D10" s="77">
        <v>194</v>
      </c>
      <c r="E10" s="77">
        <v>361</v>
      </c>
      <c r="F10" s="77">
        <v>33</v>
      </c>
      <c r="G10" s="77">
        <v>23</v>
      </c>
      <c r="H10" s="77">
        <v>11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8">
        <f t="shared" si="15"/>
        <v>845</v>
      </c>
      <c r="P10" s="76" t="str">
        <f t="shared" si="13"/>
        <v>PBC, PBD &amp; PBE</v>
      </c>
      <c r="Q10" s="79">
        <f t="shared" si="1"/>
        <v>0.26390532544378698</v>
      </c>
      <c r="R10" s="79">
        <f t="shared" si="2"/>
        <v>0.22958579881656804</v>
      </c>
      <c r="S10" s="79">
        <f t="shared" si="3"/>
        <v>0.42721893491124258</v>
      </c>
      <c r="T10" s="79">
        <f t="shared" si="4"/>
        <v>3.9053254437869819E-2</v>
      </c>
      <c r="U10" s="79">
        <f t="shared" si="5"/>
        <v>2.7218934911242602E-2</v>
      </c>
      <c r="V10" s="79">
        <f t="shared" si="6"/>
        <v>1.301775147928994E-2</v>
      </c>
      <c r="W10" s="79">
        <f t="shared" si="7"/>
        <v>0</v>
      </c>
      <c r="X10" s="79">
        <f t="shared" si="8"/>
        <v>0</v>
      </c>
      <c r="Y10" s="79">
        <f t="shared" si="9"/>
        <v>0</v>
      </c>
      <c r="Z10" s="79">
        <f t="shared" si="10"/>
        <v>0</v>
      </c>
      <c r="AA10" s="79">
        <f t="shared" si="11"/>
        <v>0</v>
      </c>
      <c r="AB10" s="79">
        <f t="shared" si="12"/>
        <v>0</v>
      </c>
      <c r="AC10" s="80">
        <f t="shared" si="14"/>
        <v>0.99999999999999989</v>
      </c>
    </row>
    <row r="11" spans="2:29" ht="15.6" x14ac:dyDescent="0.3">
      <c r="B11" s="81" t="s">
        <v>79</v>
      </c>
      <c r="C11" s="77">
        <v>48</v>
      </c>
      <c r="D11" s="77">
        <v>61</v>
      </c>
      <c r="E11" s="77">
        <v>39</v>
      </c>
      <c r="F11" s="77">
        <v>13</v>
      </c>
      <c r="G11" s="77">
        <v>5</v>
      </c>
      <c r="H11" s="77">
        <v>2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8">
        <f t="shared" si="15"/>
        <v>168</v>
      </c>
      <c r="P11" s="76" t="str">
        <f t="shared" si="13"/>
        <v>PBF^</v>
      </c>
      <c r="Q11" s="79">
        <f t="shared" si="1"/>
        <v>0.2857142857142857</v>
      </c>
      <c r="R11" s="79">
        <f t="shared" si="2"/>
        <v>0.36309523809523808</v>
      </c>
      <c r="S11" s="79">
        <f t="shared" si="3"/>
        <v>0.23214285714285715</v>
      </c>
      <c r="T11" s="79">
        <f t="shared" si="4"/>
        <v>7.7380952380952384E-2</v>
      </c>
      <c r="U11" s="79">
        <f t="shared" si="5"/>
        <v>2.976190476190476E-2</v>
      </c>
      <c r="V11" s="79">
        <f t="shared" si="6"/>
        <v>1.1904761904761904E-2</v>
      </c>
      <c r="W11" s="79">
        <f t="shared" si="7"/>
        <v>0</v>
      </c>
      <c r="X11" s="79">
        <f t="shared" si="8"/>
        <v>0</v>
      </c>
      <c r="Y11" s="79">
        <f t="shared" si="9"/>
        <v>0</v>
      </c>
      <c r="Z11" s="79">
        <f t="shared" si="10"/>
        <v>0</v>
      </c>
      <c r="AA11" s="79">
        <f t="shared" si="11"/>
        <v>0</v>
      </c>
      <c r="AB11" s="79">
        <f t="shared" si="12"/>
        <v>0</v>
      </c>
      <c r="AC11" s="80">
        <f t="shared" si="14"/>
        <v>0.99999999999999989</v>
      </c>
    </row>
    <row r="12" spans="2:29" ht="15.6" x14ac:dyDescent="0.3">
      <c r="B12" s="81" t="s">
        <v>80</v>
      </c>
      <c r="C12" s="77">
        <v>370</v>
      </c>
      <c r="D12" s="77">
        <v>347</v>
      </c>
      <c r="E12" s="77">
        <v>269</v>
      </c>
      <c r="F12" s="77">
        <v>102</v>
      </c>
      <c r="G12" s="77">
        <v>45</v>
      </c>
      <c r="H12" s="77">
        <v>17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8">
        <f t="shared" si="15"/>
        <v>1150</v>
      </c>
      <c r="P12" s="76" t="str">
        <f t="shared" si="13"/>
        <v>PBG^</v>
      </c>
      <c r="Q12" s="79">
        <f t="shared" si="1"/>
        <v>0.32173913043478258</v>
      </c>
      <c r="R12" s="79">
        <f t="shared" si="2"/>
        <v>0.30173913043478262</v>
      </c>
      <c r="S12" s="79">
        <f t="shared" si="3"/>
        <v>0.23391304347826086</v>
      </c>
      <c r="T12" s="79">
        <f t="shared" si="4"/>
        <v>8.8695652173913037E-2</v>
      </c>
      <c r="U12" s="79">
        <f t="shared" si="5"/>
        <v>3.9130434782608699E-2</v>
      </c>
      <c r="V12" s="79">
        <f t="shared" si="6"/>
        <v>1.4782608695652174E-2</v>
      </c>
      <c r="W12" s="79">
        <f t="shared" si="7"/>
        <v>0</v>
      </c>
      <c r="X12" s="79">
        <f t="shared" si="8"/>
        <v>0</v>
      </c>
      <c r="Y12" s="79">
        <f t="shared" si="9"/>
        <v>0</v>
      </c>
      <c r="Z12" s="79">
        <f t="shared" si="10"/>
        <v>0</v>
      </c>
      <c r="AA12" s="79">
        <f t="shared" si="11"/>
        <v>0</v>
      </c>
      <c r="AB12" s="79">
        <f t="shared" si="12"/>
        <v>0</v>
      </c>
      <c r="AC12" s="80">
        <f t="shared" si="14"/>
        <v>1</v>
      </c>
    </row>
    <row r="13" spans="2:29" ht="16.2" thickBot="1" x14ac:dyDescent="0.35">
      <c r="B13" s="81" t="s">
        <v>81</v>
      </c>
      <c r="C13" s="77">
        <v>217</v>
      </c>
      <c r="D13" s="77">
        <v>322</v>
      </c>
      <c r="E13" s="77">
        <v>156</v>
      </c>
      <c r="F13" s="77">
        <v>28</v>
      </c>
      <c r="G13" s="77">
        <v>36</v>
      </c>
      <c r="H13" s="77">
        <v>13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8">
        <f t="shared" si="15"/>
        <v>772</v>
      </c>
      <c r="P13" s="76" t="str">
        <f t="shared" si="13"/>
        <v>PBH</v>
      </c>
      <c r="Q13" s="79">
        <f t="shared" si="1"/>
        <v>0.2810880829015544</v>
      </c>
      <c r="R13" s="79">
        <f t="shared" si="2"/>
        <v>0.41709844559585491</v>
      </c>
      <c r="S13" s="79">
        <f t="shared" si="3"/>
        <v>0.20207253886010362</v>
      </c>
      <c r="T13" s="79">
        <f t="shared" si="4"/>
        <v>3.6269430051813469E-2</v>
      </c>
      <c r="U13" s="79">
        <f t="shared" si="5"/>
        <v>4.6632124352331605E-2</v>
      </c>
      <c r="V13" s="79">
        <f t="shared" si="6"/>
        <v>1.683937823834197E-2</v>
      </c>
      <c r="W13" s="79">
        <f t="shared" si="7"/>
        <v>0</v>
      </c>
      <c r="X13" s="79">
        <f t="shared" si="8"/>
        <v>0</v>
      </c>
      <c r="Y13" s="79">
        <f t="shared" si="9"/>
        <v>0</v>
      </c>
      <c r="Z13" s="79">
        <f t="shared" si="10"/>
        <v>0</v>
      </c>
      <c r="AA13" s="79">
        <f t="shared" si="11"/>
        <v>0</v>
      </c>
      <c r="AB13" s="79">
        <f t="shared" si="12"/>
        <v>0</v>
      </c>
      <c r="AC13" s="80">
        <f t="shared" si="14"/>
        <v>1.0000000000000002</v>
      </c>
    </row>
    <row r="14" spans="2:29" ht="16.2" thickBot="1" x14ac:dyDescent="0.35">
      <c r="B14" s="106" t="s">
        <v>75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</row>
    <row r="15" spans="2:29" ht="14.4" thickBot="1" x14ac:dyDescent="0.3"/>
    <row r="16" spans="2:29" ht="18" thickBot="1" x14ac:dyDescent="0.35">
      <c r="B16" s="109" t="s">
        <v>90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</row>
    <row r="17" spans="2:29" ht="18" thickBot="1" x14ac:dyDescent="0.35">
      <c r="B17" s="104" t="s">
        <v>69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92"/>
      <c r="P17" s="104" t="s">
        <v>70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92"/>
    </row>
    <row r="18" spans="2:29" ht="16.2" thickBot="1" x14ac:dyDescent="0.35">
      <c r="B18" s="65" t="s">
        <v>71</v>
      </c>
      <c r="C18" s="66" t="s">
        <v>17</v>
      </c>
      <c r="D18" s="66" t="s">
        <v>19</v>
      </c>
      <c r="E18" s="66" t="s">
        <v>83</v>
      </c>
      <c r="F18" s="66" t="s">
        <v>20</v>
      </c>
      <c r="G18" s="66" t="s">
        <v>21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 t="s">
        <v>52</v>
      </c>
      <c r="P18" s="68" t="s">
        <v>71</v>
      </c>
      <c r="Q18" s="66" t="str">
        <f>C18</f>
        <v>SNP</v>
      </c>
      <c r="R18" s="66" t="str">
        <f t="shared" ref="R18:AB18" si="16">D18</f>
        <v>Conservative</v>
      </c>
      <c r="S18" s="66" t="str">
        <f t="shared" si="16"/>
        <v>Independent</v>
      </c>
      <c r="T18" s="66" t="str">
        <f t="shared" si="16"/>
        <v>Lib Dem</v>
      </c>
      <c r="U18" s="66" t="str">
        <f t="shared" si="16"/>
        <v>Green</v>
      </c>
      <c r="V18" s="66">
        <f t="shared" si="16"/>
        <v>0</v>
      </c>
      <c r="W18" s="66">
        <f t="shared" si="16"/>
        <v>0</v>
      </c>
      <c r="X18" s="66">
        <f t="shared" si="16"/>
        <v>0</v>
      </c>
      <c r="Y18" s="66">
        <f t="shared" si="16"/>
        <v>0</v>
      </c>
      <c r="Z18" s="66">
        <f t="shared" si="16"/>
        <v>0</v>
      </c>
      <c r="AA18" s="66">
        <f t="shared" si="16"/>
        <v>0</v>
      </c>
      <c r="AB18" s="66">
        <f t="shared" si="16"/>
        <v>0</v>
      </c>
      <c r="AC18" s="69" t="s">
        <v>52</v>
      </c>
    </row>
    <row r="19" spans="2:29" ht="15.6" x14ac:dyDescent="0.3">
      <c r="B19" s="70" t="s">
        <v>72</v>
      </c>
      <c r="C19" s="71">
        <v>2451</v>
      </c>
      <c r="D19" s="71">
        <v>2041</v>
      </c>
      <c r="E19" s="71">
        <v>1174</v>
      </c>
      <c r="F19" s="71">
        <v>598</v>
      </c>
      <c r="G19" s="71">
        <v>500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>
        <f>SUM(C19:N19)</f>
        <v>6764</v>
      </c>
      <c r="P19" s="73" t="str">
        <f>B19</f>
        <v>Whole Ward</v>
      </c>
      <c r="Q19" s="74">
        <f t="shared" ref="Q19:Q29" si="17">IF(C19&gt;0,C19/O19,0)</f>
        <v>0.36235955056179775</v>
      </c>
      <c r="R19" s="74">
        <f t="shared" ref="R19:R29" si="18">IF(D19&gt;0,D19/O19,0)</f>
        <v>0.30174452986398581</v>
      </c>
      <c r="S19" s="74">
        <f t="shared" ref="S19:S29" si="19">IF(E19&gt;0,E19/O19,0)</f>
        <v>0.17356593731519812</v>
      </c>
      <c r="T19" s="74">
        <f t="shared" ref="T19:T29" si="20">IF(F19&gt;0,F19/O19,0)</f>
        <v>8.8409225310467174E-2</v>
      </c>
      <c r="U19" s="74">
        <f t="shared" ref="U19:U29" si="21">IF(G19&gt;0,G19/O19,0)</f>
        <v>7.3920756948551158E-2</v>
      </c>
      <c r="V19" s="74">
        <f t="shared" ref="V19:V29" si="22">IF(H19&gt;0,H19/O19,0)</f>
        <v>0</v>
      </c>
      <c r="W19" s="74">
        <f t="shared" ref="W19:W29" si="23">IF(I19&gt;0,I19/O19,0)</f>
        <v>0</v>
      </c>
      <c r="X19" s="74">
        <f t="shared" ref="X19:X29" si="24">IF(J19&gt;0,J19/O19,0)</f>
        <v>0</v>
      </c>
      <c r="Y19" s="74">
        <f t="shared" ref="Y19:Y29" si="25">IF(K19&gt;0,K19/O19,0)</f>
        <v>0</v>
      </c>
      <c r="Z19" s="74">
        <f t="shared" ref="Z19:Z29" si="26">IF(L19&gt;0,L19/O19,0)</f>
        <v>0</v>
      </c>
      <c r="AA19" s="74">
        <f t="shared" ref="AA19:AA29" si="27">IF(M19&gt;0,M19/O19,0)</f>
        <v>0</v>
      </c>
      <c r="AB19" s="74">
        <f t="shared" ref="AB19:AB29" si="28">IF(N19&gt;0,N19/O19,0)</f>
        <v>0</v>
      </c>
      <c r="AC19" s="75">
        <f>SUM(Q19:AB19)</f>
        <v>1</v>
      </c>
    </row>
    <row r="20" spans="2:29" ht="15.6" x14ac:dyDescent="0.3">
      <c r="B20" s="76" t="s">
        <v>73</v>
      </c>
      <c r="C20" s="77">
        <v>1335</v>
      </c>
      <c r="D20" s="77">
        <v>1066</v>
      </c>
      <c r="E20" s="77">
        <v>722</v>
      </c>
      <c r="F20" s="77">
        <v>317</v>
      </c>
      <c r="G20" s="77">
        <v>301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8">
        <f>SUM(C20:N20)</f>
        <v>3741</v>
      </c>
      <c r="P20" s="76" t="str">
        <f t="shared" ref="P20:P29" si="29">B20</f>
        <v>In Person Total</v>
      </c>
      <c r="Q20" s="79">
        <f t="shared" si="17"/>
        <v>0.35685645549318362</v>
      </c>
      <c r="R20" s="79">
        <f t="shared" si="18"/>
        <v>0.28495054798182307</v>
      </c>
      <c r="S20" s="79">
        <f t="shared" si="19"/>
        <v>0.19299652499331729</v>
      </c>
      <c r="T20" s="79">
        <f t="shared" si="20"/>
        <v>8.4736701416733493E-2</v>
      </c>
      <c r="U20" s="79">
        <f t="shared" si="21"/>
        <v>8.0459770114942528E-2</v>
      </c>
      <c r="V20" s="79">
        <f t="shared" si="22"/>
        <v>0</v>
      </c>
      <c r="W20" s="79">
        <f t="shared" si="23"/>
        <v>0</v>
      </c>
      <c r="X20" s="79">
        <f t="shared" si="24"/>
        <v>0</v>
      </c>
      <c r="Y20" s="79">
        <f t="shared" si="25"/>
        <v>0</v>
      </c>
      <c r="Z20" s="79">
        <f t="shared" si="26"/>
        <v>0</v>
      </c>
      <c r="AA20" s="79">
        <f t="shared" si="27"/>
        <v>0</v>
      </c>
      <c r="AB20" s="79">
        <f t="shared" si="28"/>
        <v>0</v>
      </c>
      <c r="AC20" s="80">
        <f t="shared" ref="AC20:AC29" si="30">SUM(Q20:AB20)</f>
        <v>1</v>
      </c>
    </row>
    <row r="21" spans="2:29" ht="15.6" x14ac:dyDescent="0.3">
      <c r="B21" s="73" t="s">
        <v>74</v>
      </c>
      <c r="C21" s="77">
        <v>1116</v>
      </c>
      <c r="D21" s="77">
        <v>975</v>
      </c>
      <c r="E21" s="77">
        <v>452</v>
      </c>
      <c r="F21" s="77">
        <v>281</v>
      </c>
      <c r="G21" s="77">
        <v>199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8">
        <f t="shared" ref="O21:O29" si="31">SUM(C21:N21)</f>
        <v>3023</v>
      </c>
      <c r="P21" s="76" t="str">
        <f t="shared" si="29"/>
        <v>Postal Total</v>
      </c>
      <c r="Q21" s="79">
        <f t="shared" si="17"/>
        <v>0.36916969897452862</v>
      </c>
      <c r="R21" s="79">
        <f t="shared" si="18"/>
        <v>0.32252729077075754</v>
      </c>
      <c r="S21" s="79">
        <f t="shared" si="19"/>
        <v>0.14952034402911016</v>
      </c>
      <c r="T21" s="79">
        <f t="shared" si="20"/>
        <v>9.2954019186238829E-2</v>
      </c>
      <c r="U21" s="79">
        <f t="shared" si="21"/>
        <v>6.5828647039364863E-2</v>
      </c>
      <c r="V21" s="79">
        <f t="shared" si="22"/>
        <v>0</v>
      </c>
      <c r="W21" s="79">
        <f t="shared" si="23"/>
        <v>0</v>
      </c>
      <c r="X21" s="79">
        <f t="shared" si="24"/>
        <v>0</v>
      </c>
      <c r="Y21" s="79">
        <f t="shared" si="25"/>
        <v>0</v>
      </c>
      <c r="Z21" s="79">
        <f t="shared" si="26"/>
        <v>0</v>
      </c>
      <c r="AA21" s="79">
        <f t="shared" si="27"/>
        <v>0</v>
      </c>
      <c r="AB21" s="79">
        <f t="shared" si="28"/>
        <v>0</v>
      </c>
      <c r="AC21" s="80">
        <f t="shared" si="30"/>
        <v>1</v>
      </c>
    </row>
    <row r="22" spans="2:29" ht="15.6" x14ac:dyDescent="0.3">
      <c r="B22" s="81" t="s">
        <v>91</v>
      </c>
      <c r="C22" s="77">
        <v>507</v>
      </c>
      <c r="D22" s="77">
        <v>421</v>
      </c>
      <c r="E22" s="77">
        <v>207</v>
      </c>
      <c r="F22" s="77">
        <v>57</v>
      </c>
      <c r="G22" s="77">
        <v>91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8">
        <f t="shared" si="31"/>
        <v>1283</v>
      </c>
      <c r="P22" s="76" t="str">
        <f t="shared" si="29"/>
        <v>PBI &amp; PBJ</v>
      </c>
      <c r="Q22" s="79">
        <f t="shared" si="17"/>
        <v>0.39516757599376462</v>
      </c>
      <c r="R22" s="79">
        <f t="shared" si="18"/>
        <v>0.32813717848791896</v>
      </c>
      <c r="S22" s="79">
        <f t="shared" si="19"/>
        <v>0.16134060795011693</v>
      </c>
      <c r="T22" s="79">
        <f t="shared" si="20"/>
        <v>4.4427123928293066E-2</v>
      </c>
      <c r="U22" s="79">
        <f t="shared" si="21"/>
        <v>7.0927513639906473E-2</v>
      </c>
      <c r="V22" s="79">
        <f t="shared" si="22"/>
        <v>0</v>
      </c>
      <c r="W22" s="79">
        <f t="shared" si="23"/>
        <v>0</v>
      </c>
      <c r="X22" s="79">
        <f t="shared" si="24"/>
        <v>0</v>
      </c>
      <c r="Y22" s="79">
        <f t="shared" si="25"/>
        <v>0</v>
      </c>
      <c r="Z22" s="79">
        <f t="shared" si="26"/>
        <v>0</v>
      </c>
      <c r="AA22" s="79">
        <f t="shared" si="27"/>
        <v>0</v>
      </c>
      <c r="AB22" s="79">
        <f t="shared" si="28"/>
        <v>0</v>
      </c>
      <c r="AC22" s="80">
        <f t="shared" si="30"/>
        <v>1</v>
      </c>
    </row>
    <row r="23" spans="2:29" ht="15.6" x14ac:dyDescent="0.3">
      <c r="B23" s="81" t="s">
        <v>92</v>
      </c>
      <c r="C23" s="77">
        <v>140</v>
      </c>
      <c r="D23" s="77">
        <v>155</v>
      </c>
      <c r="E23" s="77">
        <v>111</v>
      </c>
      <c r="F23" s="77">
        <v>30</v>
      </c>
      <c r="G23" s="77">
        <v>37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8">
        <f t="shared" si="31"/>
        <v>473</v>
      </c>
      <c r="P23" s="76" t="str">
        <f t="shared" si="29"/>
        <v>PBK</v>
      </c>
      <c r="Q23" s="79">
        <f t="shared" si="17"/>
        <v>0.29598308668076112</v>
      </c>
      <c r="R23" s="79">
        <f t="shared" si="18"/>
        <v>0.32769556025369978</v>
      </c>
      <c r="S23" s="79">
        <f t="shared" si="19"/>
        <v>0.23467230443974629</v>
      </c>
      <c r="T23" s="79">
        <f t="shared" si="20"/>
        <v>6.3424947145877375E-2</v>
      </c>
      <c r="U23" s="79">
        <f t="shared" si="21"/>
        <v>7.8224101479915431E-2</v>
      </c>
      <c r="V23" s="79">
        <f t="shared" si="22"/>
        <v>0</v>
      </c>
      <c r="W23" s="79">
        <f t="shared" si="23"/>
        <v>0</v>
      </c>
      <c r="X23" s="79">
        <f t="shared" si="24"/>
        <v>0</v>
      </c>
      <c r="Y23" s="79">
        <f t="shared" si="25"/>
        <v>0</v>
      </c>
      <c r="Z23" s="79">
        <f t="shared" si="26"/>
        <v>0</v>
      </c>
      <c r="AA23" s="79">
        <f t="shared" si="27"/>
        <v>0</v>
      </c>
      <c r="AB23" s="79">
        <f t="shared" si="28"/>
        <v>0</v>
      </c>
      <c r="AC23" s="80">
        <f t="shared" si="30"/>
        <v>1</v>
      </c>
    </row>
    <row r="24" spans="2:29" ht="15.6" x14ac:dyDescent="0.3">
      <c r="B24" s="81" t="s">
        <v>93</v>
      </c>
      <c r="C24" s="77">
        <v>50</v>
      </c>
      <c r="D24" s="77">
        <v>38</v>
      </c>
      <c r="E24" s="77">
        <v>26</v>
      </c>
      <c r="F24" s="77">
        <v>6</v>
      </c>
      <c r="G24" s="77">
        <v>12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8">
        <f t="shared" si="31"/>
        <v>132</v>
      </c>
      <c r="P24" s="76" t="str">
        <f t="shared" si="29"/>
        <v>PBL^</v>
      </c>
      <c r="Q24" s="79">
        <f t="shared" si="17"/>
        <v>0.37878787878787878</v>
      </c>
      <c r="R24" s="79">
        <f t="shared" si="18"/>
        <v>0.2878787878787879</v>
      </c>
      <c r="S24" s="79">
        <f t="shared" si="19"/>
        <v>0.19696969696969696</v>
      </c>
      <c r="T24" s="79">
        <f t="shared" si="20"/>
        <v>4.5454545454545456E-2</v>
      </c>
      <c r="U24" s="79">
        <f t="shared" si="21"/>
        <v>9.0909090909090912E-2</v>
      </c>
      <c r="V24" s="79">
        <f t="shared" si="22"/>
        <v>0</v>
      </c>
      <c r="W24" s="79">
        <f t="shared" si="23"/>
        <v>0</v>
      </c>
      <c r="X24" s="79">
        <f t="shared" si="24"/>
        <v>0</v>
      </c>
      <c r="Y24" s="79">
        <f t="shared" si="25"/>
        <v>0</v>
      </c>
      <c r="Z24" s="79">
        <f t="shared" si="26"/>
        <v>0</v>
      </c>
      <c r="AA24" s="79">
        <f t="shared" si="27"/>
        <v>0</v>
      </c>
      <c r="AB24" s="79">
        <f t="shared" si="28"/>
        <v>0</v>
      </c>
      <c r="AC24" s="80">
        <f t="shared" si="30"/>
        <v>1</v>
      </c>
    </row>
    <row r="25" spans="2:29" ht="15.6" x14ac:dyDescent="0.3">
      <c r="B25" s="81" t="s">
        <v>94</v>
      </c>
      <c r="C25" s="77">
        <v>378</v>
      </c>
      <c r="D25" s="77">
        <v>218</v>
      </c>
      <c r="E25" s="77">
        <v>138</v>
      </c>
      <c r="F25" s="77">
        <v>28</v>
      </c>
      <c r="G25" s="77">
        <v>63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8">
        <f t="shared" si="31"/>
        <v>825</v>
      </c>
      <c r="P25" s="76" t="str">
        <f t="shared" si="29"/>
        <v>PBM^</v>
      </c>
      <c r="Q25" s="79">
        <f t="shared" si="17"/>
        <v>0.45818181818181819</v>
      </c>
      <c r="R25" s="79">
        <f t="shared" si="18"/>
        <v>0.26424242424242422</v>
      </c>
      <c r="S25" s="79">
        <f t="shared" si="19"/>
        <v>0.16727272727272727</v>
      </c>
      <c r="T25" s="79">
        <f t="shared" si="20"/>
        <v>3.3939393939393943E-2</v>
      </c>
      <c r="U25" s="79">
        <f t="shared" si="21"/>
        <v>7.636363636363637E-2</v>
      </c>
      <c r="V25" s="79">
        <f t="shared" si="22"/>
        <v>0</v>
      </c>
      <c r="W25" s="79">
        <f t="shared" si="23"/>
        <v>0</v>
      </c>
      <c r="X25" s="79">
        <f t="shared" si="24"/>
        <v>0</v>
      </c>
      <c r="Y25" s="79">
        <f t="shared" si="25"/>
        <v>0</v>
      </c>
      <c r="Z25" s="79">
        <f t="shared" si="26"/>
        <v>0</v>
      </c>
      <c r="AA25" s="79">
        <f t="shared" si="27"/>
        <v>0</v>
      </c>
      <c r="AB25" s="79">
        <f t="shared" si="28"/>
        <v>0</v>
      </c>
      <c r="AC25" s="80">
        <f t="shared" si="30"/>
        <v>1</v>
      </c>
    </row>
    <row r="26" spans="2:29" ht="15.6" x14ac:dyDescent="0.3">
      <c r="B26" s="81" t="s">
        <v>95</v>
      </c>
      <c r="C26" s="77">
        <v>167</v>
      </c>
      <c r="D26" s="77">
        <v>257</v>
      </c>
      <c r="E26" s="77">
        <v>138</v>
      </c>
      <c r="F26" s="77">
        <v>38</v>
      </c>
      <c r="G26" s="77">
        <v>43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8">
        <f t="shared" si="31"/>
        <v>643</v>
      </c>
      <c r="P26" s="76" t="str">
        <f t="shared" si="29"/>
        <v>PBN</v>
      </c>
      <c r="Q26" s="79">
        <f t="shared" si="17"/>
        <v>0.25972006220839816</v>
      </c>
      <c r="R26" s="79">
        <f t="shared" si="18"/>
        <v>0.39968895800933124</v>
      </c>
      <c r="S26" s="79">
        <f t="shared" si="19"/>
        <v>0.21461897356143078</v>
      </c>
      <c r="T26" s="79">
        <f t="shared" si="20"/>
        <v>5.909797822706065E-2</v>
      </c>
      <c r="U26" s="79">
        <f t="shared" si="21"/>
        <v>6.6874027993779159E-2</v>
      </c>
      <c r="V26" s="79">
        <f t="shared" si="22"/>
        <v>0</v>
      </c>
      <c r="W26" s="79">
        <f t="shared" si="23"/>
        <v>0</v>
      </c>
      <c r="X26" s="79">
        <f t="shared" si="24"/>
        <v>0</v>
      </c>
      <c r="Y26" s="79">
        <f t="shared" si="25"/>
        <v>0</v>
      </c>
      <c r="Z26" s="79">
        <f t="shared" si="26"/>
        <v>0</v>
      </c>
      <c r="AA26" s="79">
        <f t="shared" si="27"/>
        <v>0</v>
      </c>
      <c r="AB26" s="79">
        <f t="shared" si="28"/>
        <v>0</v>
      </c>
      <c r="AC26" s="80">
        <f t="shared" si="30"/>
        <v>1</v>
      </c>
    </row>
    <row r="27" spans="2:29" ht="15.6" x14ac:dyDescent="0.3">
      <c r="B27" s="81" t="s">
        <v>96</v>
      </c>
      <c r="C27" s="77">
        <v>176</v>
      </c>
      <c r="D27" s="77">
        <v>146</v>
      </c>
      <c r="E27" s="77">
        <v>106</v>
      </c>
      <c r="F27" s="77">
        <v>17</v>
      </c>
      <c r="G27" s="77">
        <v>30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8">
        <f t="shared" si="31"/>
        <v>475</v>
      </c>
      <c r="P27" s="76" t="str">
        <f t="shared" si="29"/>
        <v>PBP &amp; PBQ</v>
      </c>
      <c r="Q27" s="79">
        <f t="shared" si="17"/>
        <v>0.3705263157894737</v>
      </c>
      <c r="R27" s="79">
        <f t="shared" si="18"/>
        <v>0.30736842105263157</v>
      </c>
      <c r="S27" s="79">
        <f t="shared" si="19"/>
        <v>0.22315789473684211</v>
      </c>
      <c r="T27" s="79">
        <f t="shared" si="20"/>
        <v>3.5789473684210524E-2</v>
      </c>
      <c r="U27" s="79">
        <f t="shared" si="21"/>
        <v>6.3157894736842107E-2</v>
      </c>
      <c r="V27" s="79">
        <f t="shared" si="22"/>
        <v>0</v>
      </c>
      <c r="W27" s="79">
        <f t="shared" si="23"/>
        <v>0</v>
      </c>
      <c r="X27" s="79">
        <f t="shared" si="24"/>
        <v>0</v>
      </c>
      <c r="Y27" s="79">
        <f t="shared" si="25"/>
        <v>0</v>
      </c>
      <c r="Z27" s="79">
        <f t="shared" si="26"/>
        <v>0</v>
      </c>
      <c r="AA27" s="79">
        <f t="shared" si="27"/>
        <v>0</v>
      </c>
      <c r="AB27" s="79">
        <f t="shared" si="28"/>
        <v>0</v>
      </c>
      <c r="AC27" s="80">
        <f t="shared" si="30"/>
        <v>1</v>
      </c>
    </row>
    <row r="28" spans="2:29" ht="15.6" x14ac:dyDescent="0.3">
      <c r="B28" s="81" t="s">
        <v>97</v>
      </c>
      <c r="C28" s="77">
        <v>116</v>
      </c>
      <c r="D28" s="77">
        <v>136</v>
      </c>
      <c r="E28" s="77">
        <v>67</v>
      </c>
      <c r="F28" s="77">
        <v>40</v>
      </c>
      <c r="G28" s="77">
        <v>33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8">
        <f t="shared" si="31"/>
        <v>392</v>
      </c>
      <c r="P28" s="76" t="str">
        <f t="shared" si="29"/>
        <v>PBR</v>
      </c>
      <c r="Q28" s="79">
        <f t="shared" si="17"/>
        <v>0.29591836734693877</v>
      </c>
      <c r="R28" s="79">
        <f t="shared" si="18"/>
        <v>0.34693877551020408</v>
      </c>
      <c r="S28" s="79">
        <f t="shared" si="19"/>
        <v>0.17091836734693877</v>
      </c>
      <c r="T28" s="79">
        <f t="shared" si="20"/>
        <v>0.10204081632653061</v>
      </c>
      <c r="U28" s="79">
        <f t="shared" si="21"/>
        <v>8.4183673469387751E-2</v>
      </c>
      <c r="V28" s="79">
        <f t="shared" si="22"/>
        <v>0</v>
      </c>
      <c r="W28" s="79">
        <f t="shared" si="23"/>
        <v>0</v>
      </c>
      <c r="X28" s="79">
        <f t="shared" si="24"/>
        <v>0</v>
      </c>
      <c r="Y28" s="79">
        <f t="shared" si="25"/>
        <v>0</v>
      </c>
      <c r="Z28" s="79">
        <f t="shared" si="26"/>
        <v>0</v>
      </c>
      <c r="AA28" s="79">
        <f t="shared" si="27"/>
        <v>0</v>
      </c>
      <c r="AB28" s="79">
        <f t="shared" si="28"/>
        <v>0</v>
      </c>
      <c r="AC28" s="80">
        <f t="shared" si="30"/>
        <v>0.99999999999999989</v>
      </c>
    </row>
    <row r="29" spans="2:29" ht="16.2" thickBot="1" x14ac:dyDescent="0.35">
      <c r="B29" s="81" t="s">
        <v>98</v>
      </c>
      <c r="C29" s="77">
        <v>918</v>
      </c>
      <c r="D29" s="77">
        <v>670</v>
      </c>
      <c r="E29" s="77">
        <v>382</v>
      </c>
      <c r="F29" s="77">
        <v>383</v>
      </c>
      <c r="G29" s="77">
        <v>191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8">
        <f t="shared" si="31"/>
        <v>2544</v>
      </c>
      <c r="P29" s="76" t="str">
        <f t="shared" si="29"/>
        <v>PBS</v>
      </c>
      <c r="Q29" s="79">
        <f t="shared" si="17"/>
        <v>0.36084905660377359</v>
      </c>
      <c r="R29" s="79">
        <f t="shared" si="18"/>
        <v>0.26336477987421386</v>
      </c>
      <c r="S29" s="79">
        <f t="shared" si="19"/>
        <v>0.15015723270440251</v>
      </c>
      <c r="T29" s="79">
        <f t="shared" si="20"/>
        <v>0.15055031446540881</v>
      </c>
      <c r="U29" s="79">
        <f t="shared" si="21"/>
        <v>7.5078616352201255E-2</v>
      </c>
      <c r="V29" s="79">
        <f t="shared" si="22"/>
        <v>0</v>
      </c>
      <c r="W29" s="79">
        <f t="shared" si="23"/>
        <v>0</v>
      </c>
      <c r="X29" s="79">
        <f t="shared" si="24"/>
        <v>0</v>
      </c>
      <c r="Y29" s="79">
        <f t="shared" si="25"/>
        <v>0</v>
      </c>
      <c r="Z29" s="79">
        <f t="shared" si="26"/>
        <v>0</v>
      </c>
      <c r="AA29" s="79">
        <f t="shared" si="27"/>
        <v>0</v>
      </c>
      <c r="AB29" s="79">
        <f t="shared" si="28"/>
        <v>0</v>
      </c>
      <c r="AC29" s="80">
        <f t="shared" si="30"/>
        <v>1</v>
      </c>
    </row>
    <row r="30" spans="2:29" ht="16.2" thickBot="1" x14ac:dyDescent="0.35">
      <c r="B30" s="106" t="s">
        <v>75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</row>
    <row r="31" spans="2:29" ht="14.4" thickBot="1" x14ac:dyDescent="0.3"/>
    <row r="32" spans="2:29" ht="18" thickBot="1" x14ac:dyDescent="0.35">
      <c r="B32" s="109" t="s">
        <v>108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</row>
    <row r="33" spans="2:29" ht="18" thickBot="1" x14ac:dyDescent="0.35">
      <c r="B33" s="104" t="s">
        <v>69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92"/>
      <c r="P33" s="104" t="s">
        <v>70</v>
      </c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92"/>
    </row>
    <row r="34" spans="2:29" ht="16.2" thickBot="1" x14ac:dyDescent="0.35">
      <c r="B34" s="65" t="s">
        <v>71</v>
      </c>
      <c r="C34" s="66" t="s">
        <v>19</v>
      </c>
      <c r="D34" s="66" t="s">
        <v>17</v>
      </c>
      <c r="E34" s="66" t="s">
        <v>18</v>
      </c>
      <c r="F34" s="66" t="s">
        <v>21</v>
      </c>
      <c r="G34" s="66" t="s">
        <v>20</v>
      </c>
      <c r="H34" s="66" t="s">
        <v>83</v>
      </c>
      <c r="I34" s="66" t="s">
        <v>39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7" t="s">
        <v>52</v>
      </c>
      <c r="P34" s="68" t="s">
        <v>71</v>
      </c>
      <c r="Q34" s="66" t="str">
        <f>C34</f>
        <v>Conservative</v>
      </c>
      <c r="R34" s="66" t="str">
        <f t="shared" ref="R34:AB34" si="32">D34</f>
        <v>SNP</v>
      </c>
      <c r="S34" s="66" t="str">
        <f t="shared" si="32"/>
        <v>Labour</v>
      </c>
      <c r="T34" s="66" t="str">
        <f t="shared" si="32"/>
        <v>Green</v>
      </c>
      <c r="U34" s="66" t="str">
        <f t="shared" si="32"/>
        <v>Lib Dem</v>
      </c>
      <c r="V34" s="66" t="str">
        <f t="shared" si="32"/>
        <v>Independent</v>
      </c>
      <c r="W34" s="66" t="str">
        <f t="shared" si="32"/>
        <v>Family</v>
      </c>
      <c r="X34" s="66">
        <f t="shared" si="32"/>
        <v>0</v>
      </c>
      <c r="Y34" s="66">
        <f t="shared" si="32"/>
        <v>0</v>
      </c>
      <c r="Z34" s="66">
        <f t="shared" si="32"/>
        <v>0</v>
      </c>
      <c r="AA34" s="66">
        <f t="shared" si="32"/>
        <v>0</v>
      </c>
      <c r="AB34" s="66">
        <f t="shared" si="32"/>
        <v>0</v>
      </c>
      <c r="AC34" s="69" t="s">
        <v>52</v>
      </c>
    </row>
    <row r="35" spans="2:29" ht="15.6" x14ac:dyDescent="0.3">
      <c r="B35" s="70" t="s">
        <v>72</v>
      </c>
      <c r="C35" s="71">
        <v>2120</v>
      </c>
      <c r="D35" s="71">
        <v>1877</v>
      </c>
      <c r="E35" s="71">
        <v>232</v>
      </c>
      <c r="F35" s="71">
        <v>169</v>
      </c>
      <c r="G35" s="71">
        <v>163</v>
      </c>
      <c r="H35" s="71">
        <v>64</v>
      </c>
      <c r="I35" s="71">
        <v>37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2">
        <f>SUM(C35:N35)</f>
        <v>4662</v>
      </c>
      <c r="P35" s="73" t="str">
        <f>B35</f>
        <v>Whole Ward</v>
      </c>
      <c r="Q35" s="74">
        <f t="shared" ref="Q35:Q41" si="33">IF(C35&gt;0,C35/O35,0)</f>
        <v>0.45474045474045471</v>
      </c>
      <c r="R35" s="74">
        <f t="shared" ref="R35:R41" si="34">IF(D35&gt;0,D35/O35,0)</f>
        <v>0.40261690261690264</v>
      </c>
      <c r="S35" s="74">
        <f t="shared" ref="S35:S41" si="35">IF(E35&gt;0,E35/O35,0)</f>
        <v>4.9764049764049766E-2</v>
      </c>
      <c r="T35" s="74">
        <f t="shared" ref="T35:T41" si="36">IF(F35&gt;0,F35/O35,0)</f>
        <v>3.6250536250536251E-2</v>
      </c>
      <c r="U35" s="74">
        <f t="shared" ref="U35:U41" si="37">IF(G35&gt;0,G35/O35,0)</f>
        <v>3.4963534963534965E-2</v>
      </c>
      <c r="V35" s="74">
        <f t="shared" ref="V35:V41" si="38">IF(H35&gt;0,H35/O35,0)</f>
        <v>1.3728013728013728E-2</v>
      </c>
      <c r="W35" s="74">
        <f t="shared" ref="W35:W41" si="39">IF(I35&gt;0,I35/O35,0)</f>
        <v>7.9365079365079361E-3</v>
      </c>
      <c r="X35" s="74">
        <f t="shared" ref="X35:X41" si="40">IF(J35&gt;0,J35/O35,0)</f>
        <v>0</v>
      </c>
      <c r="Y35" s="74">
        <f t="shared" ref="Y35:Y41" si="41">IF(K35&gt;0,K35/O35,0)</f>
        <v>0</v>
      </c>
      <c r="Z35" s="74">
        <f t="shared" ref="Z35:Z41" si="42">IF(L35&gt;0,L35/O35,0)</f>
        <v>0</v>
      </c>
      <c r="AA35" s="74">
        <f t="shared" ref="AA35:AA41" si="43">IF(M35&gt;0,M35/O35,0)</f>
        <v>0</v>
      </c>
      <c r="AB35" s="74">
        <f t="shared" ref="AB35:AB41" si="44">IF(N35&gt;0,N35/O35,0)</f>
        <v>0</v>
      </c>
      <c r="AC35" s="75">
        <f>SUM(Q35:AB35)</f>
        <v>1</v>
      </c>
    </row>
    <row r="36" spans="2:29" ht="15.6" x14ac:dyDescent="0.3">
      <c r="B36" s="76" t="s">
        <v>73</v>
      </c>
      <c r="C36" s="77">
        <v>965</v>
      </c>
      <c r="D36" s="77">
        <v>920</v>
      </c>
      <c r="E36" s="77">
        <v>127</v>
      </c>
      <c r="F36" s="77">
        <v>87</v>
      </c>
      <c r="G36" s="77">
        <v>79</v>
      </c>
      <c r="H36" s="77">
        <v>34</v>
      </c>
      <c r="I36" s="77">
        <v>18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8">
        <f>SUM(C36:N36)</f>
        <v>2230</v>
      </c>
      <c r="P36" s="76" t="str">
        <f t="shared" ref="P36:P41" si="45">B36</f>
        <v>In Person Total</v>
      </c>
      <c r="Q36" s="79">
        <f t="shared" si="33"/>
        <v>0.43273542600896858</v>
      </c>
      <c r="R36" s="79">
        <f t="shared" si="34"/>
        <v>0.41255605381165922</v>
      </c>
      <c r="S36" s="79">
        <f t="shared" si="35"/>
        <v>5.6950672645739914E-2</v>
      </c>
      <c r="T36" s="79">
        <f t="shared" si="36"/>
        <v>3.9013452914798206E-2</v>
      </c>
      <c r="U36" s="79">
        <f t="shared" si="37"/>
        <v>3.5426008968609868E-2</v>
      </c>
      <c r="V36" s="79">
        <f t="shared" si="38"/>
        <v>1.5246636771300448E-2</v>
      </c>
      <c r="W36" s="79">
        <f t="shared" si="39"/>
        <v>8.0717488789237672E-3</v>
      </c>
      <c r="X36" s="79">
        <f t="shared" si="40"/>
        <v>0</v>
      </c>
      <c r="Y36" s="79">
        <f t="shared" si="41"/>
        <v>0</v>
      </c>
      <c r="Z36" s="79">
        <f t="shared" si="42"/>
        <v>0</v>
      </c>
      <c r="AA36" s="79">
        <f t="shared" si="43"/>
        <v>0</v>
      </c>
      <c r="AB36" s="79">
        <f t="shared" si="44"/>
        <v>0</v>
      </c>
      <c r="AC36" s="80">
        <f t="shared" ref="AC36:AC41" si="46">SUM(Q36:AB36)</f>
        <v>1</v>
      </c>
    </row>
    <row r="37" spans="2:29" ht="15.6" x14ac:dyDescent="0.3">
      <c r="B37" s="73" t="s">
        <v>74</v>
      </c>
      <c r="C37" s="77">
        <v>1155</v>
      </c>
      <c r="D37" s="77">
        <v>957</v>
      </c>
      <c r="E37" s="77">
        <v>105</v>
      </c>
      <c r="F37" s="77">
        <v>82</v>
      </c>
      <c r="G37" s="77">
        <v>84</v>
      </c>
      <c r="H37" s="77">
        <v>30</v>
      </c>
      <c r="I37" s="77">
        <v>19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8">
        <f t="shared" ref="O37:O41" si="47">SUM(C37:N37)</f>
        <v>2432</v>
      </c>
      <c r="P37" s="76" t="str">
        <f t="shared" si="45"/>
        <v>Postal Total</v>
      </c>
      <c r="Q37" s="79">
        <f t="shared" si="33"/>
        <v>0.47491776315789475</v>
      </c>
      <c r="R37" s="79">
        <f t="shared" si="34"/>
        <v>0.39350328947368424</v>
      </c>
      <c r="S37" s="79">
        <f t="shared" si="35"/>
        <v>4.3174342105263157E-2</v>
      </c>
      <c r="T37" s="79">
        <f t="shared" si="36"/>
        <v>3.3717105263157895E-2</v>
      </c>
      <c r="U37" s="79">
        <f t="shared" si="37"/>
        <v>3.453947368421053E-2</v>
      </c>
      <c r="V37" s="79">
        <f t="shared" si="38"/>
        <v>1.2335526315789474E-2</v>
      </c>
      <c r="W37" s="79">
        <f t="shared" si="39"/>
        <v>7.8125E-3</v>
      </c>
      <c r="X37" s="79">
        <f t="shared" si="40"/>
        <v>0</v>
      </c>
      <c r="Y37" s="79">
        <f t="shared" si="41"/>
        <v>0</v>
      </c>
      <c r="Z37" s="79">
        <f t="shared" si="42"/>
        <v>0</v>
      </c>
      <c r="AA37" s="79">
        <f t="shared" si="43"/>
        <v>0</v>
      </c>
      <c r="AB37" s="79">
        <f t="shared" si="44"/>
        <v>0</v>
      </c>
      <c r="AC37" s="80">
        <f t="shared" si="46"/>
        <v>1</v>
      </c>
    </row>
    <row r="38" spans="2:29" ht="15.6" x14ac:dyDescent="0.3">
      <c r="B38" s="81" t="s">
        <v>109</v>
      </c>
      <c r="C38" s="77">
        <v>888</v>
      </c>
      <c r="D38" s="77">
        <v>535</v>
      </c>
      <c r="E38" s="77">
        <v>80</v>
      </c>
      <c r="F38" s="77">
        <v>39</v>
      </c>
      <c r="G38" s="77">
        <v>76</v>
      </c>
      <c r="H38" s="77">
        <v>24</v>
      </c>
      <c r="I38" s="77">
        <v>19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8">
        <f t="shared" si="47"/>
        <v>1661</v>
      </c>
      <c r="P38" s="76" t="str">
        <f t="shared" si="45"/>
        <v>PBT</v>
      </c>
      <c r="Q38" s="79">
        <f t="shared" si="33"/>
        <v>0.53461770018061405</v>
      </c>
      <c r="R38" s="79">
        <f t="shared" si="34"/>
        <v>0.32209512341962671</v>
      </c>
      <c r="S38" s="79">
        <f t="shared" si="35"/>
        <v>4.8163756773028296E-2</v>
      </c>
      <c r="T38" s="79">
        <f t="shared" si="36"/>
        <v>2.3479831426851294E-2</v>
      </c>
      <c r="U38" s="79">
        <f t="shared" si="37"/>
        <v>4.5755568934376885E-2</v>
      </c>
      <c r="V38" s="79">
        <f t="shared" si="38"/>
        <v>1.4449127031908489E-2</v>
      </c>
      <c r="W38" s="79">
        <f t="shared" si="39"/>
        <v>1.1438892233594221E-2</v>
      </c>
      <c r="X38" s="79">
        <f t="shared" si="40"/>
        <v>0</v>
      </c>
      <c r="Y38" s="79">
        <f t="shared" si="41"/>
        <v>0</v>
      </c>
      <c r="Z38" s="79">
        <f t="shared" si="42"/>
        <v>0</v>
      </c>
      <c r="AA38" s="79">
        <f t="shared" si="43"/>
        <v>0</v>
      </c>
      <c r="AB38" s="79">
        <f t="shared" si="44"/>
        <v>0</v>
      </c>
      <c r="AC38" s="80">
        <f t="shared" si="46"/>
        <v>1</v>
      </c>
    </row>
    <row r="39" spans="2:29" ht="15.6" x14ac:dyDescent="0.3">
      <c r="B39" s="81" t="s">
        <v>110</v>
      </c>
      <c r="C39" s="77">
        <v>516</v>
      </c>
      <c r="D39" s="77">
        <v>528</v>
      </c>
      <c r="E39" s="77">
        <v>58</v>
      </c>
      <c r="F39" s="77">
        <v>64</v>
      </c>
      <c r="G39" s="77">
        <v>39</v>
      </c>
      <c r="H39" s="77">
        <v>24</v>
      </c>
      <c r="I39" s="77">
        <v>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8">
        <f t="shared" si="47"/>
        <v>1237</v>
      </c>
      <c r="P39" s="76" t="str">
        <f t="shared" si="45"/>
        <v>PBU &amp; PBX</v>
      </c>
      <c r="Q39" s="79">
        <f t="shared" si="33"/>
        <v>0.41713823767178659</v>
      </c>
      <c r="R39" s="79">
        <f t="shared" si="34"/>
        <v>0.42683912691996767</v>
      </c>
      <c r="S39" s="79">
        <f t="shared" si="35"/>
        <v>4.6887631366208569E-2</v>
      </c>
      <c r="T39" s="79">
        <f t="shared" si="36"/>
        <v>5.1738075990299108E-2</v>
      </c>
      <c r="U39" s="79">
        <f t="shared" si="37"/>
        <v>3.1527890056588521E-2</v>
      </c>
      <c r="V39" s="79">
        <f t="shared" si="38"/>
        <v>1.9401778496362168E-2</v>
      </c>
      <c r="W39" s="79">
        <f t="shared" si="39"/>
        <v>6.4672594987873885E-3</v>
      </c>
      <c r="X39" s="79">
        <f t="shared" si="40"/>
        <v>0</v>
      </c>
      <c r="Y39" s="79">
        <f t="shared" si="41"/>
        <v>0</v>
      </c>
      <c r="Z39" s="79">
        <f t="shared" si="42"/>
        <v>0</v>
      </c>
      <c r="AA39" s="79">
        <f t="shared" si="43"/>
        <v>0</v>
      </c>
      <c r="AB39" s="79">
        <f t="shared" si="44"/>
        <v>0</v>
      </c>
      <c r="AC39" s="80">
        <f t="shared" si="46"/>
        <v>1</v>
      </c>
    </row>
    <row r="40" spans="2:29" ht="15.6" x14ac:dyDescent="0.3">
      <c r="B40" s="81" t="s">
        <v>111</v>
      </c>
      <c r="C40" s="77">
        <v>400</v>
      </c>
      <c r="D40" s="77">
        <v>673</v>
      </c>
      <c r="E40" s="77">
        <v>68</v>
      </c>
      <c r="F40" s="77">
        <v>39</v>
      </c>
      <c r="G40" s="77">
        <v>35</v>
      </c>
      <c r="H40" s="77">
        <v>6</v>
      </c>
      <c r="I40" s="77">
        <v>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8">
        <f t="shared" si="47"/>
        <v>1227</v>
      </c>
      <c r="P40" s="76" t="str">
        <f t="shared" si="45"/>
        <v>PBV</v>
      </c>
      <c r="Q40" s="79">
        <f t="shared" si="33"/>
        <v>0.32599837000814996</v>
      </c>
      <c r="R40" s="79">
        <f t="shared" si="34"/>
        <v>0.54849225753871234</v>
      </c>
      <c r="S40" s="79">
        <f t="shared" si="35"/>
        <v>5.5419722901385492E-2</v>
      </c>
      <c r="T40" s="79">
        <f t="shared" si="36"/>
        <v>3.1784841075794622E-2</v>
      </c>
      <c r="U40" s="79">
        <f t="shared" si="37"/>
        <v>2.8524857375713121E-2</v>
      </c>
      <c r="V40" s="79">
        <f t="shared" si="38"/>
        <v>4.8899755501222494E-3</v>
      </c>
      <c r="W40" s="79">
        <f t="shared" si="39"/>
        <v>4.8899755501222494E-3</v>
      </c>
      <c r="X40" s="79">
        <f t="shared" si="40"/>
        <v>0</v>
      </c>
      <c r="Y40" s="79">
        <f t="shared" si="41"/>
        <v>0</v>
      </c>
      <c r="Z40" s="79">
        <f t="shared" si="42"/>
        <v>0</v>
      </c>
      <c r="AA40" s="79">
        <f t="shared" si="43"/>
        <v>0</v>
      </c>
      <c r="AB40" s="79">
        <f t="shared" si="44"/>
        <v>0</v>
      </c>
      <c r="AC40" s="80">
        <f t="shared" si="46"/>
        <v>1</v>
      </c>
    </row>
    <row r="41" spans="2:29" ht="31.8" thickBot="1" x14ac:dyDescent="0.35">
      <c r="B41" s="81" t="s">
        <v>112</v>
      </c>
      <c r="C41" s="77">
        <v>316</v>
      </c>
      <c r="D41" s="77">
        <v>141</v>
      </c>
      <c r="E41" s="77">
        <v>26</v>
      </c>
      <c r="F41" s="77">
        <v>27</v>
      </c>
      <c r="G41" s="77">
        <v>12</v>
      </c>
      <c r="H41" s="77">
        <v>9</v>
      </c>
      <c r="I41" s="77">
        <v>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8">
        <f t="shared" si="47"/>
        <v>535</v>
      </c>
      <c r="P41" s="76" t="str">
        <f t="shared" si="45"/>
        <v>PBW, PBY &amp; PBZ</v>
      </c>
      <c r="Q41" s="79">
        <f t="shared" si="33"/>
        <v>0.59065420560747661</v>
      </c>
      <c r="R41" s="79">
        <f t="shared" si="34"/>
        <v>0.26355140186915887</v>
      </c>
      <c r="S41" s="79">
        <f t="shared" si="35"/>
        <v>4.8598130841121495E-2</v>
      </c>
      <c r="T41" s="79">
        <f t="shared" si="36"/>
        <v>5.046728971962617E-2</v>
      </c>
      <c r="U41" s="79">
        <f t="shared" si="37"/>
        <v>2.2429906542056073E-2</v>
      </c>
      <c r="V41" s="79">
        <f t="shared" si="38"/>
        <v>1.6822429906542057E-2</v>
      </c>
      <c r="W41" s="79">
        <f t="shared" si="39"/>
        <v>7.4766355140186919E-3</v>
      </c>
      <c r="X41" s="79">
        <f t="shared" si="40"/>
        <v>0</v>
      </c>
      <c r="Y41" s="79">
        <f t="shared" si="41"/>
        <v>0</v>
      </c>
      <c r="Z41" s="79">
        <f t="shared" si="42"/>
        <v>0</v>
      </c>
      <c r="AA41" s="79">
        <f t="shared" si="43"/>
        <v>0</v>
      </c>
      <c r="AB41" s="79">
        <f t="shared" si="44"/>
        <v>0</v>
      </c>
      <c r="AC41" s="80">
        <f t="shared" si="46"/>
        <v>1.0000000000000002</v>
      </c>
    </row>
    <row r="42" spans="2:29" ht="16.2" thickBot="1" x14ac:dyDescent="0.35">
      <c r="B42" s="106" t="s">
        <v>75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</row>
    <row r="43" spans="2:29" ht="14.4" thickBot="1" x14ac:dyDescent="0.3"/>
    <row r="44" spans="2:29" ht="18" thickBot="1" x14ac:dyDescent="0.35">
      <c r="B44" s="109" t="s">
        <v>122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1"/>
    </row>
    <row r="45" spans="2:29" ht="18" thickBot="1" x14ac:dyDescent="0.35">
      <c r="B45" s="104" t="s">
        <v>69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92"/>
      <c r="P45" s="104" t="s">
        <v>70</v>
      </c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92"/>
    </row>
    <row r="46" spans="2:29" ht="16.2" thickBot="1" x14ac:dyDescent="0.35">
      <c r="B46" s="65" t="s">
        <v>71</v>
      </c>
      <c r="C46" s="66" t="s">
        <v>17</v>
      </c>
      <c r="D46" s="66" t="s">
        <v>19</v>
      </c>
      <c r="E46" s="66" t="s">
        <v>83</v>
      </c>
      <c r="F46" s="66" t="s">
        <v>21</v>
      </c>
      <c r="G46" s="66" t="s">
        <v>18</v>
      </c>
      <c r="H46" s="66" t="s">
        <v>20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7" t="s">
        <v>52</v>
      </c>
      <c r="P46" s="68" t="s">
        <v>71</v>
      </c>
      <c r="Q46" s="66" t="str">
        <f>C46</f>
        <v>SNP</v>
      </c>
      <c r="R46" s="66" t="str">
        <f t="shared" ref="R46:AB46" si="48">D46</f>
        <v>Conservative</v>
      </c>
      <c r="S46" s="66" t="str">
        <f t="shared" si="48"/>
        <v>Independent</v>
      </c>
      <c r="T46" s="66" t="str">
        <f t="shared" si="48"/>
        <v>Green</v>
      </c>
      <c r="U46" s="66" t="str">
        <f t="shared" si="48"/>
        <v>Labour</v>
      </c>
      <c r="V46" s="66" t="str">
        <f t="shared" si="48"/>
        <v>Lib Dem</v>
      </c>
      <c r="W46" s="66">
        <f t="shared" si="48"/>
        <v>0</v>
      </c>
      <c r="X46" s="66">
        <f t="shared" si="48"/>
        <v>0</v>
      </c>
      <c r="Y46" s="66">
        <f t="shared" si="48"/>
        <v>0</v>
      </c>
      <c r="Z46" s="66">
        <f t="shared" si="48"/>
        <v>0</v>
      </c>
      <c r="AA46" s="66">
        <f t="shared" si="48"/>
        <v>0</v>
      </c>
      <c r="AB46" s="66">
        <f t="shared" si="48"/>
        <v>0</v>
      </c>
      <c r="AC46" s="69" t="s">
        <v>52</v>
      </c>
    </row>
    <row r="47" spans="2:29" ht="15.6" x14ac:dyDescent="0.3">
      <c r="B47" s="70" t="s">
        <v>72</v>
      </c>
      <c r="C47" s="71">
        <v>1663</v>
      </c>
      <c r="D47" s="71">
        <v>1378</v>
      </c>
      <c r="E47" s="71">
        <v>977</v>
      </c>
      <c r="F47" s="71">
        <v>203</v>
      </c>
      <c r="G47" s="71">
        <v>147</v>
      </c>
      <c r="H47" s="71">
        <v>87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2">
        <v>4455</v>
      </c>
      <c r="P47" s="73" t="str">
        <f>B47</f>
        <v>Whole Ward</v>
      </c>
      <c r="Q47" s="74">
        <f t="shared" ref="Q47:Q54" si="49">IF(C47&gt;0,C47/O47,0)</f>
        <v>0.37328843995510663</v>
      </c>
      <c r="R47" s="74">
        <f t="shared" ref="R47:R54" si="50">IF(D47&gt;0,D47/O47,0)</f>
        <v>0.30931537598204267</v>
      </c>
      <c r="S47" s="74">
        <f t="shared" ref="S47:S54" si="51">IF(E47&gt;0,E47/O47,0)</f>
        <v>0.21930415263748598</v>
      </c>
      <c r="T47" s="74">
        <f t="shared" ref="T47:T54" si="52">IF(F47&gt;0,F47/O47,0)</f>
        <v>4.556677890011223E-2</v>
      </c>
      <c r="U47" s="74">
        <f t="shared" ref="U47:U54" si="53">IF(G47&gt;0,G47/O47,0)</f>
        <v>3.2996632996632996E-2</v>
      </c>
      <c r="V47" s="74">
        <f t="shared" ref="V47:V54" si="54">IF(H47&gt;0,H47/O47,0)</f>
        <v>1.9528619528619527E-2</v>
      </c>
      <c r="W47" s="74">
        <f t="shared" ref="W47:W54" si="55">IF(I47&gt;0,I47/O47,0)</f>
        <v>0</v>
      </c>
      <c r="X47" s="74">
        <f t="shared" ref="X47:X54" si="56">IF(J47&gt;0,J47/O47,0)</f>
        <v>0</v>
      </c>
      <c r="Y47" s="74">
        <f t="shared" ref="Y47:Y54" si="57">IF(K47&gt;0,K47/O47,0)</f>
        <v>0</v>
      </c>
      <c r="Z47" s="74">
        <f t="shared" ref="Z47:Z54" si="58">IF(L47&gt;0,L47/O47,0)</f>
        <v>0</v>
      </c>
      <c r="AA47" s="74">
        <f t="shared" ref="AA47:AA54" si="59">IF(M47&gt;0,M47/O47,0)</f>
        <v>0</v>
      </c>
      <c r="AB47" s="74">
        <f t="shared" ref="AB47:AB54" si="60">IF(N47&gt;0,N47/O47,0)</f>
        <v>0</v>
      </c>
      <c r="AC47" s="75">
        <f>SUM(Q47:AB47)</f>
        <v>0.99999999999999989</v>
      </c>
    </row>
    <row r="48" spans="2:29" ht="15.6" x14ac:dyDescent="0.3">
      <c r="B48" s="76" t="s">
        <v>73</v>
      </c>
      <c r="C48" s="77">
        <v>985</v>
      </c>
      <c r="D48" s="77">
        <v>700</v>
      </c>
      <c r="E48" s="77">
        <v>509</v>
      </c>
      <c r="F48" s="77">
        <v>131</v>
      </c>
      <c r="G48" s="77">
        <v>80</v>
      </c>
      <c r="H48" s="77">
        <v>46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8">
        <v>2451</v>
      </c>
      <c r="P48" s="76" t="str">
        <f t="shared" ref="P48:P54" si="61">B48</f>
        <v>In Person Total</v>
      </c>
      <c r="Q48" s="79">
        <f t="shared" si="49"/>
        <v>0.4018767849857201</v>
      </c>
      <c r="R48" s="79">
        <f t="shared" si="50"/>
        <v>0.28559771521827826</v>
      </c>
      <c r="S48" s="79">
        <f t="shared" si="51"/>
        <v>0.2076703386372909</v>
      </c>
      <c r="T48" s="79">
        <f t="shared" si="52"/>
        <v>5.3447572419420643E-2</v>
      </c>
      <c r="U48" s="79">
        <f t="shared" si="53"/>
        <v>3.2639738882088945E-2</v>
      </c>
      <c r="V48" s="79">
        <f t="shared" si="54"/>
        <v>1.8767849857201143E-2</v>
      </c>
      <c r="W48" s="79">
        <f t="shared" si="55"/>
        <v>0</v>
      </c>
      <c r="X48" s="79">
        <f t="shared" si="56"/>
        <v>0</v>
      </c>
      <c r="Y48" s="79">
        <f t="shared" si="57"/>
        <v>0</v>
      </c>
      <c r="Z48" s="79">
        <f t="shared" si="58"/>
        <v>0</v>
      </c>
      <c r="AA48" s="79">
        <f t="shared" si="59"/>
        <v>0</v>
      </c>
      <c r="AB48" s="79">
        <f t="shared" si="60"/>
        <v>0</v>
      </c>
      <c r="AC48" s="80">
        <f t="shared" ref="AC48:AC54" si="62">SUM(Q48:AB48)</f>
        <v>1</v>
      </c>
    </row>
    <row r="49" spans="2:29" ht="15.6" x14ac:dyDescent="0.3">
      <c r="B49" s="73" t="s">
        <v>74</v>
      </c>
      <c r="C49" s="77">
        <v>678</v>
      </c>
      <c r="D49" s="77">
        <v>678</v>
      </c>
      <c r="E49" s="77">
        <v>468</v>
      </c>
      <c r="F49" s="77">
        <v>72</v>
      </c>
      <c r="G49" s="77">
        <v>67</v>
      </c>
      <c r="H49" s="77">
        <v>41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8">
        <v>2004</v>
      </c>
      <c r="P49" s="76" t="str">
        <f t="shared" si="61"/>
        <v>Postal Total</v>
      </c>
      <c r="Q49" s="79">
        <f t="shared" si="49"/>
        <v>0.33832335329341318</v>
      </c>
      <c r="R49" s="79">
        <f t="shared" si="50"/>
        <v>0.33832335329341318</v>
      </c>
      <c r="S49" s="79">
        <f t="shared" si="51"/>
        <v>0.23353293413173654</v>
      </c>
      <c r="T49" s="79">
        <f t="shared" si="52"/>
        <v>3.5928143712574849E-2</v>
      </c>
      <c r="U49" s="79">
        <f t="shared" si="53"/>
        <v>3.3433133732534932E-2</v>
      </c>
      <c r="V49" s="79">
        <f t="shared" si="54"/>
        <v>2.0459081836327345E-2</v>
      </c>
      <c r="W49" s="79">
        <f t="shared" si="55"/>
        <v>0</v>
      </c>
      <c r="X49" s="79">
        <f t="shared" si="56"/>
        <v>0</v>
      </c>
      <c r="Y49" s="79">
        <f t="shared" si="57"/>
        <v>0</v>
      </c>
      <c r="Z49" s="79">
        <f t="shared" si="58"/>
        <v>0</v>
      </c>
      <c r="AA49" s="79">
        <f t="shared" si="59"/>
        <v>0</v>
      </c>
      <c r="AB49" s="79">
        <f t="shared" si="60"/>
        <v>0</v>
      </c>
      <c r="AC49" s="80">
        <f t="shared" si="62"/>
        <v>1</v>
      </c>
    </row>
    <row r="50" spans="2:29" ht="15.6" x14ac:dyDescent="0.3">
      <c r="B50" s="81" t="s">
        <v>123</v>
      </c>
      <c r="C50" s="77">
        <v>62</v>
      </c>
      <c r="D50" s="77">
        <v>31</v>
      </c>
      <c r="E50" s="77">
        <v>50</v>
      </c>
      <c r="F50" s="77">
        <v>5</v>
      </c>
      <c r="G50" s="77">
        <v>4</v>
      </c>
      <c r="H50" s="77">
        <v>2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8">
        <v>154</v>
      </c>
      <c r="P50" s="76" t="str">
        <f t="shared" si="61"/>
        <v>PCA^</v>
      </c>
      <c r="Q50" s="79">
        <f t="shared" si="49"/>
        <v>0.40259740259740262</v>
      </c>
      <c r="R50" s="79">
        <f t="shared" si="50"/>
        <v>0.20129870129870131</v>
      </c>
      <c r="S50" s="79">
        <f t="shared" si="51"/>
        <v>0.32467532467532467</v>
      </c>
      <c r="T50" s="79">
        <f t="shared" si="52"/>
        <v>3.2467532467532464E-2</v>
      </c>
      <c r="U50" s="79">
        <f t="shared" si="53"/>
        <v>2.5974025974025976E-2</v>
      </c>
      <c r="V50" s="79">
        <f t="shared" si="54"/>
        <v>1.2987012987012988E-2</v>
      </c>
      <c r="W50" s="79">
        <f t="shared" si="55"/>
        <v>0</v>
      </c>
      <c r="X50" s="79">
        <f t="shared" si="56"/>
        <v>0</v>
      </c>
      <c r="Y50" s="79">
        <f t="shared" si="57"/>
        <v>0</v>
      </c>
      <c r="Z50" s="79">
        <f t="shared" si="58"/>
        <v>0</v>
      </c>
      <c r="AA50" s="79">
        <f t="shared" si="59"/>
        <v>0</v>
      </c>
      <c r="AB50" s="79">
        <f t="shared" si="60"/>
        <v>0</v>
      </c>
      <c r="AC50" s="80">
        <f t="shared" si="62"/>
        <v>1</v>
      </c>
    </row>
    <row r="51" spans="2:29" ht="15.6" x14ac:dyDescent="0.3">
      <c r="B51" s="81" t="s">
        <v>124</v>
      </c>
      <c r="C51" s="77">
        <v>561</v>
      </c>
      <c r="D51" s="77">
        <v>345</v>
      </c>
      <c r="E51" s="77">
        <v>559</v>
      </c>
      <c r="F51" s="77">
        <v>50</v>
      </c>
      <c r="G51" s="77">
        <v>48</v>
      </c>
      <c r="H51" s="77">
        <v>36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8">
        <v>1599</v>
      </c>
      <c r="P51" s="76" t="str">
        <f t="shared" si="61"/>
        <v>PBC^</v>
      </c>
      <c r="Q51" s="79">
        <f t="shared" si="49"/>
        <v>0.35084427767354598</v>
      </c>
      <c r="R51" s="79">
        <f t="shared" si="50"/>
        <v>0.21575984990619138</v>
      </c>
      <c r="S51" s="79">
        <f t="shared" si="51"/>
        <v>0.34959349593495936</v>
      </c>
      <c r="T51" s="79">
        <f t="shared" si="52"/>
        <v>3.1269543464665414E-2</v>
      </c>
      <c r="U51" s="79">
        <f t="shared" si="53"/>
        <v>3.0018761726078799E-2</v>
      </c>
      <c r="V51" s="79">
        <f t="shared" si="54"/>
        <v>2.2514071294559099E-2</v>
      </c>
      <c r="W51" s="79">
        <f t="shared" si="55"/>
        <v>0</v>
      </c>
      <c r="X51" s="79">
        <f t="shared" si="56"/>
        <v>0</v>
      </c>
      <c r="Y51" s="79">
        <f t="shared" si="57"/>
        <v>0</v>
      </c>
      <c r="Z51" s="79">
        <f t="shared" si="58"/>
        <v>0</v>
      </c>
      <c r="AA51" s="79">
        <f t="shared" si="59"/>
        <v>0</v>
      </c>
      <c r="AB51" s="79">
        <f t="shared" si="60"/>
        <v>0</v>
      </c>
      <c r="AC51" s="80">
        <f t="shared" si="62"/>
        <v>0.99999999999999989</v>
      </c>
    </row>
    <row r="52" spans="2:29" ht="15.6" x14ac:dyDescent="0.3">
      <c r="B52" s="81" t="s">
        <v>125</v>
      </c>
      <c r="C52" s="77">
        <v>334</v>
      </c>
      <c r="D52" s="77">
        <v>299</v>
      </c>
      <c r="E52" s="77">
        <v>188</v>
      </c>
      <c r="F52" s="77">
        <v>25</v>
      </c>
      <c r="G52" s="77">
        <v>22</v>
      </c>
      <c r="H52" s="77">
        <v>11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8">
        <v>879</v>
      </c>
      <c r="P52" s="76" t="str">
        <f t="shared" si="61"/>
        <v>PCC &amp; PCD</v>
      </c>
      <c r="Q52" s="79">
        <f t="shared" si="49"/>
        <v>0.3799772468714448</v>
      </c>
      <c r="R52" s="79">
        <f t="shared" si="50"/>
        <v>0.34015927189988626</v>
      </c>
      <c r="S52" s="79">
        <f t="shared" si="51"/>
        <v>0.21387940841865757</v>
      </c>
      <c r="T52" s="79">
        <f t="shared" si="52"/>
        <v>2.844141069397042E-2</v>
      </c>
      <c r="U52" s="79">
        <f t="shared" si="53"/>
        <v>2.502844141069397E-2</v>
      </c>
      <c r="V52" s="79">
        <f t="shared" si="54"/>
        <v>1.2514220705346985E-2</v>
      </c>
      <c r="W52" s="79">
        <f t="shared" si="55"/>
        <v>0</v>
      </c>
      <c r="X52" s="79">
        <f t="shared" si="56"/>
        <v>0</v>
      </c>
      <c r="Y52" s="79">
        <f t="shared" si="57"/>
        <v>0</v>
      </c>
      <c r="Z52" s="79">
        <f t="shared" si="58"/>
        <v>0</v>
      </c>
      <c r="AA52" s="79">
        <f t="shared" si="59"/>
        <v>0</v>
      </c>
      <c r="AB52" s="79">
        <f t="shared" si="60"/>
        <v>0</v>
      </c>
      <c r="AC52" s="80">
        <f t="shared" si="62"/>
        <v>1</v>
      </c>
    </row>
    <row r="53" spans="2:29" ht="15.6" x14ac:dyDescent="0.3">
      <c r="B53" s="81" t="s">
        <v>126</v>
      </c>
      <c r="C53" s="77">
        <v>468</v>
      </c>
      <c r="D53" s="77">
        <v>398</v>
      </c>
      <c r="E53" s="77">
        <v>109</v>
      </c>
      <c r="F53" s="77">
        <v>70</v>
      </c>
      <c r="G53" s="77">
        <v>42</v>
      </c>
      <c r="H53" s="77">
        <v>19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8">
        <v>1106</v>
      </c>
      <c r="P53" s="76" t="str">
        <f t="shared" si="61"/>
        <v>PCF &amp; PCG*</v>
      </c>
      <c r="Q53" s="79">
        <f t="shared" si="49"/>
        <v>0.42314647377938519</v>
      </c>
      <c r="R53" s="79">
        <f t="shared" si="50"/>
        <v>0.35985533453887886</v>
      </c>
      <c r="S53" s="79">
        <f t="shared" si="51"/>
        <v>9.8553345388788433E-2</v>
      </c>
      <c r="T53" s="79">
        <f t="shared" si="52"/>
        <v>6.3291139240506333E-2</v>
      </c>
      <c r="U53" s="79">
        <f t="shared" si="53"/>
        <v>3.7974683544303799E-2</v>
      </c>
      <c r="V53" s="79">
        <f t="shared" si="54"/>
        <v>1.7179023508137433E-2</v>
      </c>
      <c r="W53" s="79">
        <f t="shared" si="55"/>
        <v>0</v>
      </c>
      <c r="X53" s="79">
        <f t="shared" si="56"/>
        <v>0</v>
      </c>
      <c r="Y53" s="79">
        <f t="shared" si="57"/>
        <v>0</v>
      </c>
      <c r="Z53" s="79">
        <f t="shared" si="58"/>
        <v>0</v>
      </c>
      <c r="AA53" s="79">
        <f t="shared" si="59"/>
        <v>0</v>
      </c>
      <c r="AB53" s="79">
        <f t="shared" si="60"/>
        <v>0</v>
      </c>
      <c r="AC53" s="80">
        <f t="shared" si="62"/>
        <v>1</v>
      </c>
    </row>
    <row r="54" spans="2:29" ht="16.2" thickBot="1" x14ac:dyDescent="0.35">
      <c r="B54" s="81" t="s">
        <v>127</v>
      </c>
      <c r="C54" s="77">
        <v>238</v>
      </c>
      <c r="D54" s="77">
        <v>305</v>
      </c>
      <c r="E54" s="77">
        <v>71</v>
      </c>
      <c r="F54" s="77">
        <v>54</v>
      </c>
      <c r="G54" s="77">
        <v>31</v>
      </c>
      <c r="H54" s="77">
        <v>19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8">
        <v>718</v>
      </c>
      <c r="P54" s="76" t="str">
        <f t="shared" si="61"/>
        <v>PCH to PCL</v>
      </c>
      <c r="Q54" s="79">
        <f t="shared" si="49"/>
        <v>0.33147632311977715</v>
      </c>
      <c r="R54" s="79">
        <f t="shared" si="50"/>
        <v>0.42479108635097496</v>
      </c>
      <c r="S54" s="79">
        <f t="shared" si="51"/>
        <v>9.8885793871866301E-2</v>
      </c>
      <c r="T54" s="79">
        <f t="shared" si="52"/>
        <v>7.5208913649025072E-2</v>
      </c>
      <c r="U54" s="79">
        <f t="shared" si="53"/>
        <v>4.3175487465181059E-2</v>
      </c>
      <c r="V54" s="79">
        <f t="shared" si="54"/>
        <v>2.6462395543175487E-2</v>
      </c>
      <c r="W54" s="79">
        <f t="shared" si="55"/>
        <v>0</v>
      </c>
      <c r="X54" s="79">
        <f t="shared" si="56"/>
        <v>0</v>
      </c>
      <c r="Y54" s="79">
        <f t="shared" si="57"/>
        <v>0</v>
      </c>
      <c r="Z54" s="79">
        <f t="shared" si="58"/>
        <v>0</v>
      </c>
      <c r="AA54" s="79">
        <f t="shared" si="59"/>
        <v>0</v>
      </c>
      <c r="AB54" s="79">
        <f t="shared" si="60"/>
        <v>0</v>
      </c>
      <c r="AC54" s="80">
        <f t="shared" si="62"/>
        <v>1</v>
      </c>
    </row>
    <row r="55" spans="2:29" ht="16.2" thickBot="1" x14ac:dyDescent="0.35">
      <c r="B55" s="106" t="s">
        <v>75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/>
    </row>
    <row r="56" spans="2:29" ht="14.4" thickBot="1" x14ac:dyDescent="0.3"/>
    <row r="57" spans="2:29" ht="18" thickBot="1" x14ac:dyDescent="0.35">
      <c r="B57" s="109" t="s">
        <v>133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1"/>
    </row>
    <row r="58" spans="2:29" ht="18" thickBot="1" x14ac:dyDescent="0.35">
      <c r="B58" s="104" t="s">
        <v>69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92"/>
      <c r="P58" s="104" t="s">
        <v>70</v>
      </c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92"/>
    </row>
    <row r="59" spans="2:29" ht="16.2" thickBot="1" x14ac:dyDescent="0.35">
      <c r="B59" s="65" t="s">
        <v>71</v>
      </c>
      <c r="C59" s="66" t="s">
        <v>17</v>
      </c>
      <c r="D59" s="66" t="s">
        <v>19</v>
      </c>
      <c r="E59" s="66" t="s">
        <v>20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7" t="s">
        <v>52</v>
      </c>
      <c r="P59" s="68" t="s">
        <v>71</v>
      </c>
      <c r="Q59" s="66" t="str">
        <f>C59</f>
        <v>SNP</v>
      </c>
      <c r="R59" s="66" t="str">
        <f t="shared" ref="R59:AB59" si="63">D59</f>
        <v>Conservative</v>
      </c>
      <c r="S59" s="66" t="str">
        <f t="shared" si="63"/>
        <v>Lib Dem</v>
      </c>
      <c r="T59" s="66">
        <f t="shared" si="63"/>
        <v>0</v>
      </c>
      <c r="U59" s="66">
        <f t="shared" si="63"/>
        <v>0</v>
      </c>
      <c r="V59" s="66">
        <f t="shared" si="63"/>
        <v>0</v>
      </c>
      <c r="W59" s="66">
        <f t="shared" si="63"/>
        <v>0</v>
      </c>
      <c r="X59" s="66">
        <f t="shared" si="63"/>
        <v>0</v>
      </c>
      <c r="Y59" s="66">
        <f t="shared" si="63"/>
        <v>0</v>
      </c>
      <c r="Z59" s="66">
        <f t="shared" si="63"/>
        <v>0</v>
      </c>
      <c r="AA59" s="66">
        <f t="shared" si="63"/>
        <v>0</v>
      </c>
      <c r="AB59" s="66">
        <f t="shared" si="63"/>
        <v>0</v>
      </c>
      <c r="AC59" s="69" t="s">
        <v>52</v>
      </c>
    </row>
    <row r="60" spans="2:29" ht="15.6" x14ac:dyDescent="0.3">
      <c r="B60" s="70" t="s">
        <v>72</v>
      </c>
      <c r="C60" s="71">
        <v>2397</v>
      </c>
      <c r="D60" s="71">
        <v>1800</v>
      </c>
      <c r="E60" s="71">
        <v>962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2">
        <f>SUM(C60:N60)</f>
        <v>5159</v>
      </c>
      <c r="P60" s="73" t="str">
        <f>B60</f>
        <v>Whole Ward</v>
      </c>
      <c r="Q60" s="74">
        <f t="shared" ref="Q60:Q70" si="64">IF(C60&gt;0,C60/O60,0)</f>
        <v>0.46462492731149446</v>
      </c>
      <c r="R60" s="74">
        <f t="shared" ref="R60:R70" si="65">IF(D60&gt;0,D60/O60,0)</f>
        <v>0.3489048265167668</v>
      </c>
      <c r="S60" s="74">
        <f t="shared" ref="S60:S70" si="66">IF(E60&gt;0,E60/O60,0)</f>
        <v>0.18647024617173871</v>
      </c>
      <c r="T60" s="74">
        <f t="shared" ref="T60:T70" si="67">IF(F60&gt;0,F60/O60,0)</f>
        <v>0</v>
      </c>
      <c r="U60" s="74">
        <f t="shared" ref="U60:U70" si="68">IF(G60&gt;0,G60/O60,0)</f>
        <v>0</v>
      </c>
      <c r="V60" s="74">
        <f t="shared" ref="V60:V70" si="69">IF(H60&gt;0,H60/O60,0)</f>
        <v>0</v>
      </c>
      <c r="W60" s="74">
        <f t="shared" ref="W60:W70" si="70">IF(I60&gt;0,I60/O60,0)</f>
        <v>0</v>
      </c>
      <c r="X60" s="74">
        <f t="shared" ref="X60:X70" si="71">IF(J60&gt;0,J60/O60,0)</f>
        <v>0</v>
      </c>
      <c r="Y60" s="74">
        <f t="shared" ref="Y60:Y70" si="72">IF(K60&gt;0,K60/O60,0)</f>
        <v>0</v>
      </c>
      <c r="Z60" s="74">
        <f t="shared" ref="Z60:Z70" si="73">IF(L60&gt;0,L60/O60,0)</f>
        <v>0</v>
      </c>
      <c r="AA60" s="74">
        <f t="shared" ref="AA60:AA70" si="74">IF(M60&gt;0,M60/O60,0)</f>
        <v>0</v>
      </c>
      <c r="AB60" s="74">
        <f t="shared" ref="AB60:AB70" si="75">IF(N60&gt;0,N60/O60,0)</f>
        <v>0</v>
      </c>
      <c r="AC60" s="75">
        <f>SUM(Q60:AB60)</f>
        <v>1</v>
      </c>
    </row>
    <row r="61" spans="2:29" ht="15.6" x14ac:dyDescent="0.3">
      <c r="B61" s="76" t="s">
        <v>73</v>
      </c>
      <c r="C61" s="77">
        <v>1496</v>
      </c>
      <c r="D61" s="77">
        <v>942</v>
      </c>
      <c r="E61" s="77">
        <v>535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8">
        <f>SUM(C61:N61)</f>
        <v>2973</v>
      </c>
      <c r="P61" s="76" t="str">
        <f t="shared" ref="P61:P70" si="76">B61</f>
        <v>In Person Total</v>
      </c>
      <c r="Q61" s="79">
        <f t="shared" si="64"/>
        <v>0.50319542549613183</v>
      </c>
      <c r="R61" s="79">
        <f t="shared" si="65"/>
        <v>0.31685166498486378</v>
      </c>
      <c r="S61" s="79">
        <f t="shared" si="66"/>
        <v>0.17995290951900436</v>
      </c>
      <c r="T61" s="79">
        <f t="shared" si="67"/>
        <v>0</v>
      </c>
      <c r="U61" s="79">
        <f t="shared" si="68"/>
        <v>0</v>
      </c>
      <c r="V61" s="79">
        <f t="shared" si="69"/>
        <v>0</v>
      </c>
      <c r="W61" s="79">
        <f t="shared" si="70"/>
        <v>0</v>
      </c>
      <c r="X61" s="79">
        <f t="shared" si="71"/>
        <v>0</v>
      </c>
      <c r="Y61" s="79">
        <f t="shared" si="72"/>
        <v>0</v>
      </c>
      <c r="Z61" s="79">
        <f t="shared" si="73"/>
        <v>0</v>
      </c>
      <c r="AA61" s="79">
        <f t="shared" si="74"/>
        <v>0</v>
      </c>
      <c r="AB61" s="79">
        <f t="shared" si="75"/>
        <v>0</v>
      </c>
      <c r="AC61" s="80">
        <f t="shared" ref="AC61:AC70" si="77">SUM(Q61:AB61)</f>
        <v>0.99999999999999989</v>
      </c>
    </row>
    <row r="62" spans="2:29" ht="15.6" x14ac:dyDescent="0.3">
      <c r="B62" s="73" t="s">
        <v>74</v>
      </c>
      <c r="C62" s="77">
        <v>901</v>
      </c>
      <c r="D62" s="77">
        <v>858</v>
      </c>
      <c r="E62" s="77">
        <v>427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8">
        <f t="shared" ref="O62:O70" si="78">SUM(C62:N62)</f>
        <v>2186</v>
      </c>
      <c r="P62" s="76" t="str">
        <f t="shared" si="76"/>
        <v>Postal Total</v>
      </c>
      <c r="Q62" s="79">
        <f t="shared" si="64"/>
        <v>0.41216834400731933</v>
      </c>
      <c r="R62" s="79">
        <f t="shared" si="65"/>
        <v>0.39249771271729184</v>
      </c>
      <c r="S62" s="79">
        <f t="shared" si="66"/>
        <v>0.19533394327538883</v>
      </c>
      <c r="T62" s="79">
        <f t="shared" si="67"/>
        <v>0</v>
      </c>
      <c r="U62" s="79">
        <f t="shared" si="68"/>
        <v>0</v>
      </c>
      <c r="V62" s="79">
        <f t="shared" si="69"/>
        <v>0</v>
      </c>
      <c r="W62" s="79">
        <f t="shared" si="70"/>
        <v>0</v>
      </c>
      <c r="X62" s="79">
        <f t="shared" si="71"/>
        <v>0</v>
      </c>
      <c r="Y62" s="79">
        <f t="shared" si="72"/>
        <v>0</v>
      </c>
      <c r="Z62" s="79">
        <f t="shared" si="73"/>
        <v>0</v>
      </c>
      <c r="AA62" s="79">
        <f t="shared" si="74"/>
        <v>0</v>
      </c>
      <c r="AB62" s="79">
        <f t="shared" si="75"/>
        <v>0</v>
      </c>
      <c r="AC62" s="80">
        <f t="shared" si="77"/>
        <v>1</v>
      </c>
    </row>
    <row r="63" spans="2:29" ht="31.2" x14ac:dyDescent="0.3">
      <c r="B63" s="81" t="s">
        <v>134</v>
      </c>
      <c r="C63" s="77">
        <v>327</v>
      </c>
      <c r="D63" s="77">
        <v>367</v>
      </c>
      <c r="E63" s="77">
        <v>155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8">
        <f t="shared" si="78"/>
        <v>849</v>
      </c>
      <c r="P63" s="76" t="str">
        <f t="shared" si="76"/>
        <v>PCM, PCN, SBC &amp; SMA</v>
      </c>
      <c r="Q63" s="79">
        <f t="shared" si="64"/>
        <v>0.38515901060070673</v>
      </c>
      <c r="R63" s="79">
        <f t="shared" si="65"/>
        <v>0.43227326266195526</v>
      </c>
      <c r="S63" s="79">
        <f t="shared" si="66"/>
        <v>0.18256772673733804</v>
      </c>
      <c r="T63" s="79">
        <f t="shared" si="67"/>
        <v>0</v>
      </c>
      <c r="U63" s="79">
        <f t="shared" si="68"/>
        <v>0</v>
      </c>
      <c r="V63" s="79">
        <f t="shared" si="69"/>
        <v>0</v>
      </c>
      <c r="W63" s="79">
        <f t="shared" si="70"/>
        <v>0</v>
      </c>
      <c r="X63" s="79">
        <f t="shared" si="71"/>
        <v>0</v>
      </c>
      <c r="Y63" s="79">
        <f t="shared" si="72"/>
        <v>0</v>
      </c>
      <c r="Z63" s="79">
        <f t="shared" si="73"/>
        <v>0</v>
      </c>
      <c r="AA63" s="79">
        <f t="shared" si="74"/>
        <v>0</v>
      </c>
      <c r="AB63" s="79">
        <f t="shared" si="75"/>
        <v>0</v>
      </c>
      <c r="AC63" s="80">
        <f t="shared" si="77"/>
        <v>1</v>
      </c>
    </row>
    <row r="64" spans="2:29" ht="15.6" x14ac:dyDescent="0.3">
      <c r="B64" s="81" t="s">
        <v>135</v>
      </c>
      <c r="C64" s="77">
        <v>90</v>
      </c>
      <c r="D64" s="77">
        <v>50</v>
      </c>
      <c r="E64" s="77">
        <v>27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8">
        <f t="shared" si="78"/>
        <v>167</v>
      </c>
      <c r="P64" s="76" t="str">
        <f t="shared" si="76"/>
        <v>PCP^</v>
      </c>
      <c r="Q64" s="79">
        <f t="shared" si="64"/>
        <v>0.53892215568862278</v>
      </c>
      <c r="R64" s="79">
        <f t="shared" si="65"/>
        <v>0.29940119760479039</v>
      </c>
      <c r="S64" s="79">
        <f t="shared" si="66"/>
        <v>0.16167664670658682</v>
      </c>
      <c r="T64" s="79">
        <f t="shared" si="67"/>
        <v>0</v>
      </c>
      <c r="U64" s="79">
        <f t="shared" si="68"/>
        <v>0</v>
      </c>
      <c r="V64" s="79">
        <f t="shared" si="69"/>
        <v>0</v>
      </c>
      <c r="W64" s="79">
        <f t="shared" si="70"/>
        <v>0</v>
      </c>
      <c r="X64" s="79">
        <f t="shared" si="71"/>
        <v>0</v>
      </c>
      <c r="Y64" s="79">
        <f t="shared" si="72"/>
        <v>0</v>
      </c>
      <c r="Z64" s="79">
        <f t="shared" si="73"/>
        <v>0</v>
      </c>
      <c r="AA64" s="79">
        <f t="shared" si="74"/>
        <v>0</v>
      </c>
      <c r="AB64" s="79">
        <f t="shared" si="75"/>
        <v>0</v>
      </c>
      <c r="AC64" s="80">
        <f t="shared" si="77"/>
        <v>1</v>
      </c>
    </row>
    <row r="65" spans="2:29" ht="15.6" x14ac:dyDescent="0.3">
      <c r="B65" s="81" t="s">
        <v>136</v>
      </c>
      <c r="C65" s="77">
        <v>569</v>
      </c>
      <c r="D65" s="77">
        <v>298</v>
      </c>
      <c r="E65" s="77">
        <v>164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8">
        <f t="shared" si="78"/>
        <v>1031</v>
      </c>
      <c r="P65" s="76" t="str">
        <f t="shared" si="76"/>
        <v>PCQ^</v>
      </c>
      <c r="Q65" s="79">
        <f t="shared" si="64"/>
        <v>0.55189136760426771</v>
      </c>
      <c r="R65" s="79">
        <f t="shared" si="65"/>
        <v>0.28903976721629487</v>
      </c>
      <c r="S65" s="79">
        <f t="shared" si="66"/>
        <v>0.15906886517943744</v>
      </c>
      <c r="T65" s="79">
        <f t="shared" si="67"/>
        <v>0</v>
      </c>
      <c r="U65" s="79">
        <f t="shared" si="68"/>
        <v>0</v>
      </c>
      <c r="V65" s="79">
        <f t="shared" si="69"/>
        <v>0</v>
      </c>
      <c r="W65" s="79">
        <f t="shared" si="70"/>
        <v>0</v>
      </c>
      <c r="X65" s="79">
        <f t="shared" si="71"/>
        <v>0</v>
      </c>
      <c r="Y65" s="79">
        <f t="shared" si="72"/>
        <v>0</v>
      </c>
      <c r="Z65" s="79">
        <f t="shared" si="73"/>
        <v>0</v>
      </c>
      <c r="AA65" s="79">
        <f t="shared" si="74"/>
        <v>0</v>
      </c>
      <c r="AB65" s="79">
        <f t="shared" si="75"/>
        <v>0</v>
      </c>
      <c r="AC65" s="80">
        <f t="shared" si="77"/>
        <v>1</v>
      </c>
    </row>
    <row r="66" spans="2:29" ht="15.6" x14ac:dyDescent="0.3">
      <c r="B66" s="81" t="s">
        <v>137</v>
      </c>
      <c r="C66" s="77">
        <v>429</v>
      </c>
      <c r="D66" s="77">
        <v>218</v>
      </c>
      <c r="E66" s="77">
        <v>119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8">
        <f t="shared" si="78"/>
        <v>766</v>
      </c>
      <c r="P66" s="76" t="str">
        <f t="shared" si="76"/>
        <v>PCR</v>
      </c>
      <c r="Q66" s="79">
        <f t="shared" si="64"/>
        <v>0.56005221932114879</v>
      </c>
      <c r="R66" s="79">
        <f t="shared" si="65"/>
        <v>0.28459530026109658</v>
      </c>
      <c r="S66" s="79">
        <f t="shared" si="66"/>
        <v>0.15535248041775457</v>
      </c>
      <c r="T66" s="79">
        <f t="shared" si="67"/>
        <v>0</v>
      </c>
      <c r="U66" s="79">
        <f t="shared" si="68"/>
        <v>0</v>
      </c>
      <c r="V66" s="79">
        <f t="shared" si="69"/>
        <v>0</v>
      </c>
      <c r="W66" s="79">
        <f t="shared" si="70"/>
        <v>0</v>
      </c>
      <c r="X66" s="79">
        <f t="shared" si="71"/>
        <v>0</v>
      </c>
      <c r="Y66" s="79">
        <f t="shared" si="72"/>
        <v>0</v>
      </c>
      <c r="Z66" s="79">
        <f t="shared" si="73"/>
        <v>0</v>
      </c>
      <c r="AA66" s="79">
        <f t="shared" si="74"/>
        <v>0</v>
      </c>
      <c r="AB66" s="79">
        <f t="shared" si="75"/>
        <v>0</v>
      </c>
      <c r="AC66" s="80">
        <f t="shared" si="77"/>
        <v>1</v>
      </c>
    </row>
    <row r="67" spans="2:29" ht="15.6" x14ac:dyDescent="0.3">
      <c r="B67" s="81" t="s">
        <v>138</v>
      </c>
      <c r="C67" s="77">
        <v>111</v>
      </c>
      <c r="D67" s="77">
        <v>214</v>
      </c>
      <c r="E67" s="77">
        <v>111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8">
        <f t="shared" si="78"/>
        <v>436</v>
      </c>
      <c r="P67" s="76" t="str">
        <f t="shared" si="76"/>
        <v>PCS &amp; PCT</v>
      </c>
      <c r="Q67" s="79">
        <f t="shared" si="64"/>
        <v>0.25458715596330272</v>
      </c>
      <c r="R67" s="79">
        <f t="shared" si="65"/>
        <v>0.49082568807339449</v>
      </c>
      <c r="S67" s="79">
        <f t="shared" si="66"/>
        <v>0.25458715596330272</v>
      </c>
      <c r="T67" s="79">
        <f t="shared" si="67"/>
        <v>0</v>
      </c>
      <c r="U67" s="79">
        <f t="shared" si="68"/>
        <v>0</v>
      </c>
      <c r="V67" s="79">
        <f t="shared" si="69"/>
        <v>0</v>
      </c>
      <c r="W67" s="79">
        <f t="shared" si="70"/>
        <v>0</v>
      </c>
      <c r="X67" s="79">
        <f t="shared" si="71"/>
        <v>0</v>
      </c>
      <c r="Y67" s="79">
        <f t="shared" si="72"/>
        <v>0</v>
      </c>
      <c r="Z67" s="79">
        <f t="shared" si="73"/>
        <v>0</v>
      </c>
      <c r="AA67" s="79">
        <f t="shared" si="74"/>
        <v>0</v>
      </c>
      <c r="AB67" s="79">
        <f t="shared" si="75"/>
        <v>0</v>
      </c>
      <c r="AC67" s="80">
        <f t="shared" si="77"/>
        <v>0.99999999999999989</v>
      </c>
    </row>
    <row r="68" spans="2:29" ht="15.6" x14ac:dyDescent="0.3">
      <c r="B68" s="81" t="s">
        <v>139</v>
      </c>
      <c r="C68" s="77">
        <v>277</v>
      </c>
      <c r="D68" s="77">
        <v>229</v>
      </c>
      <c r="E68" s="77">
        <v>138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8">
        <f t="shared" si="78"/>
        <v>644</v>
      </c>
      <c r="P68" s="76" t="str">
        <f t="shared" si="76"/>
        <v>SBA</v>
      </c>
      <c r="Q68" s="79">
        <f t="shared" si="64"/>
        <v>0.43012422360248448</v>
      </c>
      <c r="R68" s="79">
        <f t="shared" si="65"/>
        <v>0.35559006211180122</v>
      </c>
      <c r="S68" s="79">
        <f t="shared" si="66"/>
        <v>0.21428571428571427</v>
      </c>
      <c r="T68" s="79">
        <f t="shared" si="67"/>
        <v>0</v>
      </c>
      <c r="U68" s="79">
        <f t="shared" si="68"/>
        <v>0</v>
      </c>
      <c r="V68" s="79">
        <f t="shared" si="69"/>
        <v>0</v>
      </c>
      <c r="W68" s="79">
        <f t="shared" si="70"/>
        <v>0</v>
      </c>
      <c r="X68" s="79">
        <f t="shared" si="71"/>
        <v>0</v>
      </c>
      <c r="Y68" s="79">
        <f t="shared" si="72"/>
        <v>0</v>
      </c>
      <c r="Z68" s="79">
        <f t="shared" si="73"/>
        <v>0</v>
      </c>
      <c r="AA68" s="79">
        <f t="shared" si="74"/>
        <v>0</v>
      </c>
      <c r="AB68" s="79">
        <f t="shared" si="75"/>
        <v>0</v>
      </c>
      <c r="AC68" s="80">
        <f t="shared" si="77"/>
        <v>1</v>
      </c>
    </row>
    <row r="69" spans="2:29" ht="15.6" x14ac:dyDescent="0.3">
      <c r="B69" s="81" t="s">
        <v>140</v>
      </c>
      <c r="C69" s="77">
        <v>300</v>
      </c>
      <c r="D69" s="77">
        <v>268</v>
      </c>
      <c r="E69" s="77">
        <v>147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8">
        <f t="shared" si="78"/>
        <v>715</v>
      </c>
      <c r="P69" s="76" t="str">
        <f t="shared" si="76"/>
        <v>SBB</v>
      </c>
      <c r="Q69" s="79">
        <f t="shared" si="64"/>
        <v>0.41958041958041958</v>
      </c>
      <c r="R69" s="79">
        <f t="shared" si="65"/>
        <v>0.3748251748251748</v>
      </c>
      <c r="S69" s="79">
        <f t="shared" si="66"/>
        <v>0.20559440559440559</v>
      </c>
      <c r="T69" s="79">
        <f t="shared" si="67"/>
        <v>0</v>
      </c>
      <c r="U69" s="79">
        <f t="shared" si="68"/>
        <v>0</v>
      </c>
      <c r="V69" s="79">
        <f t="shared" si="69"/>
        <v>0</v>
      </c>
      <c r="W69" s="79">
        <f t="shared" si="70"/>
        <v>0</v>
      </c>
      <c r="X69" s="79">
        <f t="shared" si="71"/>
        <v>0</v>
      </c>
      <c r="Y69" s="79">
        <f t="shared" si="72"/>
        <v>0</v>
      </c>
      <c r="Z69" s="79">
        <f t="shared" si="73"/>
        <v>0</v>
      </c>
      <c r="AA69" s="79">
        <f t="shared" si="74"/>
        <v>0</v>
      </c>
      <c r="AB69" s="79">
        <f t="shared" si="75"/>
        <v>0</v>
      </c>
      <c r="AC69" s="80">
        <f t="shared" si="77"/>
        <v>0.99999999999999989</v>
      </c>
    </row>
    <row r="70" spans="2:29" ht="16.2" thickBot="1" x14ac:dyDescent="0.35">
      <c r="B70" s="81" t="s">
        <v>141</v>
      </c>
      <c r="C70" s="77">
        <v>295</v>
      </c>
      <c r="D70" s="77">
        <v>157</v>
      </c>
      <c r="E70" s="77">
        <v>101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8">
        <f t="shared" si="78"/>
        <v>553</v>
      </c>
      <c r="P70" s="76" t="str">
        <f t="shared" si="76"/>
        <v>SMF 5 &amp; SBD</v>
      </c>
      <c r="Q70" s="79">
        <f t="shared" si="64"/>
        <v>0.53345388788426762</v>
      </c>
      <c r="R70" s="79">
        <f t="shared" si="65"/>
        <v>0.28390596745027125</v>
      </c>
      <c r="S70" s="79">
        <f t="shared" si="66"/>
        <v>0.18264014466546113</v>
      </c>
      <c r="T70" s="79">
        <f t="shared" si="67"/>
        <v>0</v>
      </c>
      <c r="U70" s="79">
        <f t="shared" si="68"/>
        <v>0</v>
      </c>
      <c r="V70" s="79">
        <f t="shared" si="69"/>
        <v>0</v>
      </c>
      <c r="W70" s="79">
        <f t="shared" si="70"/>
        <v>0</v>
      </c>
      <c r="X70" s="79">
        <f t="shared" si="71"/>
        <v>0</v>
      </c>
      <c r="Y70" s="79">
        <f t="shared" si="72"/>
        <v>0</v>
      </c>
      <c r="Z70" s="79">
        <f t="shared" si="73"/>
        <v>0</v>
      </c>
      <c r="AA70" s="79">
        <f t="shared" si="74"/>
        <v>0</v>
      </c>
      <c r="AB70" s="79">
        <f t="shared" si="75"/>
        <v>0</v>
      </c>
      <c r="AC70" s="80">
        <f t="shared" si="77"/>
        <v>1</v>
      </c>
    </row>
    <row r="71" spans="2:29" ht="16.2" thickBot="1" x14ac:dyDescent="0.35">
      <c r="B71" s="106" t="s">
        <v>75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8"/>
    </row>
    <row r="72" spans="2:29" ht="14.4" thickBot="1" x14ac:dyDescent="0.3"/>
    <row r="73" spans="2:29" ht="18" thickBot="1" x14ac:dyDescent="0.35">
      <c r="B73" s="109" t="s">
        <v>151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1"/>
    </row>
    <row r="74" spans="2:29" ht="18" thickBot="1" x14ac:dyDescent="0.35">
      <c r="B74" s="104" t="s">
        <v>69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92"/>
      <c r="P74" s="104" t="s">
        <v>70</v>
      </c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92"/>
    </row>
    <row r="75" spans="2:29" ht="16.2" thickBot="1" x14ac:dyDescent="0.35">
      <c r="B75" s="65" t="s">
        <v>71</v>
      </c>
      <c r="C75" s="66" t="s">
        <v>17</v>
      </c>
      <c r="D75" s="66" t="s">
        <v>19</v>
      </c>
      <c r="E75" s="66" t="s">
        <v>148</v>
      </c>
      <c r="F75" s="66" t="s">
        <v>20</v>
      </c>
      <c r="G75" s="66" t="s">
        <v>149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7" t="s">
        <v>52</v>
      </c>
      <c r="P75" s="68" t="s">
        <v>71</v>
      </c>
      <c r="Q75" s="66" t="str">
        <f>C75</f>
        <v>SNP</v>
      </c>
      <c r="R75" s="66" t="str">
        <f t="shared" ref="R75:AB75" si="79">D75</f>
        <v>Conservative</v>
      </c>
      <c r="S75" s="66" t="str">
        <f t="shared" si="79"/>
        <v>Independent (RB)</v>
      </c>
      <c r="T75" s="66" t="str">
        <f t="shared" si="79"/>
        <v>Lib Dem</v>
      </c>
      <c r="U75" s="66" t="str">
        <f t="shared" si="79"/>
        <v>Independent (RC)</v>
      </c>
      <c r="V75" s="66">
        <f t="shared" si="79"/>
        <v>0</v>
      </c>
      <c r="W75" s="66">
        <f t="shared" si="79"/>
        <v>0</v>
      </c>
      <c r="X75" s="66">
        <f t="shared" si="79"/>
        <v>0</v>
      </c>
      <c r="Y75" s="66">
        <f t="shared" si="79"/>
        <v>0</v>
      </c>
      <c r="Z75" s="66">
        <f t="shared" si="79"/>
        <v>0</v>
      </c>
      <c r="AA75" s="66">
        <f t="shared" si="79"/>
        <v>0</v>
      </c>
      <c r="AB75" s="66">
        <f t="shared" si="79"/>
        <v>0</v>
      </c>
      <c r="AC75" s="69" t="s">
        <v>52</v>
      </c>
    </row>
    <row r="76" spans="2:29" ht="15.6" x14ac:dyDescent="0.3">
      <c r="B76" s="70" t="s">
        <v>72</v>
      </c>
      <c r="C76" s="71">
        <v>1473</v>
      </c>
      <c r="D76" s="71">
        <v>1337</v>
      </c>
      <c r="E76" s="71">
        <v>1224</v>
      </c>
      <c r="F76" s="71">
        <v>261</v>
      </c>
      <c r="G76" s="71">
        <v>171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2">
        <v>4466</v>
      </c>
      <c r="P76" s="73" t="str">
        <f>B76</f>
        <v>Whole Ward</v>
      </c>
      <c r="Q76" s="74">
        <f t="shared" ref="Q76:Q82" si="80">IF(C76&gt;0,C76/O76,0)</f>
        <v>0.32982534706672639</v>
      </c>
      <c r="R76" s="74">
        <f t="shared" ref="R76:R82" si="81">IF(D76&gt;0,D76/O76,0)</f>
        <v>0.29937304075235111</v>
      </c>
      <c r="S76" s="74">
        <f t="shared" ref="S76:S82" si="82">IF(E76&gt;0,E76/O76,0)</f>
        <v>0.27407075682937754</v>
      </c>
      <c r="T76" s="74">
        <f t="shared" ref="T76:T82" si="83">IF(F76&gt;0,F76/O76,0)</f>
        <v>5.844155844155844E-2</v>
      </c>
      <c r="U76" s="74">
        <f t="shared" ref="U76:U82" si="84">IF(G76&gt;0,G76/O76,0)</f>
        <v>3.8289296909986566E-2</v>
      </c>
      <c r="V76" s="74">
        <f t="shared" ref="V76:V82" si="85">IF(H76&gt;0,H76/O76,0)</f>
        <v>0</v>
      </c>
      <c r="W76" s="74">
        <f t="shared" ref="W76:W82" si="86">IF(I76&gt;0,I76/O76,0)</f>
        <v>0</v>
      </c>
      <c r="X76" s="74">
        <f t="shared" ref="X76:X82" si="87">IF(J76&gt;0,J76/O76,0)</f>
        <v>0</v>
      </c>
      <c r="Y76" s="74">
        <f t="shared" ref="Y76:Y82" si="88">IF(K76&gt;0,K76/O76,0)</f>
        <v>0</v>
      </c>
      <c r="Z76" s="74">
        <f t="shared" ref="Z76:Z82" si="89">IF(L76&gt;0,L76/O76,0)</f>
        <v>0</v>
      </c>
      <c r="AA76" s="74">
        <f t="shared" ref="AA76:AA82" si="90">IF(M76&gt;0,M76/O76,0)</f>
        <v>0</v>
      </c>
      <c r="AB76" s="74">
        <f t="shared" ref="AB76:AB82" si="91">IF(N76&gt;0,N76/O76,0)</f>
        <v>0</v>
      </c>
      <c r="AC76" s="75">
        <f>SUM(Q76:AB76)</f>
        <v>1</v>
      </c>
    </row>
    <row r="77" spans="2:29" ht="15.6" x14ac:dyDescent="0.3">
      <c r="B77" s="76" t="s">
        <v>73</v>
      </c>
      <c r="C77" s="77">
        <v>904</v>
      </c>
      <c r="D77" s="77">
        <v>700</v>
      </c>
      <c r="E77" s="77">
        <v>698</v>
      </c>
      <c r="F77" s="77">
        <v>141</v>
      </c>
      <c r="G77" s="77">
        <v>75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8">
        <v>2518</v>
      </c>
      <c r="P77" s="76" t="str">
        <f t="shared" ref="P77:P82" si="92">B77</f>
        <v>In Person Total</v>
      </c>
      <c r="Q77" s="79">
        <f t="shared" si="80"/>
        <v>0.35901509134233517</v>
      </c>
      <c r="R77" s="79">
        <f t="shared" si="81"/>
        <v>0.27799841143764892</v>
      </c>
      <c r="S77" s="79">
        <f t="shared" si="82"/>
        <v>0.27720413026211277</v>
      </c>
      <c r="T77" s="79">
        <f t="shared" si="83"/>
        <v>5.5996822875297857E-2</v>
      </c>
      <c r="U77" s="79">
        <f t="shared" si="84"/>
        <v>2.9785544082605243E-2</v>
      </c>
      <c r="V77" s="79">
        <f t="shared" si="85"/>
        <v>0</v>
      </c>
      <c r="W77" s="79">
        <f t="shared" si="86"/>
        <v>0</v>
      </c>
      <c r="X77" s="79">
        <f t="shared" si="87"/>
        <v>0</v>
      </c>
      <c r="Y77" s="79">
        <f t="shared" si="88"/>
        <v>0</v>
      </c>
      <c r="Z77" s="79">
        <f t="shared" si="89"/>
        <v>0</v>
      </c>
      <c r="AA77" s="79">
        <f t="shared" si="90"/>
        <v>0</v>
      </c>
      <c r="AB77" s="79">
        <f t="shared" si="91"/>
        <v>0</v>
      </c>
      <c r="AC77" s="80">
        <f t="shared" ref="AC77:AC82" si="93">SUM(Q77:AB77)</f>
        <v>1</v>
      </c>
    </row>
    <row r="78" spans="2:29" ht="15.6" x14ac:dyDescent="0.3">
      <c r="B78" s="73" t="s">
        <v>74</v>
      </c>
      <c r="C78" s="77">
        <v>569</v>
      </c>
      <c r="D78" s="77">
        <v>637</v>
      </c>
      <c r="E78" s="77">
        <v>526</v>
      </c>
      <c r="F78" s="77">
        <v>120</v>
      </c>
      <c r="G78" s="77">
        <v>96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8">
        <v>1948</v>
      </c>
      <c r="P78" s="76" t="str">
        <f t="shared" si="92"/>
        <v>Postal Total</v>
      </c>
      <c r="Q78" s="79">
        <f t="shared" si="80"/>
        <v>0.29209445585215604</v>
      </c>
      <c r="R78" s="79">
        <f t="shared" si="81"/>
        <v>0.32700205338809035</v>
      </c>
      <c r="S78" s="79">
        <f t="shared" si="82"/>
        <v>0.27002053388090347</v>
      </c>
      <c r="T78" s="79">
        <f t="shared" si="83"/>
        <v>6.1601642710472276E-2</v>
      </c>
      <c r="U78" s="79">
        <f t="shared" si="84"/>
        <v>4.9281314168377825E-2</v>
      </c>
      <c r="V78" s="79">
        <f t="shared" si="85"/>
        <v>0</v>
      </c>
      <c r="W78" s="79">
        <f t="shared" si="86"/>
        <v>0</v>
      </c>
      <c r="X78" s="79">
        <f t="shared" si="87"/>
        <v>0</v>
      </c>
      <c r="Y78" s="79">
        <f t="shared" si="88"/>
        <v>0</v>
      </c>
      <c r="Z78" s="79">
        <f t="shared" si="89"/>
        <v>0</v>
      </c>
      <c r="AA78" s="79">
        <f t="shared" si="90"/>
        <v>0</v>
      </c>
      <c r="AB78" s="79">
        <f t="shared" si="91"/>
        <v>0</v>
      </c>
      <c r="AC78" s="80">
        <f t="shared" si="93"/>
        <v>1</v>
      </c>
    </row>
    <row r="79" spans="2:29" ht="15.6" x14ac:dyDescent="0.3">
      <c r="B79" s="81" t="s">
        <v>152</v>
      </c>
      <c r="C79" s="77">
        <v>34</v>
      </c>
      <c r="D79" s="77">
        <v>32</v>
      </c>
      <c r="E79" s="77">
        <v>33</v>
      </c>
      <c r="F79" s="77">
        <v>6</v>
      </c>
      <c r="G79" s="77">
        <v>5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8">
        <v>110</v>
      </c>
      <c r="P79" s="76" t="str">
        <f t="shared" si="92"/>
        <v>PLM &amp; SLA^</v>
      </c>
      <c r="Q79" s="79">
        <f t="shared" si="80"/>
        <v>0.30909090909090908</v>
      </c>
      <c r="R79" s="79">
        <f t="shared" si="81"/>
        <v>0.29090909090909089</v>
      </c>
      <c r="S79" s="79">
        <f t="shared" si="82"/>
        <v>0.3</v>
      </c>
      <c r="T79" s="79">
        <f t="shared" si="83"/>
        <v>5.4545454545454543E-2</v>
      </c>
      <c r="U79" s="79">
        <f t="shared" si="84"/>
        <v>4.5454545454545456E-2</v>
      </c>
      <c r="V79" s="79">
        <f t="shared" si="85"/>
        <v>0</v>
      </c>
      <c r="W79" s="79">
        <f t="shared" si="86"/>
        <v>0</v>
      </c>
      <c r="X79" s="79">
        <f t="shared" si="87"/>
        <v>0</v>
      </c>
      <c r="Y79" s="79">
        <f t="shared" si="88"/>
        <v>0</v>
      </c>
      <c r="Z79" s="79">
        <f t="shared" si="89"/>
        <v>0</v>
      </c>
      <c r="AA79" s="79">
        <f t="shared" si="90"/>
        <v>0</v>
      </c>
      <c r="AB79" s="79">
        <f t="shared" si="91"/>
        <v>0</v>
      </c>
      <c r="AC79" s="80">
        <f t="shared" si="93"/>
        <v>0.99999999999999989</v>
      </c>
    </row>
    <row r="80" spans="2:29" ht="15.6" x14ac:dyDescent="0.3">
      <c r="B80" s="81" t="s">
        <v>153</v>
      </c>
      <c r="C80" s="77">
        <v>419</v>
      </c>
      <c r="D80" s="77">
        <v>361</v>
      </c>
      <c r="E80" s="77">
        <v>323</v>
      </c>
      <c r="F80" s="77">
        <v>50</v>
      </c>
      <c r="G80" s="77">
        <v>32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8">
        <v>1185</v>
      </c>
      <c r="P80" s="76" t="str">
        <f t="shared" si="92"/>
        <v>SLB^</v>
      </c>
      <c r="Q80" s="79">
        <f t="shared" si="80"/>
        <v>0.35358649789029534</v>
      </c>
      <c r="R80" s="79">
        <f t="shared" si="81"/>
        <v>0.30464135021097044</v>
      </c>
      <c r="S80" s="79">
        <f t="shared" si="82"/>
        <v>0.27257383966244725</v>
      </c>
      <c r="T80" s="79">
        <f t="shared" si="83"/>
        <v>4.2194092827004218E-2</v>
      </c>
      <c r="U80" s="79">
        <f t="shared" si="84"/>
        <v>2.7004219409282701E-2</v>
      </c>
      <c r="V80" s="79">
        <f t="shared" si="85"/>
        <v>0</v>
      </c>
      <c r="W80" s="79">
        <f t="shared" si="86"/>
        <v>0</v>
      </c>
      <c r="X80" s="79">
        <f t="shared" si="87"/>
        <v>0</v>
      </c>
      <c r="Y80" s="79">
        <f t="shared" si="88"/>
        <v>0</v>
      </c>
      <c r="Z80" s="79">
        <f t="shared" si="89"/>
        <v>0</v>
      </c>
      <c r="AA80" s="79">
        <f t="shared" si="90"/>
        <v>0</v>
      </c>
      <c r="AB80" s="79">
        <f t="shared" si="91"/>
        <v>0</v>
      </c>
      <c r="AC80" s="80">
        <f t="shared" si="93"/>
        <v>1</v>
      </c>
    </row>
    <row r="81" spans="2:29" ht="15.6" x14ac:dyDescent="0.3">
      <c r="B81" s="81" t="s">
        <v>154</v>
      </c>
      <c r="C81" s="77">
        <v>585</v>
      </c>
      <c r="D81" s="77">
        <v>407</v>
      </c>
      <c r="E81" s="77">
        <v>489</v>
      </c>
      <c r="F81" s="77">
        <v>87</v>
      </c>
      <c r="G81" s="77">
        <v>57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8">
        <v>1625</v>
      </c>
      <c r="P81" s="76" t="str">
        <f t="shared" si="92"/>
        <v>SLE</v>
      </c>
      <c r="Q81" s="79">
        <f t="shared" si="80"/>
        <v>0.36</v>
      </c>
      <c r="R81" s="79">
        <f t="shared" si="81"/>
        <v>0.25046153846153846</v>
      </c>
      <c r="S81" s="79">
        <f t="shared" si="82"/>
        <v>0.3009230769230769</v>
      </c>
      <c r="T81" s="79">
        <f t="shared" si="83"/>
        <v>5.3538461538461542E-2</v>
      </c>
      <c r="U81" s="79">
        <f t="shared" si="84"/>
        <v>3.5076923076923075E-2</v>
      </c>
      <c r="V81" s="79">
        <f t="shared" si="85"/>
        <v>0</v>
      </c>
      <c r="W81" s="79">
        <f t="shared" si="86"/>
        <v>0</v>
      </c>
      <c r="X81" s="79">
        <f t="shared" si="87"/>
        <v>0</v>
      </c>
      <c r="Y81" s="79">
        <f t="shared" si="88"/>
        <v>0</v>
      </c>
      <c r="Z81" s="79">
        <f t="shared" si="89"/>
        <v>0</v>
      </c>
      <c r="AA81" s="79">
        <f t="shared" si="90"/>
        <v>0</v>
      </c>
      <c r="AB81" s="79">
        <f t="shared" si="91"/>
        <v>0</v>
      </c>
      <c r="AC81" s="80">
        <f t="shared" si="93"/>
        <v>0.99999999999999989</v>
      </c>
    </row>
    <row r="82" spans="2:29" ht="16.2" thickBot="1" x14ac:dyDescent="0.35">
      <c r="B82" s="81" t="s">
        <v>155</v>
      </c>
      <c r="C82" s="77">
        <v>435</v>
      </c>
      <c r="D82" s="77">
        <v>537</v>
      </c>
      <c r="E82" s="77">
        <v>379</v>
      </c>
      <c r="F82" s="77">
        <v>118</v>
      </c>
      <c r="G82" s="77">
        <v>78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8">
        <v>1547</v>
      </c>
      <c r="P82" s="76" t="str">
        <f t="shared" si="92"/>
        <v>SLD &amp; SLF</v>
      </c>
      <c r="Q82" s="79">
        <f t="shared" si="80"/>
        <v>0.28118939883645766</v>
      </c>
      <c r="R82" s="79">
        <f t="shared" si="81"/>
        <v>0.34712346477052358</v>
      </c>
      <c r="S82" s="79">
        <f t="shared" si="82"/>
        <v>0.24499030381383322</v>
      </c>
      <c r="T82" s="79">
        <f t="shared" si="83"/>
        <v>7.6276664511958636E-2</v>
      </c>
      <c r="U82" s="79">
        <f t="shared" si="84"/>
        <v>5.0420168067226892E-2</v>
      </c>
      <c r="V82" s="79">
        <f t="shared" si="85"/>
        <v>0</v>
      </c>
      <c r="W82" s="79">
        <f t="shared" si="86"/>
        <v>0</v>
      </c>
      <c r="X82" s="79">
        <f t="shared" si="87"/>
        <v>0</v>
      </c>
      <c r="Y82" s="79">
        <f t="shared" si="88"/>
        <v>0</v>
      </c>
      <c r="Z82" s="79">
        <f t="shared" si="89"/>
        <v>0</v>
      </c>
      <c r="AA82" s="79">
        <f t="shared" si="90"/>
        <v>0</v>
      </c>
      <c r="AB82" s="79">
        <f t="shared" si="91"/>
        <v>0</v>
      </c>
      <c r="AC82" s="80">
        <f t="shared" si="93"/>
        <v>1</v>
      </c>
    </row>
    <row r="83" spans="2:29" ht="16.2" thickBot="1" x14ac:dyDescent="0.35">
      <c r="B83" s="106" t="s">
        <v>75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8"/>
    </row>
    <row r="84" spans="2:29" ht="14.4" thickBot="1" x14ac:dyDescent="0.3"/>
    <row r="85" spans="2:29" ht="18" thickBot="1" x14ac:dyDescent="0.35">
      <c r="B85" s="109" t="s">
        <v>162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1"/>
    </row>
    <row r="86" spans="2:29" ht="18" thickBot="1" x14ac:dyDescent="0.35">
      <c r="B86" s="104" t="s">
        <v>69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92"/>
      <c r="P86" s="104" t="s">
        <v>70</v>
      </c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92"/>
    </row>
    <row r="87" spans="2:29" ht="16.2" thickBot="1" x14ac:dyDescent="0.35">
      <c r="B87" s="65" t="s">
        <v>71</v>
      </c>
      <c r="C87" s="66" t="s">
        <v>19</v>
      </c>
      <c r="D87" s="66" t="s">
        <v>17</v>
      </c>
      <c r="E87" s="66" t="s">
        <v>20</v>
      </c>
      <c r="F87" s="66" t="s">
        <v>21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7" t="s">
        <v>52</v>
      </c>
      <c r="P87" s="68" t="s">
        <v>71</v>
      </c>
      <c r="Q87" s="66" t="str">
        <f>C87</f>
        <v>Conservative</v>
      </c>
      <c r="R87" s="66" t="str">
        <f t="shared" ref="R87:AB87" si="94">D87</f>
        <v>SNP</v>
      </c>
      <c r="S87" s="66" t="str">
        <f t="shared" si="94"/>
        <v>Lib Dem</v>
      </c>
      <c r="T87" s="66" t="str">
        <f t="shared" si="94"/>
        <v>Green</v>
      </c>
      <c r="U87" s="66">
        <f t="shared" si="94"/>
        <v>0</v>
      </c>
      <c r="V87" s="66">
        <f t="shared" si="94"/>
        <v>0</v>
      </c>
      <c r="W87" s="66">
        <f t="shared" si="94"/>
        <v>0</v>
      </c>
      <c r="X87" s="66">
        <f t="shared" si="94"/>
        <v>0</v>
      </c>
      <c r="Y87" s="66">
        <f t="shared" si="94"/>
        <v>0</v>
      </c>
      <c r="Z87" s="66">
        <f t="shared" si="94"/>
        <v>0</v>
      </c>
      <c r="AA87" s="66">
        <f t="shared" si="94"/>
        <v>0</v>
      </c>
      <c r="AB87" s="66">
        <f t="shared" si="94"/>
        <v>0</v>
      </c>
      <c r="AC87" s="69" t="s">
        <v>52</v>
      </c>
    </row>
    <row r="88" spans="2:29" ht="15.6" x14ac:dyDescent="0.3">
      <c r="B88" s="70" t="s">
        <v>72</v>
      </c>
      <c r="C88" s="71">
        <v>2232</v>
      </c>
      <c r="D88" s="71">
        <v>1673</v>
      </c>
      <c r="E88" s="71">
        <v>547</v>
      </c>
      <c r="F88" s="71">
        <v>333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2">
        <f>SUM(C88:N88)</f>
        <v>4785</v>
      </c>
      <c r="P88" s="73" t="str">
        <f>B88</f>
        <v>Whole Ward</v>
      </c>
      <c r="Q88" s="74">
        <f t="shared" ref="Q88:Q96" si="95">IF(C88&gt;0,C88/O88,0)</f>
        <v>0.46645768025078371</v>
      </c>
      <c r="R88" s="74">
        <f t="shared" ref="R88:R96" si="96">IF(D88&gt;0,D88/O88,0)</f>
        <v>0.3496342737722048</v>
      </c>
      <c r="S88" s="74">
        <f t="shared" ref="S88:S96" si="97">IF(E88&gt;0,E88/O88,0)</f>
        <v>0.11431556948798328</v>
      </c>
      <c r="T88" s="74">
        <f t="shared" ref="T88:T96" si="98">IF(F88&gt;0,F88/O88,0)</f>
        <v>6.9592476489028207E-2</v>
      </c>
      <c r="U88" s="74">
        <f t="shared" ref="U88:U96" si="99">IF(G88&gt;0,G88/O88,0)</f>
        <v>0</v>
      </c>
      <c r="V88" s="74">
        <f t="shared" ref="V88:V96" si="100">IF(H88&gt;0,H88/O88,0)</f>
        <v>0</v>
      </c>
      <c r="W88" s="74">
        <f t="shared" ref="W88:W96" si="101">IF(I88&gt;0,I88/O88,0)</f>
        <v>0</v>
      </c>
      <c r="X88" s="74">
        <f t="shared" ref="X88:X96" si="102">IF(J88&gt;0,J88/O88,0)</f>
        <v>0</v>
      </c>
      <c r="Y88" s="74">
        <f t="shared" ref="Y88:Y96" si="103">IF(K88&gt;0,K88/O88,0)</f>
        <v>0</v>
      </c>
      <c r="Z88" s="74">
        <f t="shared" ref="Z88:Z96" si="104">IF(L88&gt;0,L88/O88,0)</f>
        <v>0</v>
      </c>
      <c r="AA88" s="74">
        <f t="shared" ref="AA88:AA96" si="105">IF(M88&gt;0,M88/O88,0)</f>
        <v>0</v>
      </c>
      <c r="AB88" s="74">
        <f t="shared" ref="AB88:AB96" si="106">IF(N88&gt;0,N88/O88,0)</f>
        <v>0</v>
      </c>
      <c r="AC88" s="75">
        <f>SUM(Q88:AB88)</f>
        <v>1</v>
      </c>
    </row>
    <row r="89" spans="2:29" ht="15.6" x14ac:dyDescent="0.3">
      <c r="B89" s="76" t="s">
        <v>73</v>
      </c>
      <c r="C89" s="77">
        <v>1140</v>
      </c>
      <c r="D89" s="77">
        <v>1066</v>
      </c>
      <c r="E89" s="77">
        <v>344</v>
      </c>
      <c r="F89" s="77">
        <v>228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8">
        <f>SUM(C89:N89)</f>
        <v>2778</v>
      </c>
      <c r="P89" s="76" t="str">
        <f t="shared" ref="P89:P96" si="107">B89</f>
        <v>In Person Total</v>
      </c>
      <c r="Q89" s="79">
        <f t="shared" si="95"/>
        <v>0.41036717062634992</v>
      </c>
      <c r="R89" s="79">
        <f t="shared" si="96"/>
        <v>0.38372930165586755</v>
      </c>
      <c r="S89" s="79">
        <f t="shared" si="97"/>
        <v>0.1238300935925126</v>
      </c>
      <c r="T89" s="79">
        <f t="shared" si="98"/>
        <v>8.2073434125269976E-2</v>
      </c>
      <c r="U89" s="79">
        <f t="shared" si="99"/>
        <v>0</v>
      </c>
      <c r="V89" s="79">
        <f t="shared" si="100"/>
        <v>0</v>
      </c>
      <c r="W89" s="79">
        <f t="shared" si="101"/>
        <v>0</v>
      </c>
      <c r="X89" s="79">
        <f t="shared" si="102"/>
        <v>0</v>
      </c>
      <c r="Y89" s="79">
        <f t="shared" si="103"/>
        <v>0</v>
      </c>
      <c r="Z89" s="79">
        <f t="shared" si="104"/>
        <v>0</v>
      </c>
      <c r="AA89" s="79">
        <f t="shared" si="105"/>
        <v>0</v>
      </c>
      <c r="AB89" s="79">
        <f t="shared" si="106"/>
        <v>0</v>
      </c>
      <c r="AC89" s="80">
        <f t="shared" ref="AC89:AC96" si="108">SUM(Q89:AB89)</f>
        <v>1</v>
      </c>
    </row>
    <row r="90" spans="2:29" ht="15.6" x14ac:dyDescent="0.3">
      <c r="B90" s="73" t="s">
        <v>74</v>
      </c>
      <c r="C90" s="77">
        <v>1092</v>
      </c>
      <c r="D90" s="77">
        <v>607</v>
      </c>
      <c r="E90" s="77">
        <v>203</v>
      </c>
      <c r="F90" s="77">
        <v>105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8">
        <f t="shared" ref="O90:O96" si="109">SUM(C90:N90)</f>
        <v>2007</v>
      </c>
      <c r="P90" s="76" t="str">
        <f t="shared" si="107"/>
        <v>Postal Total</v>
      </c>
      <c r="Q90" s="79">
        <f t="shared" si="95"/>
        <v>0.54409566517189834</v>
      </c>
      <c r="R90" s="79">
        <f t="shared" si="96"/>
        <v>0.30244145490782259</v>
      </c>
      <c r="S90" s="79">
        <f t="shared" si="97"/>
        <v>0.10114598903836572</v>
      </c>
      <c r="T90" s="79">
        <f t="shared" si="98"/>
        <v>5.2316890881913304E-2</v>
      </c>
      <c r="U90" s="79">
        <f t="shared" si="99"/>
        <v>0</v>
      </c>
      <c r="V90" s="79">
        <f t="shared" si="100"/>
        <v>0</v>
      </c>
      <c r="W90" s="79">
        <f t="shared" si="101"/>
        <v>0</v>
      </c>
      <c r="X90" s="79">
        <f t="shared" si="102"/>
        <v>0</v>
      </c>
      <c r="Y90" s="79">
        <f t="shared" si="103"/>
        <v>0</v>
      </c>
      <c r="Z90" s="79">
        <f t="shared" si="104"/>
        <v>0</v>
      </c>
      <c r="AA90" s="79">
        <f t="shared" si="105"/>
        <v>0</v>
      </c>
      <c r="AB90" s="79">
        <f t="shared" si="106"/>
        <v>0</v>
      </c>
      <c r="AC90" s="80">
        <f t="shared" si="108"/>
        <v>0.99999999999999989</v>
      </c>
    </row>
    <row r="91" spans="2:29" ht="15.6" x14ac:dyDescent="0.3">
      <c r="B91" s="81" t="s">
        <v>163</v>
      </c>
      <c r="C91" s="77">
        <v>298</v>
      </c>
      <c r="D91" s="77">
        <v>232</v>
      </c>
      <c r="E91" s="77">
        <v>73</v>
      </c>
      <c r="F91" s="77">
        <v>51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8">
        <f t="shared" si="109"/>
        <v>654</v>
      </c>
      <c r="P91" s="76" t="str">
        <f t="shared" si="107"/>
        <v>SLG &amp; SLJ</v>
      </c>
      <c r="Q91" s="79">
        <f t="shared" si="95"/>
        <v>0.45565749235474007</v>
      </c>
      <c r="R91" s="79">
        <f t="shared" si="96"/>
        <v>0.35474006116207951</v>
      </c>
      <c r="S91" s="79">
        <f t="shared" si="97"/>
        <v>0.11162079510703364</v>
      </c>
      <c r="T91" s="79">
        <f t="shared" si="98"/>
        <v>7.7981651376146793E-2</v>
      </c>
      <c r="U91" s="79">
        <f t="shared" si="99"/>
        <v>0</v>
      </c>
      <c r="V91" s="79">
        <f t="shared" si="100"/>
        <v>0</v>
      </c>
      <c r="W91" s="79">
        <f t="shared" si="101"/>
        <v>0</v>
      </c>
      <c r="X91" s="79">
        <f t="shared" si="102"/>
        <v>0</v>
      </c>
      <c r="Y91" s="79">
        <f t="shared" si="103"/>
        <v>0</v>
      </c>
      <c r="Z91" s="79">
        <f t="shared" si="104"/>
        <v>0</v>
      </c>
      <c r="AA91" s="79">
        <f t="shared" si="105"/>
        <v>0</v>
      </c>
      <c r="AB91" s="79">
        <f t="shared" si="106"/>
        <v>0</v>
      </c>
      <c r="AC91" s="80">
        <f t="shared" si="108"/>
        <v>0.99999999999999989</v>
      </c>
    </row>
    <row r="92" spans="2:29" ht="15.6" x14ac:dyDescent="0.3">
      <c r="B92" s="81" t="s">
        <v>164</v>
      </c>
      <c r="C92" s="77">
        <v>147</v>
      </c>
      <c r="D92" s="77">
        <v>152</v>
      </c>
      <c r="E92" s="77">
        <v>41</v>
      </c>
      <c r="F92" s="77">
        <v>29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8">
        <f t="shared" si="109"/>
        <v>369</v>
      </c>
      <c r="P92" s="76" t="str">
        <f t="shared" si="107"/>
        <v>SLH</v>
      </c>
      <c r="Q92" s="79">
        <f t="shared" si="95"/>
        <v>0.3983739837398374</v>
      </c>
      <c r="R92" s="79">
        <f t="shared" si="96"/>
        <v>0.41192411924119243</v>
      </c>
      <c r="S92" s="79">
        <f t="shared" si="97"/>
        <v>0.1111111111111111</v>
      </c>
      <c r="T92" s="79">
        <f t="shared" si="98"/>
        <v>7.8590785907859076E-2</v>
      </c>
      <c r="U92" s="79">
        <f t="shared" si="99"/>
        <v>0</v>
      </c>
      <c r="V92" s="79">
        <f t="shared" si="100"/>
        <v>0</v>
      </c>
      <c r="W92" s="79">
        <f t="shared" si="101"/>
        <v>0</v>
      </c>
      <c r="X92" s="79">
        <f t="shared" si="102"/>
        <v>0</v>
      </c>
      <c r="Y92" s="79">
        <f t="shared" si="103"/>
        <v>0</v>
      </c>
      <c r="Z92" s="79">
        <f t="shared" si="104"/>
        <v>0</v>
      </c>
      <c r="AA92" s="79">
        <f t="shared" si="105"/>
        <v>0</v>
      </c>
      <c r="AB92" s="79">
        <f t="shared" si="106"/>
        <v>0</v>
      </c>
      <c r="AC92" s="80">
        <f t="shared" si="108"/>
        <v>1.0000000000000002</v>
      </c>
    </row>
    <row r="93" spans="2:29" ht="15.6" x14ac:dyDescent="0.3">
      <c r="B93" s="81" t="s">
        <v>165</v>
      </c>
      <c r="C93" s="77">
        <v>311</v>
      </c>
      <c r="D93" s="77">
        <v>118</v>
      </c>
      <c r="E93" s="77">
        <v>73</v>
      </c>
      <c r="F93" s="77">
        <v>20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8">
        <f t="shared" si="109"/>
        <v>522</v>
      </c>
      <c r="P93" s="76" t="str">
        <f t="shared" si="107"/>
        <v>SLI, SLL &amp; SLM</v>
      </c>
      <c r="Q93" s="79">
        <f t="shared" si="95"/>
        <v>0.59578544061302685</v>
      </c>
      <c r="R93" s="79">
        <f t="shared" si="96"/>
        <v>0.22605363984674329</v>
      </c>
      <c r="S93" s="79">
        <f t="shared" si="97"/>
        <v>0.13984674329501914</v>
      </c>
      <c r="T93" s="79">
        <f t="shared" si="98"/>
        <v>3.8314176245210725E-2</v>
      </c>
      <c r="U93" s="79">
        <f t="shared" si="99"/>
        <v>0</v>
      </c>
      <c r="V93" s="79">
        <f t="shared" si="100"/>
        <v>0</v>
      </c>
      <c r="W93" s="79">
        <f t="shared" si="101"/>
        <v>0</v>
      </c>
      <c r="X93" s="79">
        <f t="shared" si="102"/>
        <v>0</v>
      </c>
      <c r="Y93" s="79">
        <f t="shared" si="103"/>
        <v>0</v>
      </c>
      <c r="Z93" s="79">
        <f t="shared" si="104"/>
        <v>0</v>
      </c>
      <c r="AA93" s="79">
        <f t="shared" si="105"/>
        <v>0</v>
      </c>
      <c r="AB93" s="79">
        <f t="shared" si="106"/>
        <v>0</v>
      </c>
      <c r="AC93" s="80">
        <f t="shared" si="108"/>
        <v>1</v>
      </c>
    </row>
    <row r="94" spans="2:29" ht="15.6" x14ac:dyDescent="0.3">
      <c r="B94" s="81" t="s">
        <v>166</v>
      </c>
      <c r="C94" s="77">
        <v>930</v>
      </c>
      <c r="D94" s="77">
        <v>667</v>
      </c>
      <c r="E94" s="77">
        <v>219</v>
      </c>
      <c r="F94" s="77">
        <v>143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8">
        <f t="shared" si="109"/>
        <v>1959</v>
      </c>
      <c r="P94" s="76" t="str">
        <f t="shared" si="107"/>
        <v>SLN</v>
      </c>
      <c r="Q94" s="79">
        <f t="shared" si="95"/>
        <v>0.47473200612557426</v>
      </c>
      <c r="R94" s="79">
        <f t="shared" si="96"/>
        <v>0.34047983665135273</v>
      </c>
      <c r="S94" s="79">
        <f t="shared" si="97"/>
        <v>0.11179173047473201</v>
      </c>
      <c r="T94" s="79">
        <f t="shared" si="98"/>
        <v>7.299642674834099E-2</v>
      </c>
      <c r="U94" s="79">
        <f t="shared" si="99"/>
        <v>0</v>
      </c>
      <c r="V94" s="79">
        <f t="shared" si="100"/>
        <v>0</v>
      </c>
      <c r="W94" s="79">
        <f t="shared" si="101"/>
        <v>0</v>
      </c>
      <c r="X94" s="79">
        <f t="shared" si="102"/>
        <v>0</v>
      </c>
      <c r="Y94" s="79">
        <f t="shared" si="103"/>
        <v>0</v>
      </c>
      <c r="Z94" s="79">
        <f t="shared" si="104"/>
        <v>0</v>
      </c>
      <c r="AA94" s="79">
        <f t="shared" si="105"/>
        <v>0</v>
      </c>
      <c r="AB94" s="79">
        <f t="shared" si="106"/>
        <v>0</v>
      </c>
      <c r="AC94" s="80">
        <f t="shared" si="108"/>
        <v>1</v>
      </c>
    </row>
    <row r="95" spans="2:29" ht="15.6" x14ac:dyDescent="0.3">
      <c r="B95" s="81" t="s">
        <v>167</v>
      </c>
      <c r="C95" s="77">
        <v>217</v>
      </c>
      <c r="D95" s="77">
        <v>272</v>
      </c>
      <c r="E95" s="77">
        <v>70</v>
      </c>
      <c r="F95" s="77">
        <v>56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8">
        <f t="shared" si="109"/>
        <v>615</v>
      </c>
      <c r="P95" s="76" t="str">
        <f t="shared" si="107"/>
        <v>SLK &amp; SLP</v>
      </c>
      <c r="Q95" s="79">
        <f t="shared" si="95"/>
        <v>0.35284552845528455</v>
      </c>
      <c r="R95" s="79">
        <f t="shared" si="96"/>
        <v>0.44227642276422763</v>
      </c>
      <c r="S95" s="79">
        <f t="shared" si="97"/>
        <v>0.11382113821138211</v>
      </c>
      <c r="T95" s="79">
        <f t="shared" si="98"/>
        <v>9.1056910569105698E-2</v>
      </c>
      <c r="U95" s="79">
        <f t="shared" si="99"/>
        <v>0</v>
      </c>
      <c r="V95" s="79">
        <f t="shared" si="100"/>
        <v>0</v>
      </c>
      <c r="W95" s="79">
        <f t="shared" si="101"/>
        <v>0</v>
      </c>
      <c r="X95" s="79">
        <f t="shared" si="102"/>
        <v>0</v>
      </c>
      <c r="Y95" s="79">
        <f t="shared" si="103"/>
        <v>0</v>
      </c>
      <c r="Z95" s="79">
        <f t="shared" si="104"/>
        <v>0</v>
      </c>
      <c r="AA95" s="79">
        <f t="shared" si="105"/>
        <v>0</v>
      </c>
      <c r="AB95" s="79">
        <f t="shared" si="106"/>
        <v>0</v>
      </c>
      <c r="AC95" s="80">
        <f t="shared" si="108"/>
        <v>1</v>
      </c>
    </row>
    <row r="96" spans="2:29" ht="16.2" thickBot="1" x14ac:dyDescent="0.35">
      <c r="B96" s="81" t="s">
        <v>168</v>
      </c>
      <c r="C96" s="77">
        <v>329</v>
      </c>
      <c r="D96" s="77">
        <v>232</v>
      </c>
      <c r="E96" s="77">
        <v>70</v>
      </c>
      <c r="F96" s="77">
        <v>34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8">
        <f t="shared" si="109"/>
        <v>665</v>
      </c>
      <c r="P96" s="76" t="str">
        <f t="shared" si="107"/>
        <v>SLQ</v>
      </c>
      <c r="Q96" s="79">
        <f t="shared" si="95"/>
        <v>0.49473684210526314</v>
      </c>
      <c r="R96" s="79">
        <f t="shared" si="96"/>
        <v>0.34887218045112783</v>
      </c>
      <c r="S96" s="79">
        <f t="shared" si="97"/>
        <v>0.10526315789473684</v>
      </c>
      <c r="T96" s="79">
        <f t="shared" si="98"/>
        <v>5.1127819548872182E-2</v>
      </c>
      <c r="U96" s="79">
        <f t="shared" si="99"/>
        <v>0</v>
      </c>
      <c r="V96" s="79">
        <f t="shared" si="100"/>
        <v>0</v>
      </c>
      <c r="W96" s="79">
        <f t="shared" si="101"/>
        <v>0</v>
      </c>
      <c r="X96" s="79">
        <f t="shared" si="102"/>
        <v>0</v>
      </c>
      <c r="Y96" s="79">
        <f t="shared" si="103"/>
        <v>0</v>
      </c>
      <c r="Z96" s="79">
        <f t="shared" si="104"/>
        <v>0</v>
      </c>
      <c r="AA96" s="79">
        <f t="shared" si="105"/>
        <v>0</v>
      </c>
      <c r="AB96" s="79">
        <f t="shared" si="106"/>
        <v>0</v>
      </c>
      <c r="AC96" s="80">
        <f t="shared" si="108"/>
        <v>1</v>
      </c>
    </row>
    <row r="97" spans="2:29" ht="16.2" thickBot="1" x14ac:dyDescent="0.35">
      <c r="B97" s="106" t="s">
        <v>75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8"/>
    </row>
    <row r="98" spans="2:29" ht="14.4" thickBot="1" x14ac:dyDescent="0.3"/>
    <row r="99" spans="2:29" ht="18" thickBot="1" x14ac:dyDescent="0.35">
      <c r="B99" s="109" t="s">
        <v>177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1"/>
    </row>
    <row r="100" spans="2:29" ht="18" thickBot="1" x14ac:dyDescent="0.35">
      <c r="B100" s="104" t="s">
        <v>69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92"/>
      <c r="P100" s="104" t="s">
        <v>70</v>
      </c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92"/>
    </row>
    <row r="101" spans="2:29" ht="16.2" thickBot="1" x14ac:dyDescent="0.35">
      <c r="B101" s="65" t="s">
        <v>71</v>
      </c>
      <c r="C101" s="66" t="s">
        <v>19</v>
      </c>
      <c r="D101" s="66" t="s">
        <v>17</v>
      </c>
      <c r="E101" s="66" t="s">
        <v>20</v>
      </c>
      <c r="F101" s="66" t="s">
        <v>83</v>
      </c>
      <c r="G101" s="66" t="s">
        <v>18</v>
      </c>
      <c r="H101" s="66" t="s">
        <v>21</v>
      </c>
      <c r="I101" s="66" t="s">
        <v>39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7" t="s">
        <v>52</v>
      </c>
      <c r="P101" s="68" t="s">
        <v>71</v>
      </c>
      <c r="Q101" s="66" t="str">
        <f>C101</f>
        <v>Conservative</v>
      </c>
      <c r="R101" s="66" t="str">
        <f t="shared" ref="R101:AB101" si="110">D101</f>
        <v>SNP</v>
      </c>
      <c r="S101" s="66" t="str">
        <f t="shared" si="110"/>
        <v>Lib Dem</v>
      </c>
      <c r="T101" s="66" t="str">
        <f t="shared" si="110"/>
        <v>Independent</v>
      </c>
      <c r="U101" s="66" t="str">
        <f t="shared" si="110"/>
        <v>Labour</v>
      </c>
      <c r="V101" s="66" t="str">
        <f t="shared" si="110"/>
        <v>Green</v>
      </c>
      <c r="W101" s="66" t="str">
        <f t="shared" si="110"/>
        <v>Family</v>
      </c>
      <c r="X101" s="66">
        <f t="shared" si="110"/>
        <v>0</v>
      </c>
      <c r="Y101" s="66">
        <f t="shared" si="110"/>
        <v>0</v>
      </c>
      <c r="Z101" s="66">
        <f t="shared" si="110"/>
        <v>0</v>
      </c>
      <c r="AA101" s="66">
        <f t="shared" si="110"/>
        <v>0</v>
      </c>
      <c r="AB101" s="66">
        <f t="shared" si="110"/>
        <v>0</v>
      </c>
      <c r="AC101" s="69" t="s">
        <v>52</v>
      </c>
    </row>
    <row r="102" spans="2:29" ht="15.6" x14ac:dyDescent="0.3">
      <c r="B102" s="70" t="s">
        <v>72</v>
      </c>
      <c r="C102" s="71">
        <v>1882</v>
      </c>
      <c r="D102" s="71">
        <v>1658</v>
      </c>
      <c r="E102" s="71">
        <v>1346</v>
      </c>
      <c r="F102" s="71">
        <v>725</v>
      </c>
      <c r="G102" s="71">
        <v>438</v>
      </c>
      <c r="H102" s="71">
        <v>331</v>
      </c>
      <c r="I102" s="71">
        <v>52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2">
        <f>SUM(C102:N102)</f>
        <v>6432</v>
      </c>
      <c r="P102" s="73" t="str">
        <f>B102</f>
        <v>Whole Ward</v>
      </c>
      <c r="Q102" s="74">
        <f t="shared" ref="Q102:Q110" si="111">IF(C102&gt;0,C102/O102,0)</f>
        <v>0.29259950248756217</v>
      </c>
      <c r="R102" s="74">
        <f t="shared" ref="R102:R110" si="112">IF(D102&gt;0,D102/O102,0)</f>
        <v>0.25777363184079605</v>
      </c>
      <c r="S102" s="74">
        <f t="shared" ref="S102:S110" si="113">IF(E102&gt;0,E102/O102,0)</f>
        <v>0.20926616915422885</v>
      </c>
      <c r="T102" s="74">
        <f t="shared" ref="T102:T110" si="114">IF(F102&gt;0,F102/O102,0)</f>
        <v>0.11271766169154229</v>
      </c>
      <c r="U102" s="74">
        <f t="shared" ref="U102:U110" si="115">IF(G102&gt;0,G102/O102,0)</f>
        <v>6.8097014925373137E-2</v>
      </c>
      <c r="V102" s="74">
        <f t="shared" ref="V102:V110" si="116">IF(H102&gt;0,H102/O102,0)</f>
        <v>5.146144278606965E-2</v>
      </c>
      <c r="W102" s="74">
        <f t="shared" ref="W102:W110" si="117">IF(I102&gt;0,I102/O102,0)</f>
        <v>8.0845771144278603E-3</v>
      </c>
      <c r="X102" s="74">
        <f t="shared" ref="X102:X110" si="118">IF(J102&gt;0,J102/O102,0)</f>
        <v>0</v>
      </c>
      <c r="Y102" s="74">
        <f t="shared" ref="Y102:Y110" si="119">IF(K102&gt;0,K102/O102,0)</f>
        <v>0</v>
      </c>
      <c r="Z102" s="74">
        <f t="shared" ref="Z102:Z110" si="120">IF(L102&gt;0,L102/O102,0)</f>
        <v>0</v>
      </c>
      <c r="AA102" s="74">
        <f t="shared" ref="AA102:AA110" si="121">IF(M102&gt;0,M102/O102,0)</f>
        <v>0</v>
      </c>
      <c r="AB102" s="74">
        <f t="shared" ref="AB102:AB110" si="122">IF(N102&gt;0,N102/O102,0)</f>
        <v>0</v>
      </c>
      <c r="AC102" s="75">
        <f>SUM(Q102:AB102)</f>
        <v>1</v>
      </c>
    </row>
    <row r="103" spans="2:29" ht="15.6" x14ac:dyDescent="0.3">
      <c r="B103" s="76" t="s">
        <v>73</v>
      </c>
      <c r="C103" s="77">
        <v>911</v>
      </c>
      <c r="D103" s="77">
        <v>1055</v>
      </c>
      <c r="E103" s="77">
        <v>726</v>
      </c>
      <c r="F103" s="77">
        <v>469</v>
      </c>
      <c r="G103" s="77">
        <v>295</v>
      </c>
      <c r="H103" s="77">
        <v>217</v>
      </c>
      <c r="I103" s="77">
        <v>24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8">
        <f>SUM(C103:N103)</f>
        <v>3697</v>
      </c>
      <c r="P103" s="76" t="str">
        <f t="shared" ref="P103:P110" si="123">B103</f>
        <v>In Person Total</v>
      </c>
      <c r="Q103" s="79">
        <f t="shared" si="111"/>
        <v>0.24641601298350013</v>
      </c>
      <c r="R103" s="79">
        <f t="shared" si="112"/>
        <v>0.28536651338923452</v>
      </c>
      <c r="S103" s="79">
        <f t="shared" si="113"/>
        <v>0.19637543954557748</v>
      </c>
      <c r="T103" s="79">
        <f t="shared" si="114"/>
        <v>0.12685961590478767</v>
      </c>
      <c r="U103" s="79">
        <f t="shared" si="115"/>
        <v>7.979442791452529E-2</v>
      </c>
      <c r="V103" s="79">
        <f t="shared" si="116"/>
        <v>5.8696240194752503E-2</v>
      </c>
      <c r="W103" s="79">
        <f t="shared" si="117"/>
        <v>6.4917500676223965E-3</v>
      </c>
      <c r="X103" s="79">
        <f t="shared" si="118"/>
        <v>0</v>
      </c>
      <c r="Y103" s="79">
        <f t="shared" si="119"/>
        <v>0</v>
      </c>
      <c r="Z103" s="79">
        <f t="shared" si="120"/>
        <v>0</v>
      </c>
      <c r="AA103" s="79">
        <f t="shared" si="121"/>
        <v>0</v>
      </c>
      <c r="AB103" s="79">
        <f t="shared" si="122"/>
        <v>0</v>
      </c>
      <c r="AC103" s="80">
        <f t="shared" ref="AC103:AC110" si="124">SUM(Q103:AB103)</f>
        <v>1</v>
      </c>
    </row>
    <row r="104" spans="2:29" ht="15.6" x14ac:dyDescent="0.3">
      <c r="B104" s="73" t="s">
        <v>74</v>
      </c>
      <c r="C104" s="77">
        <v>971</v>
      </c>
      <c r="D104" s="77">
        <v>603</v>
      </c>
      <c r="E104" s="77">
        <v>620</v>
      </c>
      <c r="F104" s="77">
        <v>256</v>
      </c>
      <c r="G104" s="77">
        <v>143</v>
      </c>
      <c r="H104" s="77">
        <v>114</v>
      </c>
      <c r="I104" s="77">
        <v>28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8">
        <f t="shared" ref="O104:O110" si="125">SUM(C104:N104)</f>
        <v>2735</v>
      </c>
      <c r="P104" s="76" t="str">
        <f t="shared" si="123"/>
        <v>Postal Total</v>
      </c>
      <c r="Q104" s="79">
        <f t="shared" si="111"/>
        <v>0.35502742230347351</v>
      </c>
      <c r="R104" s="79">
        <f t="shared" si="112"/>
        <v>0.22047531992687386</v>
      </c>
      <c r="S104" s="79">
        <f t="shared" si="113"/>
        <v>0.22669104204753199</v>
      </c>
      <c r="T104" s="79">
        <f t="shared" si="114"/>
        <v>9.3601462522851925E-2</v>
      </c>
      <c r="U104" s="79">
        <f t="shared" si="115"/>
        <v>5.2285191956124313E-2</v>
      </c>
      <c r="V104" s="79">
        <f t="shared" si="116"/>
        <v>4.1681901279707494E-2</v>
      </c>
      <c r="W104" s="79">
        <f t="shared" si="117"/>
        <v>1.0237659963436929E-2</v>
      </c>
      <c r="X104" s="79">
        <f t="shared" si="118"/>
        <v>0</v>
      </c>
      <c r="Y104" s="79">
        <f t="shared" si="119"/>
        <v>0</v>
      </c>
      <c r="Z104" s="79">
        <f t="shared" si="120"/>
        <v>0</v>
      </c>
      <c r="AA104" s="79">
        <f t="shared" si="121"/>
        <v>0</v>
      </c>
      <c r="AB104" s="79">
        <f t="shared" si="122"/>
        <v>0</v>
      </c>
      <c r="AC104" s="80">
        <f t="shared" si="124"/>
        <v>1</v>
      </c>
    </row>
    <row r="105" spans="2:29" ht="15.6" x14ac:dyDescent="0.3">
      <c r="B105" s="81" t="s">
        <v>178</v>
      </c>
      <c r="C105" s="77">
        <v>252</v>
      </c>
      <c r="D105" s="77">
        <v>305</v>
      </c>
      <c r="E105" s="77">
        <v>321</v>
      </c>
      <c r="F105" s="77">
        <v>96</v>
      </c>
      <c r="G105" s="77">
        <v>73</v>
      </c>
      <c r="H105" s="77">
        <v>59</v>
      </c>
      <c r="I105" s="77">
        <v>2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8">
        <f t="shared" si="125"/>
        <v>1108</v>
      </c>
      <c r="P105" s="76" t="str">
        <f t="shared" si="123"/>
        <v>SLR</v>
      </c>
      <c r="Q105" s="79">
        <f t="shared" si="111"/>
        <v>0.22743682310469315</v>
      </c>
      <c r="R105" s="79">
        <f t="shared" si="112"/>
        <v>0.27527075812274371</v>
      </c>
      <c r="S105" s="79">
        <f t="shared" si="113"/>
        <v>0.28971119133574008</v>
      </c>
      <c r="T105" s="79">
        <f t="shared" si="114"/>
        <v>8.6642599277978335E-2</v>
      </c>
      <c r="U105" s="79">
        <f t="shared" si="115"/>
        <v>6.5884476534296035E-2</v>
      </c>
      <c r="V105" s="79">
        <f t="shared" si="116"/>
        <v>5.3249097472924188E-2</v>
      </c>
      <c r="W105" s="79">
        <f t="shared" si="117"/>
        <v>1.8050541516245488E-3</v>
      </c>
      <c r="X105" s="79">
        <f t="shared" si="118"/>
        <v>0</v>
      </c>
      <c r="Y105" s="79">
        <f t="shared" si="119"/>
        <v>0</v>
      </c>
      <c r="Z105" s="79">
        <f t="shared" si="120"/>
        <v>0</v>
      </c>
      <c r="AA105" s="79">
        <f t="shared" si="121"/>
        <v>0</v>
      </c>
      <c r="AB105" s="79">
        <f t="shared" si="122"/>
        <v>0</v>
      </c>
      <c r="AC105" s="80">
        <f t="shared" si="124"/>
        <v>1</v>
      </c>
    </row>
    <row r="106" spans="2:29" ht="15.6" x14ac:dyDescent="0.3">
      <c r="B106" s="81" t="s">
        <v>179</v>
      </c>
      <c r="C106" s="77">
        <v>700</v>
      </c>
      <c r="D106" s="77">
        <v>666</v>
      </c>
      <c r="E106" s="77">
        <v>523</v>
      </c>
      <c r="F106" s="77">
        <v>357</v>
      </c>
      <c r="G106" s="77">
        <v>178</v>
      </c>
      <c r="H106" s="77">
        <v>98</v>
      </c>
      <c r="I106" s="77">
        <v>24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8">
        <f t="shared" si="125"/>
        <v>2546</v>
      </c>
      <c r="P106" s="76" t="str">
        <f t="shared" si="123"/>
        <v>SLS</v>
      </c>
      <c r="Q106" s="79">
        <f t="shared" si="111"/>
        <v>0.27494108405341711</v>
      </c>
      <c r="R106" s="79">
        <f t="shared" si="112"/>
        <v>0.26158680282796543</v>
      </c>
      <c r="S106" s="79">
        <f t="shared" si="113"/>
        <v>0.2054202670856245</v>
      </c>
      <c r="T106" s="79">
        <f t="shared" si="114"/>
        <v>0.14021995286724273</v>
      </c>
      <c r="U106" s="79">
        <f t="shared" si="115"/>
        <v>6.9913589945011789E-2</v>
      </c>
      <c r="V106" s="79">
        <f t="shared" si="116"/>
        <v>3.8491751767478398E-2</v>
      </c>
      <c r="W106" s="79">
        <f t="shared" si="117"/>
        <v>9.4265514532600164E-3</v>
      </c>
      <c r="X106" s="79">
        <f t="shared" si="118"/>
        <v>0</v>
      </c>
      <c r="Y106" s="79">
        <f t="shared" si="119"/>
        <v>0</v>
      </c>
      <c r="Z106" s="79">
        <f t="shared" si="120"/>
        <v>0</v>
      </c>
      <c r="AA106" s="79">
        <f t="shared" si="121"/>
        <v>0</v>
      </c>
      <c r="AB106" s="79">
        <f t="shared" si="122"/>
        <v>0</v>
      </c>
      <c r="AC106" s="80">
        <f t="shared" si="124"/>
        <v>1</v>
      </c>
    </row>
    <row r="107" spans="2:29" ht="15.6" x14ac:dyDescent="0.3">
      <c r="B107" s="81" t="s">
        <v>180</v>
      </c>
      <c r="C107" s="77">
        <v>289</v>
      </c>
      <c r="D107" s="77">
        <v>178</v>
      </c>
      <c r="E107" s="77">
        <v>95</v>
      </c>
      <c r="F107" s="77">
        <v>87</v>
      </c>
      <c r="G107" s="77">
        <v>43</v>
      </c>
      <c r="H107" s="77">
        <v>38</v>
      </c>
      <c r="I107" s="77">
        <v>9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8">
        <f t="shared" si="125"/>
        <v>739</v>
      </c>
      <c r="P107" s="76" t="str">
        <f t="shared" si="123"/>
        <v>SLT</v>
      </c>
      <c r="Q107" s="79">
        <f t="shared" si="111"/>
        <v>0.39106901217861978</v>
      </c>
      <c r="R107" s="79">
        <f t="shared" si="112"/>
        <v>0.24086603518267929</v>
      </c>
      <c r="S107" s="79">
        <f t="shared" si="113"/>
        <v>0.12855209742895804</v>
      </c>
      <c r="T107" s="79">
        <f t="shared" si="114"/>
        <v>0.11772665764546685</v>
      </c>
      <c r="U107" s="79">
        <f t="shared" si="115"/>
        <v>5.8186738836265225E-2</v>
      </c>
      <c r="V107" s="79">
        <f t="shared" si="116"/>
        <v>5.142083897158322E-2</v>
      </c>
      <c r="W107" s="79">
        <f t="shared" si="117"/>
        <v>1.2178619756427604E-2</v>
      </c>
      <c r="X107" s="79">
        <f t="shared" si="118"/>
        <v>0</v>
      </c>
      <c r="Y107" s="79">
        <f t="shared" si="119"/>
        <v>0</v>
      </c>
      <c r="Z107" s="79">
        <f t="shared" si="120"/>
        <v>0</v>
      </c>
      <c r="AA107" s="79">
        <f t="shared" si="121"/>
        <v>0</v>
      </c>
      <c r="AB107" s="79">
        <f t="shared" si="122"/>
        <v>0</v>
      </c>
      <c r="AC107" s="80">
        <f t="shared" si="124"/>
        <v>1</v>
      </c>
    </row>
    <row r="108" spans="2:29" ht="31.2" x14ac:dyDescent="0.3">
      <c r="B108" s="81" t="s">
        <v>181</v>
      </c>
      <c r="C108" s="77">
        <v>215</v>
      </c>
      <c r="D108" s="77">
        <v>165</v>
      </c>
      <c r="E108" s="77">
        <v>70</v>
      </c>
      <c r="F108" s="77">
        <v>76</v>
      </c>
      <c r="G108" s="77">
        <v>45</v>
      </c>
      <c r="H108" s="77">
        <v>27</v>
      </c>
      <c r="I108" s="77">
        <v>4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8">
        <f t="shared" si="125"/>
        <v>602</v>
      </c>
      <c r="P108" s="76" t="str">
        <f t="shared" si="123"/>
        <v>SLU, SLV &amp; SLW</v>
      </c>
      <c r="Q108" s="79">
        <f t="shared" si="111"/>
        <v>0.35714285714285715</v>
      </c>
      <c r="R108" s="79">
        <f t="shared" si="112"/>
        <v>0.27408637873754155</v>
      </c>
      <c r="S108" s="79">
        <f t="shared" si="113"/>
        <v>0.11627906976744186</v>
      </c>
      <c r="T108" s="79">
        <f t="shared" si="114"/>
        <v>0.12624584717607973</v>
      </c>
      <c r="U108" s="79">
        <f t="shared" si="115"/>
        <v>7.4750830564784057E-2</v>
      </c>
      <c r="V108" s="79">
        <f t="shared" si="116"/>
        <v>4.4850498338870434E-2</v>
      </c>
      <c r="W108" s="79">
        <f t="shared" si="117"/>
        <v>6.6445182724252493E-3</v>
      </c>
      <c r="X108" s="79">
        <f t="shared" si="118"/>
        <v>0</v>
      </c>
      <c r="Y108" s="79">
        <f t="shared" si="119"/>
        <v>0</v>
      </c>
      <c r="Z108" s="79">
        <f t="shared" si="120"/>
        <v>0</v>
      </c>
      <c r="AA108" s="79">
        <f t="shared" si="121"/>
        <v>0</v>
      </c>
      <c r="AB108" s="79">
        <f t="shared" si="122"/>
        <v>0</v>
      </c>
      <c r="AC108" s="80">
        <f t="shared" si="124"/>
        <v>1</v>
      </c>
    </row>
    <row r="109" spans="2:29" ht="15.6" x14ac:dyDescent="0.3">
      <c r="B109" s="81" t="s">
        <v>182</v>
      </c>
      <c r="C109" s="77">
        <v>246</v>
      </c>
      <c r="D109" s="77">
        <v>181</v>
      </c>
      <c r="E109" s="77">
        <v>132</v>
      </c>
      <c r="F109" s="77">
        <v>71</v>
      </c>
      <c r="G109" s="77">
        <v>70</v>
      </c>
      <c r="H109" s="77">
        <v>53</v>
      </c>
      <c r="I109" s="77">
        <v>2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8">
        <f t="shared" si="125"/>
        <v>755</v>
      </c>
      <c r="P109" s="76" t="str">
        <f t="shared" si="123"/>
        <v>SLX</v>
      </c>
      <c r="Q109" s="79">
        <f t="shared" si="111"/>
        <v>0.32582781456953641</v>
      </c>
      <c r="R109" s="79">
        <f t="shared" si="112"/>
        <v>0.23973509933774834</v>
      </c>
      <c r="S109" s="79">
        <f t="shared" si="113"/>
        <v>0.17483443708609273</v>
      </c>
      <c r="T109" s="79">
        <f t="shared" si="114"/>
        <v>9.4039735099337746E-2</v>
      </c>
      <c r="U109" s="79">
        <f t="shared" si="115"/>
        <v>9.2715231788079472E-2</v>
      </c>
      <c r="V109" s="79">
        <f t="shared" si="116"/>
        <v>7.0198675496688748E-2</v>
      </c>
      <c r="W109" s="79">
        <f t="shared" si="117"/>
        <v>2.6490066225165563E-3</v>
      </c>
      <c r="X109" s="79">
        <f t="shared" si="118"/>
        <v>0</v>
      </c>
      <c r="Y109" s="79">
        <f t="shared" si="119"/>
        <v>0</v>
      </c>
      <c r="Z109" s="79">
        <f t="shared" si="120"/>
        <v>0</v>
      </c>
      <c r="AA109" s="79">
        <f t="shared" si="121"/>
        <v>0</v>
      </c>
      <c r="AB109" s="79">
        <f t="shared" si="122"/>
        <v>0</v>
      </c>
      <c r="AC109" s="80">
        <f t="shared" si="124"/>
        <v>1</v>
      </c>
    </row>
    <row r="110" spans="2:29" ht="16.2" thickBot="1" x14ac:dyDescent="0.35">
      <c r="B110" s="81" t="s">
        <v>183</v>
      </c>
      <c r="C110" s="77">
        <v>180</v>
      </c>
      <c r="D110" s="77">
        <v>163</v>
      </c>
      <c r="E110" s="77">
        <v>206</v>
      </c>
      <c r="F110" s="77">
        <v>39</v>
      </c>
      <c r="G110" s="77">
        <v>30</v>
      </c>
      <c r="H110" s="77">
        <v>55</v>
      </c>
      <c r="I110" s="77">
        <v>11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8">
        <f t="shared" si="125"/>
        <v>684</v>
      </c>
      <c r="P110" s="76" t="str">
        <f t="shared" si="123"/>
        <v>SLY</v>
      </c>
      <c r="Q110" s="79">
        <f t="shared" si="111"/>
        <v>0.26315789473684209</v>
      </c>
      <c r="R110" s="79">
        <f t="shared" si="112"/>
        <v>0.23830409356725146</v>
      </c>
      <c r="S110" s="79">
        <f t="shared" si="113"/>
        <v>0.30116959064327486</v>
      </c>
      <c r="T110" s="79">
        <f t="shared" si="114"/>
        <v>5.701754385964912E-2</v>
      </c>
      <c r="U110" s="79">
        <f t="shared" si="115"/>
        <v>4.3859649122807015E-2</v>
      </c>
      <c r="V110" s="79">
        <f t="shared" si="116"/>
        <v>8.0409356725146194E-2</v>
      </c>
      <c r="W110" s="79">
        <f t="shared" si="117"/>
        <v>1.6081871345029239E-2</v>
      </c>
      <c r="X110" s="79">
        <f t="shared" si="118"/>
        <v>0</v>
      </c>
      <c r="Y110" s="79">
        <f t="shared" si="119"/>
        <v>0</v>
      </c>
      <c r="Z110" s="79">
        <f t="shared" si="120"/>
        <v>0</v>
      </c>
      <c r="AA110" s="79">
        <f t="shared" si="121"/>
        <v>0</v>
      </c>
      <c r="AB110" s="79">
        <f t="shared" si="122"/>
        <v>0</v>
      </c>
      <c r="AC110" s="80">
        <f t="shared" si="124"/>
        <v>1</v>
      </c>
    </row>
    <row r="111" spans="2:29" ht="16.2" thickBot="1" x14ac:dyDescent="0.35">
      <c r="B111" s="106" t="s">
        <v>75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8"/>
    </row>
    <row r="112" spans="2:29" ht="14.4" thickBot="1" x14ac:dyDescent="0.3"/>
    <row r="113" spans="2:29" ht="18" thickBot="1" x14ac:dyDescent="0.35">
      <c r="B113" s="109" t="s">
        <v>191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1"/>
    </row>
    <row r="114" spans="2:29" ht="18" thickBot="1" x14ac:dyDescent="0.35">
      <c r="B114" s="104" t="s">
        <v>69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92"/>
      <c r="P114" s="104" t="s">
        <v>70</v>
      </c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92"/>
    </row>
    <row r="115" spans="2:29" ht="16.2" thickBot="1" x14ac:dyDescent="0.35">
      <c r="B115" s="65" t="s">
        <v>71</v>
      </c>
      <c r="C115" s="66" t="s">
        <v>19</v>
      </c>
      <c r="D115" s="66" t="s">
        <v>17</v>
      </c>
      <c r="E115" s="66" t="s">
        <v>20</v>
      </c>
      <c r="F115" s="66" t="s">
        <v>21</v>
      </c>
      <c r="G115" s="66" t="s">
        <v>189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7" t="s">
        <v>52</v>
      </c>
      <c r="P115" s="68" t="s">
        <v>71</v>
      </c>
      <c r="Q115" s="66" t="str">
        <f>C115</f>
        <v>Conservative</v>
      </c>
      <c r="R115" s="66" t="str">
        <f t="shared" ref="R115:AB115" si="126">D115</f>
        <v>SNP</v>
      </c>
      <c r="S115" s="66" t="str">
        <f t="shared" si="126"/>
        <v>Lib Dem</v>
      </c>
      <c r="T115" s="66" t="str">
        <f t="shared" si="126"/>
        <v>Green</v>
      </c>
      <c r="U115" s="66" t="str">
        <f t="shared" si="126"/>
        <v>UKIP</v>
      </c>
      <c r="V115" s="66">
        <f t="shared" si="126"/>
        <v>0</v>
      </c>
      <c r="W115" s="66">
        <f t="shared" si="126"/>
        <v>0</v>
      </c>
      <c r="X115" s="66">
        <f t="shared" si="126"/>
        <v>0</v>
      </c>
      <c r="Y115" s="66">
        <f t="shared" si="126"/>
        <v>0</v>
      </c>
      <c r="Z115" s="66">
        <f t="shared" si="126"/>
        <v>0</v>
      </c>
      <c r="AA115" s="66">
        <f t="shared" si="126"/>
        <v>0</v>
      </c>
      <c r="AB115" s="66">
        <f t="shared" si="126"/>
        <v>0</v>
      </c>
      <c r="AC115" s="69" t="s">
        <v>52</v>
      </c>
    </row>
    <row r="116" spans="2:29" ht="15.6" x14ac:dyDescent="0.3">
      <c r="B116" s="70" t="s">
        <v>72</v>
      </c>
      <c r="C116" s="71">
        <v>1912</v>
      </c>
      <c r="D116" s="71">
        <v>1339</v>
      </c>
      <c r="E116" s="71">
        <v>347</v>
      </c>
      <c r="F116" s="71">
        <v>312</v>
      </c>
      <c r="G116" s="71">
        <v>50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2">
        <f>SUM(C116:N116)</f>
        <v>3960</v>
      </c>
      <c r="P116" s="73" t="str">
        <f>B116</f>
        <v>Whole Ward</v>
      </c>
      <c r="Q116" s="74">
        <f t="shared" ref="Q116:Q123" si="127">IF(C116&gt;0,C116/O116,0)</f>
        <v>0.48282828282828283</v>
      </c>
      <c r="R116" s="74">
        <f t="shared" ref="R116:R123" si="128">IF(D116&gt;0,D116/O116,0)</f>
        <v>0.33813131313131312</v>
      </c>
      <c r="S116" s="74">
        <f t="shared" ref="S116:S123" si="129">IF(E116&gt;0,E116/O116,0)</f>
        <v>8.7626262626262622E-2</v>
      </c>
      <c r="T116" s="74">
        <f t="shared" ref="T116:T123" si="130">IF(F116&gt;0,F116/O116,0)</f>
        <v>7.8787878787878782E-2</v>
      </c>
      <c r="U116" s="74">
        <f t="shared" ref="U116:U123" si="131">IF(G116&gt;0,G116/O116,0)</f>
        <v>1.2626262626262626E-2</v>
      </c>
      <c r="V116" s="74">
        <f t="shared" ref="V116:V123" si="132">IF(H116&gt;0,H116/O116,0)</f>
        <v>0</v>
      </c>
      <c r="W116" s="74">
        <f t="shared" ref="W116:W123" si="133">IF(I116&gt;0,I116/O116,0)</f>
        <v>0</v>
      </c>
      <c r="X116" s="74">
        <f t="shared" ref="X116:X123" si="134">IF(J116&gt;0,J116/O116,0)</f>
        <v>0</v>
      </c>
      <c r="Y116" s="74">
        <f t="shared" ref="Y116:Y123" si="135">IF(K116&gt;0,K116/O116,0)</f>
        <v>0</v>
      </c>
      <c r="Z116" s="74">
        <f t="shared" ref="Z116:Z123" si="136">IF(L116&gt;0,L116/O116,0)</f>
        <v>0</v>
      </c>
      <c r="AA116" s="74">
        <f t="shared" ref="AA116:AA123" si="137">IF(M116&gt;0,M116/O116,0)</f>
        <v>0</v>
      </c>
      <c r="AB116" s="74">
        <f t="shared" ref="AB116:AB123" si="138">IF(N116&gt;0,N116/O116,0)</f>
        <v>0</v>
      </c>
      <c r="AC116" s="75">
        <f>SUM(Q116:AB116)</f>
        <v>0.99999999999999989</v>
      </c>
    </row>
    <row r="117" spans="2:29" ht="15.6" x14ac:dyDescent="0.3">
      <c r="B117" s="76" t="s">
        <v>73</v>
      </c>
      <c r="C117" s="77">
        <v>993</v>
      </c>
      <c r="D117" s="77">
        <v>817</v>
      </c>
      <c r="E117" s="77">
        <v>204</v>
      </c>
      <c r="F117" s="77">
        <v>202</v>
      </c>
      <c r="G117" s="77">
        <v>25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8">
        <f>SUM(C117:N117)</f>
        <v>2241</v>
      </c>
      <c r="P117" s="76" t="str">
        <f t="shared" ref="P117:P123" si="139">B117</f>
        <v>In Person Total</v>
      </c>
      <c r="Q117" s="79">
        <f t="shared" si="127"/>
        <v>0.44310575635876842</v>
      </c>
      <c r="R117" s="79">
        <f t="shared" si="128"/>
        <v>0.36456938866577421</v>
      </c>
      <c r="S117" s="79">
        <f t="shared" si="129"/>
        <v>9.1030789825970543E-2</v>
      </c>
      <c r="T117" s="79">
        <f t="shared" si="130"/>
        <v>9.0138331102186525E-2</v>
      </c>
      <c r="U117" s="79">
        <f t="shared" si="131"/>
        <v>1.1155734047300312E-2</v>
      </c>
      <c r="V117" s="79">
        <f t="shared" si="132"/>
        <v>0</v>
      </c>
      <c r="W117" s="79">
        <f t="shared" si="133"/>
        <v>0</v>
      </c>
      <c r="X117" s="79">
        <f t="shared" si="134"/>
        <v>0</v>
      </c>
      <c r="Y117" s="79">
        <f t="shared" si="135"/>
        <v>0</v>
      </c>
      <c r="Z117" s="79">
        <f t="shared" si="136"/>
        <v>0</v>
      </c>
      <c r="AA117" s="79">
        <f t="shared" si="137"/>
        <v>0</v>
      </c>
      <c r="AB117" s="79">
        <f t="shared" si="138"/>
        <v>0</v>
      </c>
      <c r="AC117" s="80">
        <f t="shared" ref="AC117:AC123" si="140">SUM(Q117:AB117)</f>
        <v>1</v>
      </c>
    </row>
    <row r="118" spans="2:29" ht="15.6" x14ac:dyDescent="0.3">
      <c r="B118" s="73" t="s">
        <v>74</v>
      </c>
      <c r="C118" s="77">
        <v>919</v>
      </c>
      <c r="D118" s="77">
        <v>522</v>
      </c>
      <c r="E118" s="77">
        <v>143</v>
      </c>
      <c r="F118" s="77">
        <v>110</v>
      </c>
      <c r="G118" s="77">
        <v>25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8">
        <f t="shared" ref="O118:O123" si="141">SUM(C118:N118)</f>
        <v>1719</v>
      </c>
      <c r="P118" s="76" t="str">
        <f t="shared" si="139"/>
        <v>Postal Total</v>
      </c>
      <c r="Q118" s="79">
        <f t="shared" si="127"/>
        <v>0.53461314717859221</v>
      </c>
      <c r="R118" s="79">
        <f t="shared" si="128"/>
        <v>0.30366492146596857</v>
      </c>
      <c r="S118" s="79">
        <f t="shared" si="129"/>
        <v>8.318789994182664E-2</v>
      </c>
      <c r="T118" s="79">
        <f t="shared" si="130"/>
        <v>6.3990692262943571E-2</v>
      </c>
      <c r="U118" s="79">
        <f t="shared" si="131"/>
        <v>1.4543339150668994E-2</v>
      </c>
      <c r="V118" s="79">
        <f t="shared" si="132"/>
        <v>0</v>
      </c>
      <c r="W118" s="79">
        <f t="shared" si="133"/>
        <v>0</v>
      </c>
      <c r="X118" s="79">
        <f t="shared" si="134"/>
        <v>0</v>
      </c>
      <c r="Y118" s="79">
        <f t="shared" si="135"/>
        <v>0</v>
      </c>
      <c r="Z118" s="79">
        <f t="shared" si="136"/>
        <v>0</v>
      </c>
      <c r="AA118" s="79">
        <f t="shared" si="137"/>
        <v>0</v>
      </c>
      <c r="AB118" s="79">
        <f t="shared" si="138"/>
        <v>0</v>
      </c>
      <c r="AC118" s="80">
        <f t="shared" si="140"/>
        <v>0.99999999999999989</v>
      </c>
    </row>
    <row r="119" spans="2:29" ht="15.6" x14ac:dyDescent="0.3">
      <c r="B119" s="81" t="s">
        <v>192</v>
      </c>
      <c r="C119" s="77">
        <v>452</v>
      </c>
      <c r="D119" s="77">
        <v>292</v>
      </c>
      <c r="E119" s="77">
        <v>61</v>
      </c>
      <c r="F119" s="77">
        <v>54</v>
      </c>
      <c r="G119" s="77">
        <v>4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8">
        <f t="shared" si="141"/>
        <v>863</v>
      </c>
      <c r="P119" s="76" t="str">
        <f t="shared" si="139"/>
        <v>SMB &amp; SMC</v>
      </c>
      <c r="Q119" s="79">
        <f t="shared" si="127"/>
        <v>0.52375434530706833</v>
      </c>
      <c r="R119" s="79">
        <f t="shared" si="128"/>
        <v>0.33835457705677868</v>
      </c>
      <c r="S119" s="79">
        <f t="shared" si="129"/>
        <v>7.0683661645422946E-2</v>
      </c>
      <c r="T119" s="79">
        <f t="shared" si="130"/>
        <v>6.2572421784472768E-2</v>
      </c>
      <c r="U119" s="79">
        <f t="shared" si="131"/>
        <v>4.6349942062572421E-3</v>
      </c>
      <c r="V119" s="79">
        <f t="shared" si="132"/>
        <v>0</v>
      </c>
      <c r="W119" s="79">
        <f t="shared" si="133"/>
        <v>0</v>
      </c>
      <c r="X119" s="79">
        <f t="shared" si="134"/>
        <v>0</v>
      </c>
      <c r="Y119" s="79">
        <f t="shared" si="135"/>
        <v>0</v>
      </c>
      <c r="Z119" s="79">
        <f t="shared" si="136"/>
        <v>0</v>
      </c>
      <c r="AA119" s="79">
        <f t="shared" si="137"/>
        <v>0</v>
      </c>
      <c r="AB119" s="79">
        <f t="shared" si="138"/>
        <v>0</v>
      </c>
      <c r="AC119" s="80">
        <f t="shared" si="140"/>
        <v>0.99999999999999989</v>
      </c>
    </row>
    <row r="120" spans="2:29" ht="31.2" x14ac:dyDescent="0.3">
      <c r="B120" s="81" t="s">
        <v>193</v>
      </c>
      <c r="C120" s="77">
        <v>331</v>
      </c>
      <c r="D120" s="77">
        <v>120</v>
      </c>
      <c r="E120" s="77">
        <v>48</v>
      </c>
      <c r="F120" s="77">
        <v>25</v>
      </c>
      <c r="G120" s="77">
        <v>6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8">
        <f t="shared" si="141"/>
        <v>530</v>
      </c>
      <c r="P120" s="76" t="str">
        <f t="shared" si="139"/>
        <v>SMD, SME &amp; SMF9</v>
      </c>
      <c r="Q120" s="79">
        <f t="shared" si="127"/>
        <v>0.62452830188679243</v>
      </c>
      <c r="R120" s="79">
        <f t="shared" si="128"/>
        <v>0.22641509433962265</v>
      </c>
      <c r="S120" s="79">
        <f t="shared" si="129"/>
        <v>9.056603773584905E-2</v>
      </c>
      <c r="T120" s="79">
        <f t="shared" si="130"/>
        <v>4.716981132075472E-2</v>
      </c>
      <c r="U120" s="79">
        <f t="shared" si="131"/>
        <v>1.1320754716981131E-2</v>
      </c>
      <c r="V120" s="79">
        <f t="shared" si="132"/>
        <v>0</v>
      </c>
      <c r="W120" s="79">
        <f t="shared" si="133"/>
        <v>0</v>
      </c>
      <c r="X120" s="79">
        <f t="shared" si="134"/>
        <v>0</v>
      </c>
      <c r="Y120" s="79">
        <f t="shared" si="135"/>
        <v>0</v>
      </c>
      <c r="Z120" s="79">
        <f t="shared" si="136"/>
        <v>0</v>
      </c>
      <c r="AA120" s="79">
        <f t="shared" si="137"/>
        <v>0</v>
      </c>
      <c r="AB120" s="79">
        <f t="shared" si="138"/>
        <v>0</v>
      </c>
      <c r="AC120" s="80">
        <f t="shared" si="140"/>
        <v>0.99999999999999989</v>
      </c>
    </row>
    <row r="121" spans="2:29" ht="15.6" x14ac:dyDescent="0.3">
      <c r="B121" s="81" t="s">
        <v>194</v>
      </c>
      <c r="C121" s="77">
        <v>620</v>
      </c>
      <c r="D121" s="77">
        <v>567</v>
      </c>
      <c r="E121" s="77">
        <v>111</v>
      </c>
      <c r="F121" s="77">
        <v>103</v>
      </c>
      <c r="G121" s="77">
        <v>24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8">
        <f t="shared" si="141"/>
        <v>1425</v>
      </c>
      <c r="P121" s="76" t="str">
        <f t="shared" si="139"/>
        <v>SMG &amp; SMJ</v>
      </c>
      <c r="Q121" s="79">
        <f t="shared" si="127"/>
        <v>0.43508771929824563</v>
      </c>
      <c r="R121" s="79">
        <f t="shared" si="128"/>
        <v>0.39789473684210525</v>
      </c>
      <c r="S121" s="79">
        <f t="shared" si="129"/>
        <v>7.7894736842105267E-2</v>
      </c>
      <c r="T121" s="79">
        <f t="shared" si="130"/>
        <v>7.2280701754385959E-2</v>
      </c>
      <c r="U121" s="79">
        <f t="shared" si="131"/>
        <v>1.6842105263157894E-2</v>
      </c>
      <c r="V121" s="79">
        <f t="shared" si="132"/>
        <v>0</v>
      </c>
      <c r="W121" s="79">
        <f t="shared" si="133"/>
        <v>0</v>
      </c>
      <c r="X121" s="79">
        <f t="shared" si="134"/>
        <v>0</v>
      </c>
      <c r="Y121" s="79">
        <f t="shared" si="135"/>
        <v>0</v>
      </c>
      <c r="Z121" s="79">
        <f t="shared" si="136"/>
        <v>0</v>
      </c>
      <c r="AA121" s="79">
        <f t="shared" si="137"/>
        <v>0</v>
      </c>
      <c r="AB121" s="79">
        <f t="shared" si="138"/>
        <v>0</v>
      </c>
      <c r="AC121" s="80">
        <f t="shared" si="140"/>
        <v>1</v>
      </c>
    </row>
    <row r="122" spans="2:29" ht="15.6" x14ac:dyDescent="0.3">
      <c r="B122" s="81" t="s">
        <v>195</v>
      </c>
      <c r="C122" s="77">
        <v>181</v>
      </c>
      <c r="D122" s="77">
        <v>89</v>
      </c>
      <c r="E122" s="77">
        <v>31</v>
      </c>
      <c r="F122" s="77">
        <v>63</v>
      </c>
      <c r="G122" s="77">
        <v>10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8">
        <f t="shared" si="141"/>
        <v>374</v>
      </c>
      <c r="P122" s="76" t="str">
        <f t="shared" si="139"/>
        <v>SMH &amp; SMI</v>
      </c>
      <c r="Q122" s="79">
        <f t="shared" si="127"/>
        <v>0.48395721925133689</v>
      </c>
      <c r="R122" s="79">
        <f t="shared" si="128"/>
        <v>0.23796791443850268</v>
      </c>
      <c r="S122" s="79">
        <f t="shared" si="129"/>
        <v>8.2887700534759357E-2</v>
      </c>
      <c r="T122" s="79">
        <f t="shared" si="130"/>
        <v>0.16844919786096257</v>
      </c>
      <c r="U122" s="79">
        <f t="shared" si="131"/>
        <v>2.6737967914438502E-2</v>
      </c>
      <c r="V122" s="79">
        <f t="shared" si="132"/>
        <v>0</v>
      </c>
      <c r="W122" s="79">
        <f t="shared" si="133"/>
        <v>0</v>
      </c>
      <c r="X122" s="79">
        <f t="shared" si="134"/>
        <v>0</v>
      </c>
      <c r="Y122" s="79">
        <f t="shared" si="135"/>
        <v>0</v>
      </c>
      <c r="Z122" s="79">
        <f t="shared" si="136"/>
        <v>0</v>
      </c>
      <c r="AA122" s="79">
        <f t="shared" si="137"/>
        <v>0</v>
      </c>
      <c r="AB122" s="79">
        <f t="shared" si="138"/>
        <v>0</v>
      </c>
      <c r="AC122" s="80">
        <f t="shared" si="140"/>
        <v>1</v>
      </c>
    </row>
    <row r="123" spans="2:29" ht="16.2" thickBot="1" x14ac:dyDescent="0.35">
      <c r="B123" s="81" t="s">
        <v>196</v>
      </c>
      <c r="C123" s="77">
        <v>327</v>
      </c>
      <c r="D123" s="77">
        <v>272</v>
      </c>
      <c r="E123" s="77">
        <v>97</v>
      </c>
      <c r="F123" s="77">
        <v>66</v>
      </c>
      <c r="G123" s="77">
        <v>6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8">
        <f t="shared" si="141"/>
        <v>768</v>
      </c>
      <c r="P123" s="76" t="str">
        <f t="shared" si="139"/>
        <v>SMK</v>
      </c>
      <c r="Q123" s="79">
        <f t="shared" si="127"/>
        <v>0.42578125</v>
      </c>
      <c r="R123" s="79">
        <f t="shared" si="128"/>
        <v>0.35416666666666669</v>
      </c>
      <c r="S123" s="79">
        <f t="shared" si="129"/>
        <v>0.12630208333333334</v>
      </c>
      <c r="T123" s="79">
        <f t="shared" si="130"/>
        <v>8.59375E-2</v>
      </c>
      <c r="U123" s="79">
        <f t="shared" si="131"/>
        <v>7.8125E-3</v>
      </c>
      <c r="V123" s="79">
        <f t="shared" si="132"/>
        <v>0</v>
      </c>
      <c r="W123" s="79">
        <f t="shared" si="133"/>
        <v>0</v>
      </c>
      <c r="X123" s="79">
        <f t="shared" si="134"/>
        <v>0</v>
      </c>
      <c r="Y123" s="79">
        <f t="shared" si="135"/>
        <v>0</v>
      </c>
      <c r="Z123" s="79">
        <f t="shared" si="136"/>
        <v>0</v>
      </c>
      <c r="AA123" s="79">
        <f t="shared" si="137"/>
        <v>0</v>
      </c>
      <c r="AB123" s="79">
        <f t="shared" si="138"/>
        <v>0</v>
      </c>
      <c r="AC123" s="80">
        <f t="shared" si="140"/>
        <v>1</v>
      </c>
    </row>
    <row r="124" spans="2:29" ht="16.2" thickBot="1" x14ac:dyDescent="0.35">
      <c r="B124" s="106" t="s">
        <v>75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8"/>
    </row>
    <row r="125" spans="2:29" ht="14.4" thickBot="1" x14ac:dyDescent="0.3"/>
    <row r="126" spans="2:29" ht="18" thickBot="1" x14ac:dyDescent="0.35">
      <c r="B126" s="109" t="s">
        <v>204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1"/>
    </row>
    <row r="127" spans="2:29" ht="18" thickBot="1" x14ac:dyDescent="0.35">
      <c r="B127" s="104" t="s">
        <v>69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92"/>
      <c r="P127" s="104" t="s">
        <v>70</v>
      </c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92"/>
    </row>
    <row r="128" spans="2:29" ht="16.2" thickBot="1" x14ac:dyDescent="0.35">
      <c r="B128" s="65" t="s">
        <v>71</v>
      </c>
      <c r="C128" s="66" t="s">
        <v>20</v>
      </c>
      <c r="D128" s="66" t="s">
        <v>17</v>
      </c>
      <c r="E128" s="66" t="s">
        <v>19</v>
      </c>
      <c r="F128" s="66" t="s">
        <v>18</v>
      </c>
      <c r="G128" s="66" t="s">
        <v>21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7" t="s">
        <v>52</v>
      </c>
      <c r="P128" s="68" t="s">
        <v>71</v>
      </c>
      <c r="Q128" s="66" t="str">
        <f>C128</f>
        <v>Lib Dem</v>
      </c>
      <c r="R128" s="66" t="str">
        <f t="shared" ref="R128:AB128" si="142">D128</f>
        <v>SNP</v>
      </c>
      <c r="S128" s="66" t="str">
        <f t="shared" si="142"/>
        <v>Conservative</v>
      </c>
      <c r="T128" s="66" t="str">
        <f t="shared" si="142"/>
        <v>Labour</v>
      </c>
      <c r="U128" s="66" t="str">
        <f t="shared" si="142"/>
        <v>Green</v>
      </c>
      <c r="V128" s="66">
        <f t="shared" si="142"/>
        <v>0</v>
      </c>
      <c r="W128" s="66">
        <f t="shared" si="142"/>
        <v>0</v>
      </c>
      <c r="X128" s="66">
        <f t="shared" si="142"/>
        <v>0</v>
      </c>
      <c r="Y128" s="66">
        <f t="shared" si="142"/>
        <v>0</v>
      </c>
      <c r="Z128" s="66">
        <f t="shared" si="142"/>
        <v>0</v>
      </c>
      <c r="AA128" s="66">
        <f t="shared" si="142"/>
        <v>0</v>
      </c>
      <c r="AB128" s="66">
        <f t="shared" si="142"/>
        <v>0</v>
      </c>
      <c r="AC128" s="69" t="s">
        <v>52</v>
      </c>
    </row>
    <row r="129" spans="2:29" ht="15.6" x14ac:dyDescent="0.3">
      <c r="B129" s="70" t="s">
        <v>72</v>
      </c>
      <c r="C129" s="71">
        <v>2315</v>
      </c>
      <c r="D129" s="71">
        <v>2299</v>
      </c>
      <c r="E129" s="71">
        <v>1555</v>
      </c>
      <c r="F129" s="71">
        <v>385</v>
      </c>
      <c r="G129" s="71">
        <v>279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2">
        <v>6833</v>
      </c>
      <c r="P129" s="73" t="str">
        <f>B129</f>
        <v>Whole Ward</v>
      </c>
      <c r="Q129" s="74">
        <f t="shared" ref="Q129:Q137" si="143">IF(C129&gt;0,C129/O129,0)</f>
        <v>0.33879701448851163</v>
      </c>
      <c r="R129" s="74">
        <f t="shared" ref="R129:R137" si="144">IF(D129&gt;0,D129/O129,0)</f>
        <v>0.3364554368505781</v>
      </c>
      <c r="S129" s="74">
        <f t="shared" ref="S129:S137" si="145">IF(E129&gt;0,E129/O129,0)</f>
        <v>0.22757207668666765</v>
      </c>
      <c r="T129" s="74">
        <f t="shared" ref="T129:T137" si="146">IF(F129&gt;0,F129/O129,0)</f>
        <v>5.6344211912776235E-2</v>
      </c>
      <c r="U129" s="74">
        <f t="shared" ref="U129:U137" si="147">IF(G129&gt;0,G129/O129,0)</f>
        <v>4.0831260061466416E-2</v>
      </c>
      <c r="V129" s="74">
        <f t="shared" ref="V129:V137" si="148">IF(H129&gt;0,H129/O129,0)</f>
        <v>0</v>
      </c>
      <c r="W129" s="74">
        <f t="shared" ref="W129:W137" si="149">IF(I129&gt;0,I129/O129,0)</f>
        <v>0</v>
      </c>
      <c r="X129" s="74">
        <f t="shared" ref="X129:X137" si="150">IF(J129&gt;0,J129/O129,0)</f>
        <v>0</v>
      </c>
      <c r="Y129" s="74">
        <f t="shared" ref="Y129:Y137" si="151">IF(K129&gt;0,K129/O129,0)</f>
        <v>0</v>
      </c>
      <c r="Z129" s="74">
        <f t="shared" ref="Z129:Z137" si="152">IF(L129&gt;0,L129/O129,0)</f>
        <v>0</v>
      </c>
      <c r="AA129" s="74">
        <f t="shared" ref="AA129:AA137" si="153">IF(M129&gt;0,M129/O129,0)</f>
        <v>0</v>
      </c>
      <c r="AB129" s="74">
        <f t="shared" ref="AB129:AB137" si="154">IF(N129&gt;0,N129/O129,0)</f>
        <v>0</v>
      </c>
      <c r="AC129" s="75">
        <f>SUM(Q129:AB129)</f>
        <v>1</v>
      </c>
    </row>
    <row r="130" spans="2:29" ht="15.6" x14ac:dyDescent="0.3">
      <c r="B130" s="76" t="s">
        <v>73</v>
      </c>
      <c r="C130" s="77">
        <v>1116</v>
      </c>
      <c r="D130" s="77">
        <v>1409</v>
      </c>
      <c r="E130" s="77">
        <v>799</v>
      </c>
      <c r="F130" s="77">
        <v>223</v>
      </c>
      <c r="G130" s="77">
        <v>181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8">
        <v>3728</v>
      </c>
      <c r="P130" s="76" t="str">
        <f t="shared" ref="P130:P137" si="155">B130</f>
        <v>In Person Total</v>
      </c>
      <c r="Q130" s="79">
        <f t="shared" si="143"/>
        <v>0.29935622317596566</v>
      </c>
      <c r="R130" s="79">
        <f t="shared" si="144"/>
        <v>0.37795064377682402</v>
      </c>
      <c r="S130" s="79">
        <f t="shared" si="145"/>
        <v>0.21432403433476394</v>
      </c>
      <c r="T130" s="79">
        <f t="shared" si="146"/>
        <v>5.9817596566523606E-2</v>
      </c>
      <c r="U130" s="79">
        <f t="shared" si="147"/>
        <v>4.8551502145922749E-2</v>
      </c>
      <c r="V130" s="79">
        <f t="shared" si="148"/>
        <v>0</v>
      </c>
      <c r="W130" s="79">
        <f t="shared" si="149"/>
        <v>0</v>
      </c>
      <c r="X130" s="79">
        <f t="shared" si="150"/>
        <v>0</v>
      </c>
      <c r="Y130" s="79">
        <f t="shared" si="151"/>
        <v>0</v>
      </c>
      <c r="Z130" s="79">
        <f t="shared" si="152"/>
        <v>0</v>
      </c>
      <c r="AA130" s="79">
        <f t="shared" si="153"/>
        <v>0</v>
      </c>
      <c r="AB130" s="79">
        <f t="shared" si="154"/>
        <v>0</v>
      </c>
      <c r="AC130" s="80">
        <f t="shared" ref="AC130:AC137" si="156">SUM(Q130:AB130)</f>
        <v>1</v>
      </c>
    </row>
    <row r="131" spans="2:29" ht="15.6" x14ac:dyDescent="0.3">
      <c r="B131" s="73" t="s">
        <v>74</v>
      </c>
      <c r="C131" s="77">
        <v>1199</v>
      </c>
      <c r="D131" s="77">
        <v>890</v>
      </c>
      <c r="E131" s="77">
        <v>756</v>
      </c>
      <c r="F131" s="77">
        <v>162</v>
      </c>
      <c r="G131" s="77">
        <v>98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8">
        <v>3105</v>
      </c>
      <c r="P131" s="76" t="str">
        <f t="shared" si="155"/>
        <v>Postal Total</v>
      </c>
      <c r="Q131" s="79">
        <f t="shared" si="143"/>
        <v>0.3861513687600644</v>
      </c>
      <c r="R131" s="79">
        <f t="shared" si="144"/>
        <v>0.28663446054750402</v>
      </c>
      <c r="S131" s="79">
        <f t="shared" si="145"/>
        <v>0.24347826086956523</v>
      </c>
      <c r="T131" s="79">
        <f t="shared" si="146"/>
        <v>5.2173913043478258E-2</v>
      </c>
      <c r="U131" s="79">
        <f t="shared" si="147"/>
        <v>3.1561996779388084E-2</v>
      </c>
      <c r="V131" s="79">
        <f t="shared" si="148"/>
        <v>0</v>
      </c>
      <c r="W131" s="79">
        <f t="shared" si="149"/>
        <v>0</v>
      </c>
      <c r="X131" s="79">
        <f t="shared" si="150"/>
        <v>0</v>
      </c>
      <c r="Y131" s="79">
        <f t="shared" si="151"/>
        <v>0</v>
      </c>
      <c r="Z131" s="79">
        <f t="shared" si="152"/>
        <v>0</v>
      </c>
      <c r="AA131" s="79">
        <f t="shared" si="153"/>
        <v>0</v>
      </c>
      <c r="AB131" s="79">
        <f t="shared" si="154"/>
        <v>0</v>
      </c>
      <c r="AC131" s="80">
        <f t="shared" si="156"/>
        <v>1</v>
      </c>
    </row>
    <row r="132" spans="2:29" ht="31.2" x14ac:dyDescent="0.3">
      <c r="B132" s="81" t="s">
        <v>205</v>
      </c>
      <c r="C132" s="77">
        <v>56</v>
      </c>
      <c r="D132" s="77">
        <v>277</v>
      </c>
      <c r="E132" s="77">
        <v>136</v>
      </c>
      <c r="F132" s="77">
        <v>41</v>
      </c>
      <c r="G132" s="77">
        <v>17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8">
        <v>527</v>
      </c>
      <c r="P132" s="76" t="str">
        <f t="shared" si="155"/>
        <v>PLA, PLB &amp; PDD</v>
      </c>
      <c r="Q132" s="79">
        <f t="shared" si="143"/>
        <v>0.10626185958254269</v>
      </c>
      <c r="R132" s="79">
        <f t="shared" si="144"/>
        <v>0.52561669829222013</v>
      </c>
      <c r="S132" s="79">
        <f t="shared" si="145"/>
        <v>0.25806451612903225</v>
      </c>
      <c r="T132" s="79">
        <f t="shared" si="146"/>
        <v>7.7798861480075907E-2</v>
      </c>
      <c r="U132" s="79">
        <f t="shared" si="147"/>
        <v>3.2258064516129031E-2</v>
      </c>
      <c r="V132" s="79">
        <f t="shared" si="148"/>
        <v>0</v>
      </c>
      <c r="W132" s="79">
        <f t="shared" si="149"/>
        <v>0</v>
      </c>
      <c r="X132" s="79">
        <f t="shared" si="150"/>
        <v>0</v>
      </c>
      <c r="Y132" s="79">
        <f t="shared" si="151"/>
        <v>0</v>
      </c>
      <c r="Z132" s="79">
        <f t="shared" si="152"/>
        <v>0</v>
      </c>
      <c r="AA132" s="79">
        <f t="shared" si="153"/>
        <v>0</v>
      </c>
      <c r="AB132" s="79">
        <f t="shared" si="154"/>
        <v>0</v>
      </c>
      <c r="AC132" s="80">
        <f t="shared" si="156"/>
        <v>0.99999999999999989</v>
      </c>
    </row>
    <row r="133" spans="2:29" ht="15.6" x14ac:dyDescent="0.3">
      <c r="B133" s="81" t="s">
        <v>206</v>
      </c>
      <c r="C133" s="77">
        <v>417</v>
      </c>
      <c r="D133" s="77">
        <v>612</v>
      </c>
      <c r="E133" s="77">
        <v>280</v>
      </c>
      <c r="F133" s="77">
        <v>129</v>
      </c>
      <c r="G133" s="77">
        <v>86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8">
        <v>1524</v>
      </c>
      <c r="P133" s="76" t="str">
        <f t="shared" si="155"/>
        <v>PLC</v>
      </c>
      <c r="Q133" s="79">
        <f t="shared" si="143"/>
        <v>0.2736220472440945</v>
      </c>
      <c r="R133" s="79">
        <f t="shared" si="144"/>
        <v>0.40157480314960631</v>
      </c>
      <c r="S133" s="79">
        <f t="shared" si="145"/>
        <v>0.18372703412073491</v>
      </c>
      <c r="T133" s="79">
        <f t="shared" si="146"/>
        <v>8.4645669291338585E-2</v>
      </c>
      <c r="U133" s="79">
        <f t="shared" si="147"/>
        <v>5.6430446194225721E-2</v>
      </c>
      <c r="V133" s="79">
        <f t="shared" si="148"/>
        <v>0</v>
      </c>
      <c r="W133" s="79">
        <f t="shared" si="149"/>
        <v>0</v>
      </c>
      <c r="X133" s="79">
        <f t="shared" si="150"/>
        <v>0</v>
      </c>
      <c r="Y133" s="79">
        <f t="shared" si="151"/>
        <v>0</v>
      </c>
      <c r="Z133" s="79">
        <f t="shared" si="152"/>
        <v>0</v>
      </c>
      <c r="AA133" s="79">
        <f t="shared" si="153"/>
        <v>0</v>
      </c>
      <c r="AB133" s="79">
        <f t="shared" si="154"/>
        <v>0</v>
      </c>
      <c r="AC133" s="80">
        <f t="shared" si="156"/>
        <v>1</v>
      </c>
    </row>
    <row r="134" spans="2:29" ht="15.6" x14ac:dyDescent="0.3">
      <c r="B134" s="81" t="s">
        <v>207</v>
      </c>
      <c r="C134" s="77">
        <v>805</v>
      </c>
      <c r="D134" s="77">
        <v>558</v>
      </c>
      <c r="E134" s="77">
        <v>459</v>
      </c>
      <c r="F134" s="77">
        <v>81</v>
      </c>
      <c r="G134" s="77">
        <v>91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8">
        <v>1994</v>
      </c>
      <c r="P134" s="76" t="str">
        <f t="shared" si="155"/>
        <v>PLD &amp; PLN</v>
      </c>
      <c r="Q134" s="79">
        <f t="shared" si="143"/>
        <v>0.40371113340020059</v>
      </c>
      <c r="R134" s="79">
        <f t="shared" si="144"/>
        <v>0.27983951855566702</v>
      </c>
      <c r="S134" s="79">
        <f t="shared" si="145"/>
        <v>0.23019057171514543</v>
      </c>
      <c r="T134" s="79">
        <f t="shared" si="146"/>
        <v>4.0621865596790374E-2</v>
      </c>
      <c r="U134" s="79">
        <f t="shared" si="147"/>
        <v>4.5636910732196591E-2</v>
      </c>
      <c r="V134" s="79">
        <f t="shared" si="148"/>
        <v>0</v>
      </c>
      <c r="W134" s="79">
        <f t="shared" si="149"/>
        <v>0</v>
      </c>
      <c r="X134" s="79">
        <f t="shared" si="150"/>
        <v>0</v>
      </c>
      <c r="Y134" s="79">
        <f t="shared" si="151"/>
        <v>0</v>
      </c>
      <c r="Z134" s="79">
        <f t="shared" si="152"/>
        <v>0</v>
      </c>
      <c r="AA134" s="79">
        <f t="shared" si="153"/>
        <v>0</v>
      </c>
      <c r="AB134" s="79">
        <f t="shared" si="154"/>
        <v>0</v>
      </c>
      <c r="AC134" s="80">
        <f t="shared" si="156"/>
        <v>1</v>
      </c>
    </row>
    <row r="135" spans="2:29" ht="15.6" x14ac:dyDescent="0.3">
      <c r="B135" s="81" t="s">
        <v>208</v>
      </c>
      <c r="C135" s="77">
        <v>759</v>
      </c>
      <c r="D135" s="77">
        <v>454</v>
      </c>
      <c r="E135" s="77">
        <v>436</v>
      </c>
      <c r="F135" s="77">
        <v>59</v>
      </c>
      <c r="G135" s="77">
        <v>55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8">
        <v>1763</v>
      </c>
      <c r="P135" s="76" t="str">
        <f t="shared" si="155"/>
        <v>PLE</v>
      </c>
      <c r="Q135" s="79">
        <f t="shared" si="143"/>
        <v>0.43051616562677253</v>
      </c>
      <c r="R135" s="79">
        <f t="shared" si="144"/>
        <v>0.25751559841179805</v>
      </c>
      <c r="S135" s="79">
        <f t="shared" si="145"/>
        <v>0.24730572887124219</v>
      </c>
      <c r="T135" s="79">
        <f t="shared" si="146"/>
        <v>3.3465683494044246E-2</v>
      </c>
      <c r="U135" s="79">
        <f t="shared" si="147"/>
        <v>3.1196823596142939E-2</v>
      </c>
      <c r="V135" s="79">
        <f t="shared" si="148"/>
        <v>0</v>
      </c>
      <c r="W135" s="79">
        <f t="shared" si="149"/>
        <v>0</v>
      </c>
      <c r="X135" s="79">
        <f t="shared" si="150"/>
        <v>0</v>
      </c>
      <c r="Y135" s="79">
        <f t="shared" si="151"/>
        <v>0</v>
      </c>
      <c r="Z135" s="79">
        <f t="shared" si="152"/>
        <v>0</v>
      </c>
      <c r="AA135" s="79">
        <f t="shared" si="153"/>
        <v>0</v>
      </c>
      <c r="AB135" s="79">
        <f t="shared" si="154"/>
        <v>0</v>
      </c>
      <c r="AC135" s="80">
        <f t="shared" si="156"/>
        <v>1</v>
      </c>
    </row>
    <row r="136" spans="2:29" ht="15.6" x14ac:dyDescent="0.3">
      <c r="B136" s="81" t="s">
        <v>209</v>
      </c>
      <c r="C136" s="77">
        <v>245</v>
      </c>
      <c r="D136" s="77">
        <v>111</v>
      </c>
      <c r="E136" s="77">
        <v>144</v>
      </c>
      <c r="F136" s="77">
        <v>14</v>
      </c>
      <c r="G136" s="77">
        <v>9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8">
        <v>523</v>
      </c>
      <c r="P136" s="76" t="str">
        <f t="shared" si="155"/>
        <v>PLF</v>
      </c>
      <c r="Q136" s="79">
        <f t="shared" si="143"/>
        <v>0.46845124282982792</v>
      </c>
      <c r="R136" s="79">
        <f t="shared" si="144"/>
        <v>0.21223709369024857</v>
      </c>
      <c r="S136" s="79">
        <f t="shared" si="145"/>
        <v>0.27533460803059273</v>
      </c>
      <c r="T136" s="79">
        <f t="shared" si="146"/>
        <v>2.676864244741874E-2</v>
      </c>
      <c r="U136" s="79">
        <f t="shared" si="147"/>
        <v>1.7208413001912046E-2</v>
      </c>
      <c r="V136" s="79">
        <f t="shared" si="148"/>
        <v>0</v>
      </c>
      <c r="W136" s="79">
        <f t="shared" si="149"/>
        <v>0</v>
      </c>
      <c r="X136" s="79">
        <f t="shared" si="150"/>
        <v>0</v>
      </c>
      <c r="Y136" s="79">
        <f t="shared" si="151"/>
        <v>0</v>
      </c>
      <c r="Z136" s="79">
        <f t="shared" si="152"/>
        <v>0</v>
      </c>
      <c r="AA136" s="79">
        <f t="shared" si="153"/>
        <v>0</v>
      </c>
      <c r="AB136" s="79">
        <f t="shared" si="154"/>
        <v>0</v>
      </c>
      <c r="AC136" s="80">
        <f t="shared" si="156"/>
        <v>0.99999999999999989</v>
      </c>
    </row>
    <row r="137" spans="2:29" ht="16.2" thickBot="1" x14ac:dyDescent="0.35">
      <c r="B137" s="81" t="s">
        <v>210</v>
      </c>
      <c r="C137" s="77">
        <v>33</v>
      </c>
      <c r="D137" s="77">
        <v>287</v>
      </c>
      <c r="E137" s="77">
        <v>99</v>
      </c>
      <c r="F137" s="77">
        <v>60</v>
      </c>
      <c r="G137" s="77">
        <v>20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8">
        <v>499</v>
      </c>
      <c r="P137" s="76" t="str">
        <f t="shared" si="155"/>
        <v>PLH10</v>
      </c>
      <c r="Q137" s="79">
        <f t="shared" si="143"/>
        <v>6.6132264529058113E-2</v>
      </c>
      <c r="R137" s="79">
        <f t="shared" si="144"/>
        <v>0.57515030060120242</v>
      </c>
      <c r="S137" s="79">
        <f t="shared" si="145"/>
        <v>0.19839679358717435</v>
      </c>
      <c r="T137" s="79">
        <f t="shared" si="146"/>
        <v>0.12024048096192384</v>
      </c>
      <c r="U137" s="79">
        <f t="shared" si="147"/>
        <v>4.0080160320641281E-2</v>
      </c>
      <c r="V137" s="79">
        <f t="shared" si="148"/>
        <v>0</v>
      </c>
      <c r="W137" s="79">
        <f t="shared" si="149"/>
        <v>0</v>
      </c>
      <c r="X137" s="79">
        <f t="shared" si="150"/>
        <v>0</v>
      </c>
      <c r="Y137" s="79">
        <f t="shared" si="151"/>
        <v>0</v>
      </c>
      <c r="Z137" s="79">
        <f t="shared" si="152"/>
        <v>0</v>
      </c>
      <c r="AA137" s="79">
        <f t="shared" si="153"/>
        <v>0</v>
      </c>
      <c r="AB137" s="79">
        <f t="shared" si="154"/>
        <v>0</v>
      </c>
      <c r="AC137" s="80">
        <f t="shared" si="156"/>
        <v>1</v>
      </c>
    </row>
    <row r="138" spans="2:29" ht="16.2" thickBot="1" x14ac:dyDescent="0.35">
      <c r="B138" s="106" t="s">
        <v>75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8"/>
    </row>
    <row r="139" spans="2:29" ht="14.4" thickBot="1" x14ac:dyDescent="0.3"/>
    <row r="140" spans="2:29" ht="18" thickBot="1" x14ac:dyDescent="0.35">
      <c r="B140" s="109" t="s">
        <v>219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1"/>
    </row>
    <row r="141" spans="2:29" ht="18" thickBot="1" x14ac:dyDescent="0.35">
      <c r="B141" s="104" t="s">
        <v>69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92"/>
      <c r="P141" s="104" t="s">
        <v>70</v>
      </c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92"/>
    </row>
    <row r="142" spans="2:29" ht="16.2" thickBot="1" x14ac:dyDescent="0.35">
      <c r="B142" s="65" t="s">
        <v>71</v>
      </c>
      <c r="C142" s="66" t="s">
        <v>17</v>
      </c>
      <c r="D142" s="66" t="s">
        <v>19</v>
      </c>
      <c r="E142" s="66" t="s">
        <v>18</v>
      </c>
      <c r="F142" s="66" t="s">
        <v>20</v>
      </c>
      <c r="G142" s="66" t="s">
        <v>21</v>
      </c>
      <c r="H142" s="66" t="s">
        <v>217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7" t="s">
        <v>52</v>
      </c>
      <c r="P142" s="68" t="s">
        <v>71</v>
      </c>
      <c r="Q142" s="66" t="str">
        <f>C142</f>
        <v>SNP</v>
      </c>
      <c r="R142" s="66" t="str">
        <f t="shared" ref="R142:AB142" si="157">D142</f>
        <v>Conservative</v>
      </c>
      <c r="S142" s="66" t="str">
        <f t="shared" si="157"/>
        <v>Labour</v>
      </c>
      <c r="T142" s="66" t="str">
        <f t="shared" si="157"/>
        <v>Lib Dem</v>
      </c>
      <c r="U142" s="66" t="str">
        <f t="shared" si="157"/>
        <v>Green</v>
      </c>
      <c r="V142" s="66" t="str">
        <f t="shared" si="157"/>
        <v>Alba</v>
      </c>
      <c r="W142" s="66">
        <f t="shared" si="157"/>
        <v>0</v>
      </c>
      <c r="X142" s="66">
        <f t="shared" si="157"/>
        <v>0</v>
      </c>
      <c r="Y142" s="66">
        <f t="shared" si="157"/>
        <v>0</v>
      </c>
      <c r="Z142" s="66">
        <f t="shared" si="157"/>
        <v>0</v>
      </c>
      <c r="AA142" s="66">
        <f t="shared" si="157"/>
        <v>0</v>
      </c>
      <c r="AB142" s="66">
        <f t="shared" si="157"/>
        <v>0</v>
      </c>
      <c r="AC142" s="69" t="s">
        <v>52</v>
      </c>
    </row>
    <row r="143" spans="2:29" ht="15.6" x14ac:dyDescent="0.3">
      <c r="B143" s="70" t="s">
        <v>72</v>
      </c>
      <c r="C143" s="71">
        <v>1908</v>
      </c>
      <c r="D143" s="71">
        <v>677</v>
      </c>
      <c r="E143" s="71">
        <v>530</v>
      </c>
      <c r="F143" s="71">
        <v>147</v>
      </c>
      <c r="G143" s="71">
        <v>120</v>
      </c>
      <c r="H143" s="71">
        <v>75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2">
        <f>SUM(C143:N143)</f>
        <v>3457</v>
      </c>
      <c r="P143" s="73" t="str">
        <f>B143</f>
        <v>Whole Ward</v>
      </c>
      <c r="Q143" s="74">
        <f t="shared" ref="Q143:Q149" si="158">IF(C143&gt;0,C143/O143,0)</f>
        <v>0.55192363320798377</v>
      </c>
      <c r="R143" s="74">
        <f t="shared" ref="R143:R149" si="159">IF(D143&gt;0,D143/O143,0)</f>
        <v>0.19583453861729824</v>
      </c>
      <c r="S143" s="74">
        <f t="shared" ref="S143:S149" si="160">IF(E143&gt;0,E143/O143,0)</f>
        <v>0.15331212033555106</v>
      </c>
      <c r="T143" s="74">
        <f t="shared" ref="T143:T149" si="161">IF(F143&gt;0,F143/O143,0)</f>
        <v>4.252241828174718E-2</v>
      </c>
      <c r="U143" s="74">
        <f t="shared" ref="U143:U149" si="162">IF(G143&gt;0,G143/O143,0)</f>
        <v>3.4712178189181368E-2</v>
      </c>
      <c r="V143" s="74">
        <f t="shared" ref="V143:V149" si="163">IF(H143&gt;0,H143/O143,0)</f>
        <v>2.1695111368238356E-2</v>
      </c>
      <c r="W143" s="74">
        <f t="shared" ref="W143:W149" si="164">IF(I143&gt;0,I143/O143,0)</f>
        <v>0</v>
      </c>
      <c r="X143" s="74">
        <f t="shared" ref="X143:X149" si="165">IF(J143&gt;0,J143/O143,0)</f>
        <v>0</v>
      </c>
      <c r="Y143" s="74">
        <f t="shared" ref="Y143:Y149" si="166">IF(K143&gt;0,K143/O143,0)</f>
        <v>0</v>
      </c>
      <c r="Z143" s="74">
        <f t="shared" ref="Z143:Z149" si="167">IF(L143&gt;0,L143/O143,0)</f>
        <v>0</v>
      </c>
      <c r="AA143" s="74">
        <f t="shared" ref="AA143:AA149" si="168">IF(M143&gt;0,M143/O143,0)</f>
        <v>0</v>
      </c>
      <c r="AB143" s="74">
        <f t="shared" ref="AB143:AB149" si="169">IF(N143&gt;0,N143/O143,0)</f>
        <v>0</v>
      </c>
      <c r="AC143" s="75">
        <f>SUM(Q143:AB143)</f>
        <v>1</v>
      </c>
    </row>
    <row r="144" spans="2:29" ht="15.6" x14ac:dyDescent="0.3">
      <c r="B144" s="76" t="s">
        <v>73</v>
      </c>
      <c r="C144" s="77">
        <v>1105</v>
      </c>
      <c r="D144" s="77">
        <v>378</v>
      </c>
      <c r="E144" s="77">
        <v>317</v>
      </c>
      <c r="F144" s="77">
        <v>77</v>
      </c>
      <c r="G144" s="77">
        <v>75</v>
      </c>
      <c r="H144" s="77">
        <v>54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8">
        <f>SUM(C144:N144)</f>
        <v>2006</v>
      </c>
      <c r="P144" s="76" t="str">
        <f t="shared" ref="P144:P149" si="170">B144</f>
        <v>In Person Total</v>
      </c>
      <c r="Q144" s="79">
        <f t="shared" si="158"/>
        <v>0.55084745762711862</v>
      </c>
      <c r="R144" s="79">
        <f t="shared" si="159"/>
        <v>0.18843469591226322</v>
      </c>
      <c r="S144" s="79">
        <f t="shared" si="160"/>
        <v>0.15802592223330009</v>
      </c>
      <c r="T144" s="79">
        <f t="shared" si="161"/>
        <v>3.8384845463609173E-2</v>
      </c>
      <c r="U144" s="79">
        <f t="shared" si="162"/>
        <v>3.7387836490528417E-2</v>
      </c>
      <c r="V144" s="79">
        <f t="shared" si="163"/>
        <v>2.6919242273180457E-2</v>
      </c>
      <c r="W144" s="79">
        <f t="shared" si="164"/>
        <v>0</v>
      </c>
      <c r="X144" s="79">
        <f t="shared" si="165"/>
        <v>0</v>
      </c>
      <c r="Y144" s="79">
        <f t="shared" si="166"/>
        <v>0</v>
      </c>
      <c r="Z144" s="79">
        <f t="shared" si="167"/>
        <v>0</v>
      </c>
      <c r="AA144" s="79">
        <f t="shared" si="168"/>
        <v>0</v>
      </c>
      <c r="AB144" s="79">
        <f t="shared" si="169"/>
        <v>0</v>
      </c>
      <c r="AC144" s="80">
        <f t="shared" ref="AC144:AC149" si="171">SUM(Q144:AB144)</f>
        <v>1</v>
      </c>
    </row>
    <row r="145" spans="2:29" ht="15.6" x14ac:dyDescent="0.3">
      <c r="B145" s="73" t="s">
        <v>74</v>
      </c>
      <c r="C145" s="77">
        <v>803</v>
      </c>
      <c r="D145" s="77">
        <v>299</v>
      </c>
      <c r="E145" s="77">
        <v>213</v>
      </c>
      <c r="F145" s="77">
        <v>70</v>
      </c>
      <c r="G145" s="77">
        <v>45</v>
      </c>
      <c r="H145" s="77">
        <v>21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8">
        <f t="shared" ref="O145:O149" si="172">SUM(C145:N145)</f>
        <v>1451</v>
      </c>
      <c r="P145" s="76" t="str">
        <f t="shared" si="170"/>
        <v>Postal Total</v>
      </c>
      <c r="Q145" s="79">
        <f t="shared" si="158"/>
        <v>0.5534114403859407</v>
      </c>
      <c r="R145" s="79">
        <f t="shared" si="159"/>
        <v>0.20606478290833907</v>
      </c>
      <c r="S145" s="79">
        <f t="shared" si="160"/>
        <v>0.14679531357684356</v>
      </c>
      <c r="T145" s="79">
        <f t="shared" si="161"/>
        <v>4.8242591316333565E-2</v>
      </c>
      <c r="U145" s="79">
        <f t="shared" si="162"/>
        <v>3.1013094417643005E-2</v>
      </c>
      <c r="V145" s="79">
        <f t="shared" si="163"/>
        <v>1.4472777394900068E-2</v>
      </c>
      <c r="W145" s="79">
        <f t="shared" si="164"/>
        <v>0</v>
      </c>
      <c r="X145" s="79">
        <f t="shared" si="165"/>
        <v>0</v>
      </c>
      <c r="Y145" s="79">
        <f t="shared" si="166"/>
        <v>0</v>
      </c>
      <c r="Z145" s="79">
        <f t="shared" si="167"/>
        <v>0</v>
      </c>
      <c r="AA145" s="79">
        <f t="shared" si="168"/>
        <v>0</v>
      </c>
      <c r="AB145" s="79">
        <f t="shared" si="169"/>
        <v>0</v>
      </c>
      <c r="AC145" s="80">
        <f t="shared" si="171"/>
        <v>1</v>
      </c>
    </row>
    <row r="146" spans="2:29" ht="15.6" x14ac:dyDescent="0.3">
      <c r="B146" s="81" t="s">
        <v>220</v>
      </c>
      <c r="C146" s="77">
        <v>420</v>
      </c>
      <c r="D146" s="77">
        <v>199</v>
      </c>
      <c r="E146" s="77">
        <v>134</v>
      </c>
      <c r="F146" s="77">
        <v>44</v>
      </c>
      <c r="G146" s="77">
        <v>34</v>
      </c>
      <c r="H146" s="77">
        <v>21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8">
        <f t="shared" si="172"/>
        <v>852</v>
      </c>
      <c r="P146" s="76" t="str">
        <f t="shared" si="170"/>
        <v>PLG &amp; PLH11</v>
      </c>
      <c r="Q146" s="79">
        <f t="shared" si="158"/>
        <v>0.49295774647887325</v>
      </c>
      <c r="R146" s="79">
        <f t="shared" si="159"/>
        <v>0.2335680751173709</v>
      </c>
      <c r="S146" s="79">
        <f t="shared" si="160"/>
        <v>0.15727699530516431</v>
      </c>
      <c r="T146" s="79">
        <f t="shared" si="161"/>
        <v>5.1643192488262914E-2</v>
      </c>
      <c r="U146" s="79">
        <f t="shared" si="162"/>
        <v>3.9906103286384977E-2</v>
      </c>
      <c r="V146" s="79">
        <f t="shared" si="163"/>
        <v>2.464788732394366E-2</v>
      </c>
      <c r="W146" s="79">
        <f t="shared" si="164"/>
        <v>0</v>
      </c>
      <c r="X146" s="79">
        <f t="shared" si="165"/>
        <v>0</v>
      </c>
      <c r="Y146" s="79">
        <f t="shared" si="166"/>
        <v>0</v>
      </c>
      <c r="Z146" s="79">
        <f t="shared" si="167"/>
        <v>0</v>
      </c>
      <c r="AA146" s="79">
        <f t="shared" si="168"/>
        <v>0</v>
      </c>
      <c r="AB146" s="79">
        <f t="shared" si="169"/>
        <v>0</v>
      </c>
      <c r="AC146" s="80">
        <f t="shared" si="171"/>
        <v>1</v>
      </c>
    </row>
    <row r="147" spans="2:29" ht="15.6" x14ac:dyDescent="0.3">
      <c r="B147" s="81" t="s">
        <v>221</v>
      </c>
      <c r="C147" s="77">
        <v>202</v>
      </c>
      <c r="D147" s="77">
        <v>77</v>
      </c>
      <c r="E147" s="77">
        <v>52</v>
      </c>
      <c r="F147" s="77">
        <v>29</v>
      </c>
      <c r="G147" s="77">
        <v>22</v>
      </c>
      <c r="H147" s="77">
        <v>8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f t="shared" si="172"/>
        <v>390</v>
      </c>
      <c r="P147" s="76" t="str">
        <f t="shared" si="170"/>
        <v>PLI</v>
      </c>
      <c r="Q147" s="79">
        <f t="shared" si="158"/>
        <v>0.517948717948718</v>
      </c>
      <c r="R147" s="79">
        <f t="shared" si="159"/>
        <v>0.19743589743589743</v>
      </c>
      <c r="S147" s="79">
        <f t="shared" si="160"/>
        <v>0.13333333333333333</v>
      </c>
      <c r="T147" s="79">
        <f t="shared" si="161"/>
        <v>7.4358974358974358E-2</v>
      </c>
      <c r="U147" s="79">
        <f t="shared" si="162"/>
        <v>5.6410256410256411E-2</v>
      </c>
      <c r="V147" s="79">
        <f t="shared" si="163"/>
        <v>2.0512820512820513E-2</v>
      </c>
      <c r="W147" s="79">
        <f t="shared" si="164"/>
        <v>0</v>
      </c>
      <c r="X147" s="79">
        <f t="shared" si="165"/>
        <v>0</v>
      </c>
      <c r="Y147" s="79">
        <f t="shared" si="166"/>
        <v>0</v>
      </c>
      <c r="Z147" s="79">
        <f t="shared" si="167"/>
        <v>0</v>
      </c>
      <c r="AA147" s="79">
        <f t="shared" si="168"/>
        <v>0</v>
      </c>
      <c r="AB147" s="79">
        <f t="shared" si="169"/>
        <v>0</v>
      </c>
      <c r="AC147" s="80">
        <f t="shared" si="171"/>
        <v>1</v>
      </c>
    </row>
    <row r="148" spans="2:29" ht="15.6" x14ac:dyDescent="0.3">
      <c r="B148" s="81" t="s">
        <v>222</v>
      </c>
      <c r="C148" s="77">
        <v>729</v>
      </c>
      <c r="D148" s="77">
        <v>233</v>
      </c>
      <c r="E148" s="77">
        <v>207</v>
      </c>
      <c r="F148" s="77">
        <v>40</v>
      </c>
      <c r="G148" s="77">
        <v>38</v>
      </c>
      <c r="H148" s="77">
        <v>29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8">
        <f t="shared" si="172"/>
        <v>1276</v>
      </c>
      <c r="P148" s="76" t="str">
        <f t="shared" si="170"/>
        <v>PLK</v>
      </c>
      <c r="Q148" s="79">
        <f t="shared" si="158"/>
        <v>0.57131661442006265</v>
      </c>
      <c r="R148" s="79">
        <f t="shared" si="159"/>
        <v>0.18260188087774296</v>
      </c>
      <c r="S148" s="79">
        <f t="shared" si="160"/>
        <v>0.16222570532915362</v>
      </c>
      <c r="T148" s="79">
        <f t="shared" si="161"/>
        <v>3.1347962382445138E-2</v>
      </c>
      <c r="U148" s="79">
        <f t="shared" si="162"/>
        <v>2.9780564263322883E-2</v>
      </c>
      <c r="V148" s="79">
        <f t="shared" si="163"/>
        <v>2.2727272727272728E-2</v>
      </c>
      <c r="W148" s="79">
        <f t="shared" si="164"/>
        <v>0</v>
      </c>
      <c r="X148" s="79">
        <f t="shared" si="165"/>
        <v>0</v>
      </c>
      <c r="Y148" s="79">
        <f t="shared" si="166"/>
        <v>0</v>
      </c>
      <c r="Z148" s="79">
        <f t="shared" si="167"/>
        <v>0</v>
      </c>
      <c r="AA148" s="79">
        <f t="shared" si="168"/>
        <v>0</v>
      </c>
      <c r="AB148" s="79">
        <f t="shared" si="169"/>
        <v>0</v>
      </c>
      <c r="AC148" s="80">
        <f t="shared" si="171"/>
        <v>1</v>
      </c>
    </row>
    <row r="149" spans="2:29" ht="16.2" thickBot="1" x14ac:dyDescent="0.35">
      <c r="B149" s="81" t="s">
        <v>223</v>
      </c>
      <c r="C149" s="77">
        <v>558</v>
      </c>
      <c r="D149" s="77">
        <v>168</v>
      </c>
      <c r="E149" s="77">
        <v>137</v>
      </c>
      <c r="F149" s="77">
        <v>34</v>
      </c>
      <c r="G149" s="77">
        <v>26</v>
      </c>
      <c r="H149" s="77">
        <v>17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8">
        <f t="shared" si="172"/>
        <v>940</v>
      </c>
      <c r="P149" s="76" t="str">
        <f t="shared" si="170"/>
        <v>PLL</v>
      </c>
      <c r="Q149" s="79">
        <f t="shared" si="158"/>
        <v>0.59361702127659577</v>
      </c>
      <c r="R149" s="79">
        <f t="shared" si="159"/>
        <v>0.17872340425531916</v>
      </c>
      <c r="S149" s="79">
        <f t="shared" si="160"/>
        <v>0.14574468085106382</v>
      </c>
      <c r="T149" s="79">
        <f t="shared" si="161"/>
        <v>3.6170212765957444E-2</v>
      </c>
      <c r="U149" s="79">
        <f t="shared" si="162"/>
        <v>2.7659574468085105E-2</v>
      </c>
      <c r="V149" s="79">
        <f t="shared" si="163"/>
        <v>1.8085106382978722E-2</v>
      </c>
      <c r="W149" s="79">
        <f t="shared" si="164"/>
        <v>0</v>
      </c>
      <c r="X149" s="79">
        <f t="shared" si="165"/>
        <v>0</v>
      </c>
      <c r="Y149" s="79">
        <f t="shared" si="166"/>
        <v>0</v>
      </c>
      <c r="Z149" s="79">
        <f t="shared" si="167"/>
        <v>0</v>
      </c>
      <c r="AA149" s="79">
        <f t="shared" si="168"/>
        <v>0</v>
      </c>
      <c r="AB149" s="79">
        <f t="shared" si="169"/>
        <v>0</v>
      </c>
      <c r="AC149" s="80">
        <f t="shared" si="171"/>
        <v>1</v>
      </c>
    </row>
    <row r="150" spans="2:29" ht="16.2" thickBot="1" x14ac:dyDescent="0.35">
      <c r="B150" s="106" t="s">
        <v>75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8"/>
    </row>
    <row r="151" spans="2:29" ht="14.4" thickBot="1" x14ac:dyDescent="0.3"/>
    <row r="152" spans="2:29" ht="18" thickBot="1" x14ac:dyDescent="0.35">
      <c r="B152" s="109" t="s">
        <v>233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1"/>
    </row>
    <row r="153" spans="2:29" ht="18" thickBot="1" x14ac:dyDescent="0.35">
      <c r="B153" s="104" t="s">
        <v>69</v>
      </c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92"/>
      <c r="P153" s="104" t="s">
        <v>70</v>
      </c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92"/>
    </row>
    <row r="154" spans="2:29" ht="16.2" thickBot="1" x14ac:dyDescent="0.35">
      <c r="B154" s="65" t="s">
        <v>71</v>
      </c>
      <c r="C154" s="66" t="s">
        <v>17</v>
      </c>
      <c r="D154" s="66" t="s">
        <v>19</v>
      </c>
      <c r="E154" s="66" t="s">
        <v>20</v>
      </c>
      <c r="F154" s="66" t="s">
        <v>18</v>
      </c>
      <c r="G154" s="66" t="s">
        <v>21</v>
      </c>
      <c r="H154" s="66" t="s">
        <v>83</v>
      </c>
      <c r="I154" s="66" t="s">
        <v>217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7" t="s">
        <v>52</v>
      </c>
      <c r="P154" s="68" t="s">
        <v>71</v>
      </c>
      <c r="Q154" s="66" t="str">
        <f>C154</f>
        <v>SNP</v>
      </c>
      <c r="R154" s="66" t="str">
        <f t="shared" ref="R154:AB154" si="173">D154</f>
        <v>Conservative</v>
      </c>
      <c r="S154" s="66" t="str">
        <f t="shared" si="173"/>
        <v>Lib Dem</v>
      </c>
      <c r="T154" s="66" t="str">
        <f t="shared" si="173"/>
        <v>Labour</v>
      </c>
      <c r="U154" s="66" t="str">
        <f t="shared" si="173"/>
        <v>Green</v>
      </c>
      <c r="V154" s="66" t="str">
        <f t="shared" si="173"/>
        <v>Independent</v>
      </c>
      <c r="W154" s="66" t="str">
        <f t="shared" si="173"/>
        <v>Alba</v>
      </c>
      <c r="X154" s="66">
        <f t="shared" si="173"/>
        <v>0</v>
      </c>
      <c r="Y154" s="66">
        <f t="shared" si="173"/>
        <v>0</v>
      </c>
      <c r="Z154" s="66">
        <f t="shared" si="173"/>
        <v>0</v>
      </c>
      <c r="AA154" s="66">
        <f t="shared" si="173"/>
        <v>0</v>
      </c>
      <c r="AB154" s="66">
        <f t="shared" si="173"/>
        <v>0</v>
      </c>
      <c r="AC154" s="69" t="s">
        <v>52</v>
      </c>
    </row>
    <row r="155" spans="2:29" ht="15.6" x14ac:dyDescent="0.3">
      <c r="B155" s="70" t="s">
        <v>72</v>
      </c>
      <c r="C155" s="71">
        <v>2100</v>
      </c>
      <c r="D155" s="71">
        <v>1304</v>
      </c>
      <c r="E155" s="71">
        <v>1038</v>
      </c>
      <c r="F155" s="71">
        <v>435</v>
      </c>
      <c r="G155" s="71">
        <v>268</v>
      </c>
      <c r="H155" s="71">
        <v>64</v>
      </c>
      <c r="I155" s="71">
        <v>48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2">
        <f>SUM(C155:N155)</f>
        <v>5257</v>
      </c>
      <c r="P155" s="73" t="str">
        <f>B155</f>
        <v>Whole Ward</v>
      </c>
      <c r="Q155" s="74">
        <f t="shared" ref="Q155:Q164" si="174">IF(C155&gt;0,C155/O155,0)</f>
        <v>0.39946737683089212</v>
      </c>
      <c r="R155" s="74">
        <f t="shared" ref="R155:R164" si="175">IF(D155&gt;0,D155/O155,0)</f>
        <v>0.24805021875594446</v>
      </c>
      <c r="S155" s="74">
        <f t="shared" ref="S155:S164" si="176">IF(E155&gt;0,E155/O155,0)</f>
        <v>0.19745101769069812</v>
      </c>
      <c r="T155" s="74">
        <f t="shared" ref="T155:T164" si="177">IF(F155&gt;0,F155/O155,0)</f>
        <v>8.2746813772113376E-2</v>
      </c>
      <c r="U155" s="74">
        <f t="shared" ref="U155:U164" si="178">IF(G155&gt;0,G155/O155,0)</f>
        <v>5.0979646186037661E-2</v>
      </c>
      <c r="V155" s="74">
        <f t="shared" ref="V155:V164" si="179">IF(H155&gt;0,H155/O155,0)</f>
        <v>1.2174243865322428E-2</v>
      </c>
      <c r="W155" s="74">
        <f t="shared" ref="W155:W164" si="180">IF(I155&gt;0,I155/O155,0)</f>
        <v>9.1306828989918196E-3</v>
      </c>
      <c r="X155" s="74">
        <f t="shared" ref="X155:X164" si="181">IF(J155&gt;0,J155/O155,0)</f>
        <v>0</v>
      </c>
      <c r="Y155" s="74">
        <f t="shared" ref="Y155:Y164" si="182">IF(K155&gt;0,K155/O155,0)</f>
        <v>0</v>
      </c>
      <c r="Z155" s="74">
        <f t="shared" ref="Z155:Z164" si="183">IF(L155&gt;0,L155/O155,0)</f>
        <v>0</v>
      </c>
      <c r="AA155" s="74">
        <f t="shared" ref="AA155:AA164" si="184">IF(M155&gt;0,M155/O155,0)</f>
        <v>0</v>
      </c>
      <c r="AB155" s="74">
        <f t="shared" ref="AB155:AB164" si="185">IF(N155&gt;0,N155/O155,0)</f>
        <v>0</v>
      </c>
      <c r="AC155" s="75">
        <f>SUM(Q155:AB155)</f>
        <v>0.99999999999999989</v>
      </c>
    </row>
    <row r="156" spans="2:29" ht="15.6" x14ac:dyDescent="0.3">
      <c r="B156" s="76" t="s">
        <v>73</v>
      </c>
      <c r="C156" s="77">
        <v>1250</v>
      </c>
      <c r="D156" s="77">
        <v>673</v>
      </c>
      <c r="E156" s="77">
        <v>455</v>
      </c>
      <c r="F156" s="77">
        <v>251</v>
      </c>
      <c r="G156" s="77">
        <v>194</v>
      </c>
      <c r="H156" s="77">
        <v>34</v>
      </c>
      <c r="I156" s="77">
        <v>34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8">
        <f>SUM(C156:N156)</f>
        <v>2891</v>
      </c>
      <c r="P156" s="76" t="str">
        <f t="shared" ref="P156:P164" si="186">B156</f>
        <v>In Person Total</v>
      </c>
      <c r="Q156" s="79">
        <f t="shared" si="174"/>
        <v>0.43237634036665512</v>
      </c>
      <c r="R156" s="79">
        <f t="shared" si="175"/>
        <v>0.23279142165340713</v>
      </c>
      <c r="S156" s="79">
        <f t="shared" si="176"/>
        <v>0.15738498789346247</v>
      </c>
      <c r="T156" s="79">
        <f t="shared" si="177"/>
        <v>8.682116914562435E-2</v>
      </c>
      <c r="U156" s="79">
        <f t="shared" si="178"/>
        <v>6.7104808024904872E-2</v>
      </c>
      <c r="V156" s="79">
        <f t="shared" si="179"/>
        <v>1.176063645797302E-2</v>
      </c>
      <c r="W156" s="79">
        <f t="shared" si="180"/>
        <v>1.176063645797302E-2</v>
      </c>
      <c r="X156" s="79">
        <f t="shared" si="181"/>
        <v>0</v>
      </c>
      <c r="Y156" s="79">
        <f t="shared" si="182"/>
        <v>0</v>
      </c>
      <c r="Z156" s="79">
        <f t="shared" si="183"/>
        <v>0</v>
      </c>
      <c r="AA156" s="79">
        <f t="shared" si="184"/>
        <v>0</v>
      </c>
      <c r="AB156" s="79">
        <f t="shared" si="185"/>
        <v>0</v>
      </c>
      <c r="AC156" s="80">
        <f t="shared" ref="AC156:AC164" si="187">SUM(Q156:AB156)</f>
        <v>0.99999999999999978</v>
      </c>
    </row>
    <row r="157" spans="2:29" ht="15.6" x14ac:dyDescent="0.3">
      <c r="B157" s="73" t="s">
        <v>74</v>
      </c>
      <c r="C157" s="77">
        <v>850</v>
      </c>
      <c r="D157" s="77">
        <v>631</v>
      </c>
      <c r="E157" s="77">
        <v>583</v>
      </c>
      <c r="F157" s="77">
        <v>184</v>
      </c>
      <c r="G157" s="77">
        <v>74</v>
      </c>
      <c r="H157" s="77">
        <v>30</v>
      </c>
      <c r="I157" s="77">
        <v>14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8">
        <f t="shared" ref="O157:O164" si="188">SUM(C157:N157)</f>
        <v>2366</v>
      </c>
      <c r="P157" s="76" t="str">
        <f t="shared" si="186"/>
        <v>Postal Total</v>
      </c>
      <c r="Q157" s="79">
        <f t="shared" si="174"/>
        <v>0.3592561284868977</v>
      </c>
      <c r="R157" s="79">
        <f t="shared" si="175"/>
        <v>0.26669484361792056</v>
      </c>
      <c r="S157" s="79">
        <f t="shared" si="176"/>
        <v>0.24640743871513102</v>
      </c>
      <c r="T157" s="79">
        <f t="shared" si="177"/>
        <v>7.776838546069316E-2</v>
      </c>
      <c r="U157" s="79">
        <f t="shared" si="178"/>
        <v>3.127641589180051E-2</v>
      </c>
      <c r="V157" s="79">
        <f t="shared" si="179"/>
        <v>1.2679628064243449E-2</v>
      </c>
      <c r="W157" s="79">
        <f t="shared" si="180"/>
        <v>5.9171597633136093E-3</v>
      </c>
      <c r="X157" s="79">
        <f t="shared" si="181"/>
        <v>0</v>
      </c>
      <c r="Y157" s="79">
        <f t="shared" si="182"/>
        <v>0</v>
      </c>
      <c r="Z157" s="79">
        <f t="shared" si="183"/>
        <v>0</v>
      </c>
      <c r="AA157" s="79">
        <f t="shared" si="184"/>
        <v>0</v>
      </c>
      <c r="AB157" s="79">
        <f t="shared" si="185"/>
        <v>0</v>
      </c>
      <c r="AC157" s="80">
        <f t="shared" si="187"/>
        <v>1</v>
      </c>
    </row>
    <row r="158" spans="2:29" ht="15.6" x14ac:dyDescent="0.3">
      <c r="B158" s="81" t="s">
        <v>234</v>
      </c>
      <c r="C158" s="77">
        <v>512</v>
      </c>
      <c r="D158" s="77">
        <v>178</v>
      </c>
      <c r="E158" s="77">
        <v>55</v>
      </c>
      <c r="F158" s="77">
        <v>102</v>
      </c>
      <c r="G158" s="77">
        <v>14</v>
      </c>
      <c r="H158" s="77">
        <v>11</v>
      </c>
      <c r="I158" s="77">
        <v>7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78">
        <f t="shared" si="188"/>
        <v>879</v>
      </c>
      <c r="P158" s="76" t="str">
        <f t="shared" si="186"/>
        <v>PCV</v>
      </c>
      <c r="Q158" s="79">
        <f t="shared" si="174"/>
        <v>0.58248009101251419</v>
      </c>
      <c r="R158" s="79">
        <f t="shared" si="175"/>
        <v>0.20250284414106939</v>
      </c>
      <c r="S158" s="79">
        <f t="shared" si="176"/>
        <v>6.2571103526734922E-2</v>
      </c>
      <c r="T158" s="79">
        <f t="shared" si="177"/>
        <v>0.11604095563139932</v>
      </c>
      <c r="U158" s="79">
        <f t="shared" si="178"/>
        <v>1.5927189988623434E-2</v>
      </c>
      <c r="V158" s="79">
        <f t="shared" si="179"/>
        <v>1.2514220705346985E-2</v>
      </c>
      <c r="W158" s="79">
        <f t="shared" si="180"/>
        <v>7.9635949943117172E-3</v>
      </c>
      <c r="X158" s="79">
        <f t="shared" si="181"/>
        <v>0</v>
      </c>
      <c r="Y158" s="79">
        <f t="shared" si="182"/>
        <v>0</v>
      </c>
      <c r="Z158" s="79">
        <f t="shared" si="183"/>
        <v>0</v>
      </c>
      <c r="AA158" s="79">
        <f t="shared" si="184"/>
        <v>0</v>
      </c>
      <c r="AB158" s="79">
        <f t="shared" si="185"/>
        <v>0</v>
      </c>
      <c r="AC158" s="80">
        <f t="shared" si="187"/>
        <v>0.99999999999999989</v>
      </c>
    </row>
    <row r="159" spans="2:29" ht="15.6" x14ac:dyDescent="0.3">
      <c r="B159" s="81" t="s">
        <v>235</v>
      </c>
      <c r="C159" s="77">
        <v>375</v>
      </c>
      <c r="D159" s="77">
        <v>169</v>
      </c>
      <c r="E159" s="77">
        <v>137</v>
      </c>
      <c r="F159" s="77">
        <v>68</v>
      </c>
      <c r="G159" s="77">
        <v>44</v>
      </c>
      <c r="H159" s="77">
        <v>17</v>
      </c>
      <c r="I159" s="77">
        <v>7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8">
        <f t="shared" si="188"/>
        <v>817</v>
      </c>
      <c r="P159" s="76" t="str">
        <f t="shared" si="186"/>
        <v>PCW</v>
      </c>
      <c r="Q159" s="79">
        <f t="shared" si="174"/>
        <v>0.45899632802937579</v>
      </c>
      <c r="R159" s="79">
        <f t="shared" si="175"/>
        <v>0.20685434516523868</v>
      </c>
      <c r="S159" s="79">
        <f t="shared" si="176"/>
        <v>0.16768665850673195</v>
      </c>
      <c r="T159" s="79">
        <f t="shared" si="177"/>
        <v>8.3231334149326805E-2</v>
      </c>
      <c r="U159" s="79">
        <f t="shared" si="178"/>
        <v>5.3855569155446759E-2</v>
      </c>
      <c r="V159" s="79">
        <f t="shared" si="179"/>
        <v>2.0807833537331701E-2</v>
      </c>
      <c r="W159" s="79">
        <f t="shared" si="180"/>
        <v>8.5679314565483469E-3</v>
      </c>
      <c r="X159" s="79">
        <f t="shared" si="181"/>
        <v>0</v>
      </c>
      <c r="Y159" s="79">
        <f t="shared" si="182"/>
        <v>0</v>
      </c>
      <c r="Z159" s="79">
        <f t="shared" si="183"/>
        <v>0</v>
      </c>
      <c r="AA159" s="79">
        <f t="shared" si="184"/>
        <v>0</v>
      </c>
      <c r="AB159" s="79">
        <f t="shared" si="185"/>
        <v>0</v>
      </c>
      <c r="AC159" s="80">
        <f t="shared" si="187"/>
        <v>1</v>
      </c>
    </row>
    <row r="160" spans="2:29" ht="15.6" x14ac:dyDescent="0.3">
      <c r="B160" s="81" t="s">
        <v>236</v>
      </c>
      <c r="C160" s="77">
        <v>292</v>
      </c>
      <c r="D160" s="77">
        <v>141</v>
      </c>
      <c r="E160" s="77">
        <v>78</v>
      </c>
      <c r="F160" s="77">
        <v>62</v>
      </c>
      <c r="G160" s="77">
        <v>44</v>
      </c>
      <c r="H160" s="77">
        <v>8</v>
      </c>
      <c r="I160" s="77">
        <v>8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8">
        <f t="shared" si="188"/>
        <v>633</v>
      </c>
      <c r="P160" s="76" t="str">
        <f t="shared" si="186"/>
        <v>PCX</v>
      </c>
      <c r="Q160" s="79">
        <f t="shared" si="174"/>
        <v>0.46129541864139023</v>
      </c>
      <c r="R160" s="79">
        <f t="shared" si="175"/>
        <v>0.22274881516587677</v>
      </c>
      <c r="S160" s="79">
        <f t="shared" si="176"/>
        <v>0.12322274881516587</v>
      </c>
      <c r="T160" s="79">
        <f t="shared" si="177"/>
        <v>9.7946287519747238E-2</v>
      </c>
      <c r="U160" s="79">
        <f t="shared" si="178"/>
        <v>6.9510268562401265E-2</v>
      </c>
      <c r="V160" s="79">
        <f t="shared" si="179"/>
        <v>1.2638230647709321E-2</v>
      </c>
      <c r="W160" s="79">
        <f t="shared" si="180"/>
        <v>1.2638230647709321E-2</v>
      </c>
      <c r="X160" s="79">
        <f t="shared" si="181"/>
        <v>0</v>
      </c>
      <c r="Y160" s="79">
        <f t="shared" si="182"/>
        <v>0</v>
      </c>
      <c r="Z160" s="79">
        <f t="shared" si="183"/>
        <v>0</v>
      </c>
      <c r="AA160" s="79">
        <f t="shared" si="184"/>
        <v>0</v>
      </c>
      <c r="AB160" s="79">
        <f t="shared" si="185"/>
        <v>0</v>
      </c>
      <c r="AC160" s="80">
        <f t="shared" si="187"/>
        <v>0.99999999999999989</v>
      </c>
    </row>
    <row r="161" spans="2:29" ht="15.6" x14ac:dyDescent="0.3">
      <c r="B161" s="81" t="s">
        <v>237</v>
      </c>
      <c r="C161" s="77">
        <v>323</v>
      </c>
      <c r="D161" s="77">
        <v>138</v>
      </c>
      <c r="E161" s="77">
        <v>137</v>
      </c>
      <c r="F161" s="77">
        <v>71</v>
      </c>
      <c r="G161" s="77">
        <v>32</v>
      </c>
      <c r="H161" s="77">
        <v>13</v>
      </c>
      <c r="I161" s="77">
        <v>8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8">
        <f t="shared" si="188"/>
        <v>722</v>
      </c>
      <c r="P161" s="76" t="str">
        <f t="shared" si="186"/>
        <v>PCY^</v>
      </c>
      <c r="Q161" s="79">
        <f t="shared" si="174"/>
        <v>0.44736842105263158</v>
      </c>
      <c r="R161" s="79">
        <f t="shared" si="175"/>
        <v>0.19113573407202217</v>
      </c>
      <c r="S161" s="79">
        <f t="shared" si="176"/>
        <v>0.18975069252077562</v>
      </c>
      <c r="T161" s="79">
        <f t="shared" si="177"/>
        <v>9.833795013850416E-2</v>
      </c>
      <c r="U161" s="79">
        <f t="shared" si="178"/>
        <v>4.4321329639889197E-2</v>
      </c>
      <c r="V161" s="79">
        <f t="shared" si="179"/>
        <v>1.8005540166204988E-2</v>
      </c>
      <c r="W161" s="79">
        <f t="shared" si="180"/>
        <v>1.1080332409972299E-2</v>
      </c>
      <c r="X161" s="79">
        <f t="shared" si="181"/>
        <v>0</v>
      </c>
      <c r="Y161" s="79">
        <f t="shared" si="182"/>
        <v>0</v>
      </c>
      <c r="Z161" s="79">
        <f t="shared" si="183"/>
        <v>0</v>
      </c>
      <c r="AA161" s="79">
        <f t="shared" si="184"/>
        <v>0</v>
      </c>
      <c r="AB161" s="79">
        <f t="shared" si="185"/>
        <v>0</v>
      </c>
      <c r="AC161" s="80">
        <f t="shared" si="187"/>
        <v>1</v>
      </c>
    </row>
    <row r="162" spans="2:29" ht="15.6" x14ac:dyDescent="0.3">
      <c r="B162" s="81" t="s">
        <v>238</v>
      </c>
      <c r="C162" s="77">
        <v>87</v>
      </c>
      <c r="D162" s="77">
        <v>50</v>
      </c>
      <c r="E162" s="77">
        <v>43</v>
      </c>
      <c r="F162" s="77">
        <v>14</v>
      </c>
      <c r="G162" s="77">
        <v>8</v>
      </c>
      <c r="H162" s="77">
        <v>2</v>
      </c>
      <c r="I162" s="77">
        <v>4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8">
        <f t="shared" si="188"/>
        <v>208</v>
      </c>
      <c r="P162" s="76" t="str">
        <f t="shared" si="186"/>
        <v>PCZ^</v>
      </c>
      <c r="Q162" s="79">
        <f t="shared" si="174"/>
        <v>0.41826923076923078</v>
      </c>
      <c r="R162" s="79">
        <f t="shared" si="175"/>
        <v>0.24038461538461539</v>
      </c>
      <c r="S162" s="79">
        <f t="shared" si="176"/>
        <v>0.20673076923076922</v>
      </c>
      <c r="T162" s="79">
        <f t="shared" si="177"/>
        <v>6.7307692307692304E-2</v>
      </c>
      <c r="U162" s="79">
        <f t="shared" si="178"/>
        <v>3.8461538461538464E-2</v>
      </c>
      <c r="V162" s="79">
        <f t="shared" si="179"/>
        <v>9.6153846153846159E-3</v>
      </c>
      <c r="W162" s="79">
        <f t="shared" si="180"/>
        <v>1.9230769230769232E-2</v>
      </c>
      <c r="X162" s="79">
        <f t="shared" si="181"/>
        <v>0</v>
      </c>
      <c r="Y162" s="79">
        <f t="shared" si="182"/>
        <v>0</v>
      </c>
      <c r="Z162" s="79">
        <f t="shared" si="183"/>
        <v>0</v>
      </c>
      <c r="AA162" s="79">
        <f t="shared" si="184"/>
        <v>0</v>
      </c>
      <c r="AB162" s="79">
        <f t="shared" si="185"/>
        <v>0</v>
      </c>
      <c r="AC162" s="80">
        <f t="shared" si="187"/>
        <v>1</v>
      </c>
    </row>
    <row r="163" spans="2:29" ht="15.6" x14ac:dyDescent="0.3">
      <c r="B163" s="81" t="s">
        <v>239</v>
      </c>
      <c r="C163" s="77">
        <v>185</v>
      </c>
      <c r="D163" s="77">
        <v>353</v>
      </c>
      <c r="E163" s="77">
        <v>303</v>
      </c>
      <c r="F163" s="77">
        <v>43</v>
      </c>
      <c r="G163" s="77">
        <v>57</v>
      </c>
      <c r="H163" s="77">
        <v>4</v>
      </c>
      <c r="I163" s="77">
        <v>3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8">
        <f t="shared" si="188"/>
        <v>948</v>
      </c>
      <c r="P163" s="76" t="str">
        <f t="shared" si="186"/>
        <v>PDA</v>
      </c>
      <c r="Q163" s="79">
        <f t="shared" si="174"/>
        <v>0.19514767932489452</v>
      </c>
      <c r="R163" s="79">
        <f t="shared" si="175"/>
        <v>0.37236286919831224</v>
      </c>
      <c r="S163" s="79">
        <f t="shared" si="176"/>
        <v>0.31962025316455694</v>
      </c>
      <c r="T163" s="79">
        <f t="shared" si="177"/>
        <v>4.5358649789029537E-2</v>
      </c>
      <c r="U163" s="79">
        <f t="shared" si="178"/>
        <v>6.0126582278481014E-2</v>
      </c>
      <c r="V163" s="79">
        <f t="shared" si="179"/>
        <v>4.2194092827004216E-3</v>
      </c>
      <c r="W163" s="79">
        <f t="shared" si="180"/>
        <v>3.1645569620253164E-3</v>
      </c>
      <c r="X163" s="79">
        <f t="shared" si="181"/>
        <v>0</v>
      </c>
      <c r="Y163" s="79">
        <f t="shared" si="182"/>
        <v>0</v>
      </c>
      <c r="Z163" s="79">
        <f t="shared" si="183"/>
        <v>0</v>
      </c>
      <c r="AA163" s="79">
        <f t="shared" si="184"/>
        <v>0</v>
      </c>
      <c r="AB163" s="79">
        <f t="shared" si="185"/>
        <v>0</v>
      </c>
      <c r="AC163" s="80">
        <f t="shared" si="187"/>
        <v>0.99999999999999989</v>
      </c>
    </row>
    <row r="164" spans="2:29" ht="31.8" thickBot="1" x14ac:dyDescent="0.35">
      <c r="B164" s="81" t="s">
        <v>240</v>
      </c>
      <c r="C164" s="77">
        <v>326</v>
      </c>
      <c r="D164" s="77">
        <v>275</v>
      </c>
      <c r="E164" s="77">
        <v>285</v>
      </c>
      <c r="F164" s="77">
        <v>75</v>
      </c>
      <c r="G164" s="77">
        <v>69</v>
      </c>
      <c r="H164" s="77">
        <v>9</v>
      </c>
      <c r="I164" s="77">
        <v>10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8">
        <f t="shared" si="188"/>
        <v>1049</v>
      </c>
      <c r="P164" s="76" t="str">
        <f t="shared" si="186"/>
        <v>PDB, PDC &amp; PLJ</v>
      </c>
      <c r="Q164" s="79">
        <f t="shared" si="174"/>
        <v>0.31077216396568158</v>
      </c>
      <c r="R164" s="79">
        <f t="shared" si="175"/>
        <v>0.26215443279313633</v>
      </c>
      <c r="S164" s="79">
        <f t="shared" si="176"/>
        <v>0.27168732125834127</v>
      </c>
      <c r="T164" s="79">
        <f t="shared" si="177"/>
        <v>7.1496663489037174E-2</v>
      </c>
      <c r="U164" s="79">
        <f t="shared" si="178"/>
        <v>6.5776930409914197E-2</v>
      </c>
      <c r="V164" s="79">
        <f t="shared" si="179"/>
        <v>8.5795996186844616E-3</v>
      </c>
      <c r="W164" s="79">
        <f t="shared" si="180"/>
        <v>9.5328884652049577E-3</v>
      </c>
      <c r="X164" s="79">
        <f t="shared" si="181"/>
        <v>0</v>
      </c>
      <c r="Y164" s="79">
        <f t="shared" si="182"/>
        <v>0</v>
      </c>
      <c r="Z164" s="79">
        <f t="shared" si="183"/>
        <v>0</v>
      </c>
      <c r="AA164" s="79">
        <f t="shared" si="184"/>
        <v>0</v>
      </c>
      <c r="AB164" s="79">
        <f t="shared" si="185"/>
        <v>0</v>
      </c>
      <c r="AC164" s="80">
        <f t="shared" si="187"/>
        <v>1</v>
      </c>
    </row>
    <row r="165" spans="2:29" ht="16.2" thickBot="1" x14ac:dyDescent="0.35">
      <c r="B165" s="106" t="s">
        <v>75</v>
      </c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8"/>
    </row>
  </sheetData>
  <mergeCells count="48">
    <mergeCell ref="B150:AC150"/>
    <mergeCell ref="B140:AC140"/>
    <mergeCell ref="B153:O153"/>
    <mergeCell ref="P153:AC153"/>
    <mergeCell ref="B165:AC165"/>
    <mergeCell ref="B152:AC152"/>
    <mergeCell ref="B127:O127"/>
    <mergeCell ref="P127:AC127"/>
    <mergeCell ref="B138:AC138"/>
    <mergeCell ref="B126:AC126"/>
    <mergeCell ref="B141:O141"/>
    <mergeCell ref="P141:AC141"/>
    <mergeCell ref="B111:AC111"/>
    <mergeCell ref="B99:AC99"/>
    <mergeCell ref="B114:O114"/>
    <mergeCell ref="P114:AC114"/>
    <mergeCell ref="B124:AC124"/>
    <mergeCell ref="B113:AC113"/>
    <mergeCell ref="B97:AC97"/>
    <mergeCell ref="B85:AC85"/>
    <mergeCell ref="B100:O100"/>
    <mergeCell ref="P100:AC100"/>
    <mergeCell ref="B32:AC32"/>
    <mergeCell ref="B45:O45"/>
    <mergeCell ref="P45:AC45"/>
    <mergeCell ref="B86:O86"/>
    <mergeCell ref="P86:AC86"/>
    <mergeCell ref="B58:O58"/>
    <mergeCell ref="P58:AC58"/>
    <mergeCell ref="B33:O33"/>
    <mergeCell ref="P33:AC33"/>
    <mergeCell ref="B42:AC42"/>
    <mergeCell ref="B74:O74"/>
    <mergeCell ref="P74:AC74"/>
    <mergeCell ref="B83:AC83"/>
    <mergeCell ref="B73:AC73"/>
    <mergeCell ref="B2:AC2"/>
    <mergeCell ref="B3:O3"/>
    <mergeCell ref="P3:AC3"/>
    <mergeCell ref="B14:AC14"/>
    <mergeCell ref="B17:O17"/>
    <mergeCell ref="P17:AC17"/>
    <mergeCell ref="B16:AC16"/>
    <mergeCell ref="B71:AC71"/>
    <mergeCell ref="B57:AC57"/>
    <mergeCell ref="B55:AC55"/>
    <mergeCell ref="B44:AC44"/>
    <mergeCell ref="B30:AC30"/>
  </mergeCells>
  <conditionalFormatting sqref="Q5:AB5">
    <cfRule type="top10" dxfId="296" priority="468" rank="1"/>
  </conditionalFormatting>
  <conditionalFormatting sqref="Q6:AB6">
    <cfRule type="top10" dxfId="295" priority="467" rank="1"/>
  </conditionalFormatting>
  <conditionalFormatting sqref="Q7:AB7">
    <cfRule type="top10" dxfId="294" priority="466" rank="1"/>
  </conditionalFormatting>
  <conditionalFormatting sqref="Q8:AB8">
    <cfRule type="top10" dxfId="293" priority="465" rank="1"/>
  </conditionalFormatting>
  <conditionalFormatting sqref="Q9:AB9">
    <cfRule type="top10" dxfId="292" priority="464" rank="1"/>
  </conditionalFormatting>
  <conditionalFormatting sqref="Q10:AB10">
    <cfRule type="top10" dxfId="291" priority="463" rank="1"/>
  </conditionalFormatting>
  <conditionalFormatting sqref="Q11:AB11">
    <cfRule type="top10" dxfId="290" priority="462" rank="1"/>
  </conditionalFormatting>
  <conditionalFormatting sqref="Q12:AB12">
    <cfRule type="top10" dxfId="289" priority="461" rank="1"/>
  </conditionalFormatting>
  <conditionalFormatting sqref="Q13:AB13">
    <cfRule type="top10" dxfId="288" priority="460" rank="1"/>
  </conditionalFormatting>
  <conditionalFormatting sqref="C4:N4">
    <cfRule type="containsText" dxfId="287" priority="438" operator="containsText" text="Family">
      <formula>NOT(ISERROR(SEARCH("Family",C4)))</formula>
    </cfRule>
    <cfRule type="containsText" dxfId="286" priority="439" operator="containsText" text="Alba">
      <formula>NOT(ISERROR(SEARCH("Alba",C4)))</formula>
    </cfRule>
    <cfRule type="containsText" dxfId="285" priority="440" operator="containsText" text="Ind">
      <formula>NOT(ISERROR(SEARCH("Ind",C4)))</formula>
    </cfRule>
    <cfRule type="containsText" dxfId="284" priority="441" operator="containsText" text="Lib Dem">
      <formula>NOT(ISERROR(SEARCH("Lib Dem",C4)))</formula>
    </cfRule>
    <cfRule type="containsText" dxfId="283" priority="442" operator="containsText" text="Green">
      <formula>NOT(ISERROR(SEARCH("Green",C4)))</formula>
    </cfRule>
    <cfRule type="containsText" dxfId="282" priority="443" operator="containsText" text="Conservative">
      <formula>NOT(ISERROR(SEARCH("Conservative",C4)))</formula>
    </cfRule>
    <cfRule type="containsText" dxfId="281" priority="444" operator="containsText" text="SNP">
      <formula>NOT(ISERROR(SEARCH("SNP",C4)))</formula>
    </cfRule>
    <cfRule type="containsText" dxfId="280" priority="445" operator="containsText" text="Labour">
      <formula>NOT(ISERROR(SEARCH("Labour",C4)))</formula>
    </cfRule>
  </conditionalFormatting>
  <conditionalFormatting sqref="Q4:W4">
    <cfRule type="containsText" dxfId="279" priority="430" operator="containsText" text="Family">
      <formula>NOT(ISERROR(SEARCH("Family",Q4)))</formula>
    </cfRule>
    <cfRule type="containsText" dxfId="278" priority="431" operator="containsText" text="Alba">
      <formula>NOT(ISERROR(SEARCH("Alba",Q4)))</formula>
    </cfRule>
    <cfRule type="containsText" dxfId="277" priority="432" operator="containsText" text="Ind">
      <formula>NOT(ISERROR(SEARCH("Ind",Q4)))</formula>
    </cfRule>
    <cfRule type="containsText" dxfId="276" priority="433" operator="containsText" text="Lib Dem">
      <formula>NOT(ISERROR(SEARCH("Lib Dem",Q4)))</formula>
    </cfRule>
    <cfRule type="containsText" dxfId="275" priority="434" operator="containsText" text="Green">
      <formula>NOT(ISERROR(SEARCH("Green",Q4)))</formula>
    </cfRule>
    <cfRule type="containsText" dxfId="274" priority="435" operator="containsText" text="Conservative">
      <formula>NOT(ISERROR(SEARCH("Conservative",Q4)))</formula>
    </cfRule>
    <cfRule type="containsText" dxfId="273" priority="436" operator="containsText" text="SNP">
      <formula>NOT(ISERROR(SEARCH("SNP",Q4)))</formula>
    </cfRule>
    <cfRule type="containsText" dxfId="272" priority="437" operator="containsText" text="Labour">
      <formula>NOT(ISERROR(SEARCH("Labour",Q4)))</formula>
    </cfRule>
  </conditionalFormatting>
  <conditionalFormatting sqref="Q19:AB19">
    <cfRule type="top10" dxfId="271" priority="429" rank="1"/>
  </conditionalFormatting>
  <conditionalFormatting sqref="Q20:AB20">
    <cfRule type="top10" dxfId="270" priority="428" rank="1"/>
  </conditionalFormatting>
  <conditionalFormatting sqref="Q21:AB21">
    <cfRule type="top10" dxfId="269" priority="427" rank="1"/>
  </conditionalFormatting>
  <conditionalFormatting sqref="Q22:AB22">
    <cfRule type="top10" dxfId="268" priority="426" rank="1"/>
  </conditionalFormatting>
  <conditionalFormatting sqref="Q23:AB23">
    <cfRule type="top10" dxfId="267" priority="425" rank="1"/>
  </conditionalFormatting>
  <conditionalFormatting sqref="Q24:AB24">
    <cfRule type="top10" dxfId="266" priority="424" rank="1"/>
  </conditionalFormatting>
  <conditionalFormatting sqref="Q25:AB25">
    <cfRule type="top10" dxfId="265" priority="423" rank="1"/>
  </conditionalFormatting>
  <conditionalFormatting sqref="Q26:AB26">
    <cfRule type="top10" dxfId="264" priority="422" rank="1"/>
  </conditionalFormatting>
  <conditionalFormatting sqref="Q27:AB27">
    <cfRule type="top10" dxfId="263" priority="421" rank="1"/>
  </conditionalFormatting>
  <conditionalFormatting sqref="Q28:AB28">
    <cfRule type="top10" dxfId="262" priority="420" rank="1"/>
  </conditionalFormatting>
  <conditionalFormatting sqref="Q29:AB29">
    <cfRule type="top10" dxfId="261" priority="419" rank="1"/>
  </conditionalFormatting>
  <conditionalFormatting sqref="C18:N18">
    <cfRule type="containsText" dxfId="260" priority="399" operator="containsText" text="Family">
      <formula>NOT(ISERROR(SEARCH("Family",C18)))</formula>
    </cfRule>
    <cfRule type="containsText" dxfId="259" priority="400" operator="containsText" text="Alba">
      <formula>NOT(ISERROR(SEARCH("Alba",C18)))</formula>
    </cfRule>
    <cfRule type="containsText" dxfId="258" priority="401" operator="containsText" text="Ind">
      <formula>NOT(ISERROR(SEARCH("Ind",C18)))</formula>
    </cfRule>
    <cfRule type="containsText" dxfId="257" priority="402" operator="containsText" text="Lib Dem">
      <formula>NOT(ISERROR(SEARCH("Lib Dem",C18)))</formula>
    </cfRule>
    <cfRule type="containsText" dxfId="256" priority="403" operator="containsText" text="Green">
      <formula>NOT(ISERROR(SEARCH("Green",C18)))</formula>
    </cfRule>
    <cfRule type="containsText" dxfId="255" priority="404" operator="containsText" text="Conservative">
      <formula>NOT(ISERROR(SEARCH("Conservative",C18)))</formula>
    </cfRule>
    <cfRule type="containsText" dxfId="254" priority="405" operator="containsText" text="SNP">
      <formula>NOT(ISERROR(SEARCH("SNP",C18)))</formula>
    </cfRule>
    <cfRule type="containsText" dxfId="253" priority="406" operator="containsText" text="Labour">
      <formula>NOT(ISERROR(SEARCH("Labour",C18)))</formula>
    </cfRule>
  </conditionalFormatting>
  <conditionalFormatting sqref="Q18:W18">
    <cfRule type="containsText" dxfId="252" priority="391" operator="containsText" text="Family">
      <formula>NOT(ISERROR(SEARCH("Family",Q18)))</formula>
    </cfRule>
    <cfRule type="containsText" dxfId="251" priority="392" operator="containsText" text="Alba">
      <formula>NOT(ISERROR(SEARCH("Alba",Q18)))</formula>
    </cfRule>
    <cfRule type="containsText" dxfId="250" priority="393" operator="containsText" text="Ind">
      <formula>NOT(ISERROR(SEARCH("Ind",Q18)))</formula>
    </cfRule>
    <cfRule type="containsText" dxfId="249" priority="394" operator="containsText" text="Lib Dem">
      <formula>NOT(ISERROR(SEARCH("Lib Dem",Q18)))</formula>
    </cfRule>
    <cfRule type="containsText" dxfId="248" priority="395" operator="containsText" text="Green">
      <formula>NOT(ISERROR(SEARCH("Green",Q18)))</formula>
    </cfRule>
    <cfRule type="containsText" dxfId="247" priority="396" operator="containsText" text="Conservative">
      <formula>NOT(ISERROR(SEARCH("Conservative",Q18)))</formula>
    </cfRule>
    <cfRule type="containsText" dxfId="246" priority="397" operator="containsText" text="SNP">
      <formula>NOT(ISERROR(SEARCH("SNP",Q18)))</formula>
    </cfRule>
    <cfRule type="containsText" dxfId="245" priority="398" operator="containsText" text="Labour">
      <formula>NOT(ISERROR(SEARCH("Labour",Q18)))</formula>
    </cfRule>
  </conditionalFormatting>
  <conditionalFormatting sqref="Q35:AB35">
    <cfRule type="top10" dxfId="244" priority="390" rank="1"/>
  </conditionalFormatting>
  <conditionalFormatting sqref="Q36:AB36">
    <cfRule type="top10" dxfId="243" priority="389" rank="1"/>
  </conditionalFormatting>
  <conditionalFormatting sqref="Q37:AB37">
    <cfRule type="top10" dxfId="242" priority="388" rank="1"/>
  </conditionalFormatting>
  <conditionalFormatting sqref="Q38:AB38">
    <cfRule type="top10" dxfId="241" priority="387" rank="1"/>
  </conditionalFormatting>
  <conditionalFormatting sqref="Q39:AB39">
    <cfRule type="top10" dxfId="240" priority="386" rank="1"/>
  </conditionalFormatting>
  <conditionalFormatting sqref="Q40:AB40">
    <cfRule type="top10" dxfId="239" priority="385" rank="1"/>
  </conditionalFormatting>
  <conditionalFormatting sqref="Q41:AB41">
    <cfRule type="top10" dxfId="238" priority="384" rank="1"/>
  </conditionalFormatting>
  <conditionalFormatting sqref="C34:N34">
    <cfRule type="containsText" dxfId="237" priority="360" operator="containsText" text="Family">
      <formula>NOT(ISERROR(SEARCH("Family",C34)))</formula>
    </cfRule>
    <cfRule type="containsText" dxfId="236" priority="361" operator="containsText" text="Alba">
      <formula>NOT(ISERROR(SEARCH("Alba",C34)))</formula>
    </cfRule>
    <cfRule type="containsText" dxfId="235" priority="362" operator="containsText" text="Ind">
      <formula>NOT(ISERROR(SEARCH("Ind",C34)))</formula>
    </cfRule>
    <cfRule type="containsText" dxfId="234" priority="363" operator="containsText" text="Lib Dem">
      <formula>NOT(ISERROR(SEARCH("Lib Dem",C34)))</formula>
    </cfRule>
    <cfRule type="containsText" dxfId="233" priority="364" operator="containsText" text="Green">
      <formula>NOT(ISERROR(SEARCH("Green",C34)))</formula>
    </cfRule>
    <cfRule type="containsText" dxfId="232" priority="365" operator="containsText" text="Conservative">
      <formula>NOT(ISERROR(SEARCH("Conservative",C34)))</formula>
    </cfRule>
    <cfRule type="containsText" dxfId="231" priority="366" operator="containsText" text="SNP">
      <formula>NOT(ISERROR(SEARCH("SNP",C34)))</formula>
    </cfRule>
    <cfRule type="containsText" dxfId="230" priority="367" operator="containsText" text="Labour">
      <formula>NOT(ISERROR(SEARCH("Labour",C34)))</formula>
    </cfRule>
  </conditionalFormatting>
  <conditionalFormatting sqref="Q34:W34">
    <cfRule type="containsText" dxfId="229" priority="352" operator="containsText" text="Family">
      <formula>NOT(ISERROR(SEARCH("Family",Q34)))</formula>
    </cfRule>
    <cfRule type="containsText" dxfId="228" priority="353" operator="containsText" text="Alba">
      <formula>NOT(ISERROR(SEARCH("Alba",Q34)))</formula>
    </cfRule>
    <cfRule type="containsText" dxfId="227" priority="354" operator="containsText" text="Ind">
      <formula>NOT(ISERROR(SEARCH("Ind",Q34)))</formula>
    </cfRule>
    <cfRule type="containsText" dxfId="226" priority="355" operator="containsText" text="Lib Dem">
      <formula>NOT(ISERROR(SEARCH("Lib Dem",Q34)))</formula>
    </cfRule>
    <cfRule type="containsText" dxfId="225" priority="356" operator="containsText" text="Green">
      <formula>NOT(ISERROR(SEARCH("Green",Q34)))</formula>
    </cfRule>
    <cfRule type="containsText" dxfId="224" priority="357" operator="containsText" text="Conservative">
      <formula>NOT(ISERROR(SEARCH("Conservative",Q34)))</formula>
    </cfRule>
    <cfRule type="containsText" dxfId="223" priority="358" operator="containsText" text="SNP">
      <formula>NOT(ISERROR(SEARCH("SNP",Q34)))</formula>
    </cfRule>
    <cfRule type="containsText" dxfId="222" priority="359" operator="containsText" text="Labour">
      <formula>NOT(ISERROR(SEARCH("Labour",Q34)))</formula>
    </cfRule>
  </conditionalFormatting>
  <conditionalFormatting sqref="Q47:AB47">
    <cfRule type="top10" dxfId="221" priority="351" rank="1"/>
  </conditionalFormatting>
  <conditionalFormatting sqref="Q48:AB48">
    <cfRule type="top10" dxfId="220" priority="350" rank="1"/>
  </conditionalFormatting>
  <conditionalFormatting sqref="Q49:AB49">
    <cfRule type="top10" dxfId="219" priority="349" rank="1"/>
  </conditionalFormatting>
  <conditionalFormatting sqref="Q50:AB50">
    <cfRule type="top10" dxfId="218" priority="348" rank="1"/>
  </conditionalFormatting>
  <conditionalFormatting sqref="Q51:AB51">
    <cfRule type="top10" dxfId="217" priority="347" rank="1"/>
  </conditionalFormatting>
  <conditionalFormatting sqref="Q52:AB52">
    <cfRule type="top10" dxfId="216" priority="346" rank="1"/>
  </conditionalFormatting>
  <conditionalFormatting sqref="Q53:AB53">
    <cfRule type="top10" dxfId="215" priority="345" rank="1"/>
  </conditionalFormatting>
  <conditionalFormatting sqref="Q54:AB54">
    <cfRule type="top10" dxfId="214" priority="344" rank="1"/>
  </conditionalFormatting>
  <conditionalFormatting sqref="C46:N46">
    <cfRule type="containsText" dxfId="213" priority="321" operator="containsText" text="Family">
      <formula>NOT(ISERROR(SEARCH("Family",C46)))</formula>
    </cfRule>
    <cfRule type="containsText" dxfId="212" priority="322" operator="containsText" text="Alba">
      <formula>NOT(ISERROR(SEARCH("Alba",C46)))</formula>
    </cfRule>
    <cfRule type="containsText" dxfId="211" priority="323" operator="containsText" text="Ind">
      <formula>NOT(ISERROR(SEARCH("Ind",C46)))</formula>
    </cfRule>
    <cfRule type="containsText" dxfId="210" priority="324" operator="containsText" text="Lib Dem">
      <formula>NOT(ISERROR(SEARCH("Lib Dem",C46)))</formula>
    </cfRule>
    <cfRule type="containsText" dxfId="209" priority="325" operator="containsText" text="Green">
      <formula>NOT(ISERROR(SEARCH("Green",C46)))</formula>
    </cfRule>
    <cfRule type="containsText" dxfId="208" priority="326" operator="containsText" text="Conservative">
      <formula>NOT(ISERROR(SEARCH("Conservative",C46)))</formula>
    </cfRule>
    <cfRule type="containsText" dxfId="207" priority="327" operator="containsText" text="SNP">
      <formula>NOT(ISERROR(SEARCH("SNP",C46)))</formula>
    </cfRule>
    <cfRule type="containsText" dxfId="206" priority="328" operator="containsText" text="Labour">
      <formula>NOT(ISERROR(SEARCH("Labour",C46)))</formula>
    </cfRule>
  </conditionalFormatting>
  <conditionalFormatting sqref="Q46:W46">
    <cfRule type="containsText" dxfId="205" priority="313" operator="containsText" text="Family">
      <formula>NOT(ISERROR(SEARCH("Family",Q46)))</formula>
    </cfRule>
    <cfRule type="containsText" dxfId="204" priority="314" operator="containsText" text="Alba">
      <formula>NOT(ISERROR(SEARCH("Alba",Q46)))</formula>
    </cfRule>
    <cfRule type="containsText" dxfId="203" priority="315" operator="containsText" text="Ind">
      <formula>NOT(ISERROR(SEARCH("Ind",Q46)))</formula>
    </cfRule>
    <cfRule type="containsText" dxfId="202" priority="316" operator="containsText" text="Lib Dem">
      <formula>NOT(ISERROR(SEARCH("Lib Dem",Q46)))</formula>
    </cfRule>
    <cfRule type="containsText" dxfId="201" priority="317" operator="containsText" text="Green">
      <formula>NOT(ISERROR(SEARCH("Green",Q46)))</formula>
    </cfRule>
    <cfRule type="containsText" dxfId="200" priority="318" operator="containsText" text="Conservative">
      <formula>NOT(ISERROR(SEARCH("Conservative",Q46)))</formula>
    </cfRule>
    <cfRule type="containsText" dxfId="199" priority="319" operator="containsText" text="SNP">
      <formula>NOT(ISERROR(SEARCH("SNP",Q46)))</formula>
    </cfRule>
    <cfRule type="containsText" dxfId="198" priority="320" operator="containsText" text="Labour">
      <formula>NOT(ISERROR(SEARCH("Labour",Q46)))</formula>
    </cfRule>
  </conditionalFormatting>
  <conditionalFormatting sqref="Q60:AB60">
    <cfRule type="top10" dxfId="197" priority="312" rank="1"/>
  </conditionalFormatting>
  <conditionalFormatting sqref="Q61:AB61">
    <cfRule type="top10" dxfId="196" priority="311" rank="1"/>
  </conditionalFormatting>
  <conditionalFormatting sqref="Q62:AB62">
    <cfRule type="top10" dxfId="195" priority="310" rank="1"/>
  </conditionalFormatting>
  <conditionalFormatting sqref="Q63:AB63">
    <cfRule type="top10" dxfId="194" priority="309" rank="1"/>
  </conditionalFormatting>
  <conditionalFormatting sqref="Q64:AB64">
    <cfRule type="top10" dxfId="193" priority="308" rank="1"/>
  </conditionalFormatting>
  <conditionalFormatting sqref="Q65:AB65">
    <cfRule type="top10" dxfId="192" priority="307" rank="1"/>
  </conditionalFormatting>
  <conditionalFormatting sqref="Q66:AB66">
    <cfRule type="top10" dxfId="191" priority="306" rank="1"/>
  </conditionalFormatting>
  <conditionalFormatting sqref="Q67:AB67">
    <cfRule type="top10" dxfId="190" priority="305" rank="1"/>
  </conditionalFormatting>
  <conditionalFormatting sqref="Q68:AB68">
    <cfRule type="top10" dxfId="189" priority="304" rank="1"/>
  </conditionalFormatting>
  <conditionalFormatting sqref="Q69:AB69">
    <cfRule type="top10" dxfId="188" priority="303" rank="1"/>
  </conditionalFormatting>
  <conditionalFormatting sqref="Q70:AB70">
    <cfRule type="top10" dxfId="187" priority="302" rank="1"/>
  </conditionalFormatting>
  <conditionalFormatting sqref="C59:N59">
    <cfRule type="containsText" dxfId="186" priority="282" operator="containsText" text="Family">
      <formula>NOT(ISERROR(SEARCH("Family",C59)))</formula>
    </cfRule>
    <cfRule type="containsText" dxfId="185" priority="283" operator="containsText" text="Alba">
      <formula>NOT(ISERROR(SEARCH("Alba",C59)))</formula>
    </cfRule>
    <cfRule type="containsText" dxfId="184" priority="284" operator="containsText" text="Ind">
      <formula>NOT(ISERROR(SEARCH("Ind",C59)))</formula>
    </cfRule>
    <cfRule type="containsText" dxfId="183" priority="285" operator="containsText" text="Lib Dem">
      <formula>NOT(ISERROR(SEARCH("Lib Dem",C59)))</formula>
    </cfRule>
    <cfRule type="containsText" dxfId="182" priority="286" operator="containsText" text="Green">
      <formula>NOT(ISERROR(SEARCH("Green",C59)))</formula>
    </cfRule>
    <cfRule type="containsText" dxfId="181" priority="287" operator="containsText" text="Conservative">
      <formula>NOT(ISERROR(SEARCH("Conservative",C59)))</formula>
    </cfRule>
    <cfRule type="containsText" dxfId="180" priority="288" operator="containsText" text="SNP">
      <formula>NOT(ISERROR(SEARCH("SNP",C59)))</formula>
    </cfRule>
    <cfRule type="containsText" dxfId="179" priority="289" operator="containsText" text="Labour">
      <formula>NOT(ISERROR(SEARCH("Labour",C59)))</formula>
    </cfRule>
  </conditionalFormatting>
  <conditionalFormatting sqref="Q59:W59">
    <cfRule type="containsText" dxfId="178" priority="274" operator="containsText" text="Family">
      <formula>NOT(ISERROR(SEARCH("Family",Q59)))</formula>
    </cfRule>
    <cfRule type="containsText" dxfId="177" priority="275" operator="containsText" text="Alba">
      <formula>NOT(ISERROR(SEARCH("Alba",Q59)))</formula>
    </cfRule>
    <cfRule type="containsText" dxfId="176" priority="276" operator="containsText" text="Ind">
      <formula>NOT(ISERROR(SEARCH("Ind",Q59)))</formula>
    </cfRule>
    <cfRule type="containsText" dxfId="175" priority="277" operator="containsText" text="Lib Dem">
      <formula>NOT(ISERROR(SEARCH("Lib Dem",Q59)))</formula>
    </cfRule>
    <cfRule type="containsText" dxfId="174" priority="278" operator="containsText" text="Green">
      <formula>NOT(ISERROR(SEARCH("Green",Q59)))</formula>
    </cfRule>
    <cfRule type="containsText" dxfId="173" priority="279" operator="containsText" text="Conservative">
      <formula>NOT(ISERROR(SEARCH("Conservative",Q59)))</formula>
    </cfRule>
    <cfRule type="containsText" dxfId="172" priority="280" operator="containsText" text="SNP">
      <formula>NOT(ISERROR(SEARCH("SNP",Q59)))</formula>
    </cfRule>
    <cfRule type="containsText" dxfId="171" priority="281" operator="containsText" text="Labour">
      <formula>NOT(ISERROR(SEARCH("Labour",Q59)))</formula>
    </cfRule>
  </conditionalFormatting>
  <conditionalFormatting sqref="Q76:AB76">
    <cfRule type="top10" dxfId="170" priority="273" rank="1"/>
  </conditionalFormatting>
  <conditionalFormatting sqref="Q77:AB77">
    <cfRule type="top10" dxfId="169" priority="272" rank="1"/>
  </conditionalFormatting>
  <conditionalFormatting sqref="Q78:AB78">
    <cfRule type="top10" dxfId="168" priority="271" rank="1"/>
  </conditionalFormatting>
  <conditionalFormatting sqref="Q79:AB79">
    <cfRule type="top10" dxfId="167" priority="270" rank="1"/>
  </conditionalFormatting>
  <conditionalFormatting sqref="Q80:AB80">
    <cfRule type="top10" dxfId="166" priority="269" rank="1"/>
  </conditionalFormatting>
  <conditionalFormatting sqref="Q81:AB81">
    <cfRule type="top10" dxfId="165" priority="268" rank="1"/>
  </conditionalFormatting>
  <conditionalFormatting sqref="Q82:AB82">
    <cfRule type="top10" dxfId="164" priority="267" rank="1"/>
  </conditionalFormatting>
  <conditionalFormatting sqref="C75:N75">
    <cfRule type="containsText" dxfId="163" priority="243" operator="containsText" text="Family">
      <formula>NOT(ISERROR(SEARCH("Family",C75)))</formula>
    </cfRule>
    <cfRule type="containsText" dxfId="162" priority="244" operator="containsText" text="Alba">
      <formula>NOT(ISERROR(SEARCH("Alba",C75)))</formula>
    </cfRule>
    <cfRule type="containsText" dxfId="161" priority="245" operator="containsText" text="Ind">
      <formula>NOT(ISERROR(SEARCH("Ind",C75)))</formula>
    </cfRule>
    <cfRule type="containsText" dxfId="160" priority="246" operator="containsText" text="Lib Dem">
      <formula>NOT(ISERROR(SEARCH("Lib Dem",C75)))</formula>
    </cfRule>
    <cfRule type="containsText" dxfId="159" priority="247" operator="containsText" text="Green">
      <formula>NOT(ISERROR(SEARCH("Green",C75)))</formula>
    </cfRule>
    <cfRule type="containsText" dxfId="158" priority="248" operator="containsText" text="Conservative">
      <formula>NOT(ISERROR(SEARCH("Conservative",C75)))</formula>
    </cfRule>
    <cfRule type="containsText" dxfId="157" priority="249" operator="containsText" text="SNP">
      <formula>NOT(ISERROR(SEARCH("SNP",C75)))</formula>
    </cfRule>
    <cfRule type="containsText" dxfId="156" priority="250" operator="containsText" text="Labour">
      <formula>NOT(ISERROR(SEARCH("Labour",C75)))</formula>
    </cfRule>
  </conditionalFormatting>
  <conditionalFormatting sqref="Q75:W75">
    <cfRule type="containsText" dxfId="155" priority="235" operator="containsText" text="Family">
      <formula>NOT(ISERROR(SEARCH("Family",Q75)))</formula>
    </cfRule>
    <cfRule type="containsText" dxfId="154" priority="236" operator="containsText" text="Alba">
      <formula>NOT(ISERROR(SEARCH("Alba",Q75)))</formula>
    </cfRule>
    <cfRule type="containsText" dxfId="153" priority="237" operator="containsText" text="Ind">
      <formula>NOT(ISERROR(SEARCH("Ind",Q75)))</formula>
    </cfRule>
    <cfRule type="containsText" dxfId="152" priority="238" operator="containsText" text="Lib Dem">
      <formula>NOT(ISERROR(SEARCH("Lib Dem",Q75)))</formula>
    </cfRule>
    <cfRule type="containsText" dxfId="151" priority="239" operator="containsText" text="Green">
      <formula>NOT(ISERROR(SEARCH("Green",Q75)))</formula>
    </cfRule>
    <cfRule type="containsText" dxfId="150" priority="240" operator="containsText" text="Conservative">
      <formula>NOT(ISERROR(SEARCH("Conservative",Q75)))</formula>
    </cfRule>
    <cfRule type="containsText" dxfId="149" priority="241" operator="containsText" text="SNP">
      <formula>NOT(ISERROR(SEARCH("SNP",Q75)))</formula>
    </cfRule>
    <cfRule type="containsText" dxfId="148" priority="242" operator="containsText" text="Labour">
      <formula>NOT(ISERROR(SEARCH("Labour",Q75)))</formula>
    </cfRule>
  </conditionalFormatting>
  <conditionalFormatting sqref="Q88:AB88">
    <cfRule type="top10" dxfId="147" priority="234" rank="1"/>
  </conditionalFormatting>
  <conditionalFormatting sqref="Q89:AB89">
    <cfRule type="top10" dxfId="146" priority="233" rank="1"/>
  </conditionalFormatting>
  <conditionalFormatting sqref="Q90:AB90">
    <cfRule type="top10" dxfId="145" priority="232" rank="1"/>
  </conditionalFormatting>
  <conditionalFormatting sqref="Q91:AB91">
    <cfRule type="top10" dxfId="144" priority="231" rank="1"/>
  </conditionalFormatting>
  <conditionalFormatting sqref="Q92:AB92">
    <cfRule type="top10" dxfId="143" priority="230" rank="1"/>
  </conditionalFormatting>
  <conditionalFormatting sqref="Q93:AB93">
    <cfRule type="top10" dxfId="142" priority="229" rank="1"/>
  </conditionalFormatting>
  <conditionalFormatting sqref="Q94:AB94">
    <cfRule type="top10" dxfId="141" priority="228" rank="1"/>
  </conditionalFormatting>
  <conditionalFormatting sqref="Q95:AB95">
    <cfRule type="top10" dxfId="140" priority="227" rank="1"/>
  </conditionalFormatting>
  <conditionalFormatting sqref="Q96:AB96">
    <cfRule type="top10" dxfId="139" priority="226" rank="1"/>
  </conditionalFormatting>
  <conditionalFormatting sqref="C87:N87">
    <cfRule type="containsText" dxfId="138" priority="204" operator="containsText" text="Family">
      <formula>NOT(ISERROR(SEARCH("Family",C87)))</formula>
    </cfRule>
    <cfRule type="containsText" dxfId="137" priority="205" operator="containsText" text="Alba">
      <formula>NOT(ISERROR(SEARCH("Alba",C87)))</formula>
    </cfRule>
    <cfRule type="containsText" dxfId="136" priority="206" operator="containsText" text="Ind">
      <formula>NOT(ISERROR(SEARCH("Ind",C87)))</formula>
    </cfRule>
    <cfRule type="containsText" dxfId="135" priority="207" operator="containsText" text="Lib Dem">
      <formula>NOT(ISERROR(SEARCH("Lib Dem",C87)))</formula>
    </cfRule>
    <cfRule type="containsText" dxfId="134" priority="208" operator="containsText" text="Green">
      <formula>NOT(ISERROR(SEARCH("Green",C87)))</formula>
    </cfRule>
    <cfRule type="containsText" dxfId="133" priority="209" operator="containsText" text="Conservative">
      <formula>NOT(ISERROR(SEARCH("Conservative",C87)))</formula>
    </cfRule>
    <cfRule type="containsText" dxfId="132" priority="210" operator="containsText" text="SNP">
      <formula>NOT(ISERROR(SEARCH("SNP",C87)))</formula>
    </cfRule>
    <cfRule type="containsText" dxfId="131" priority="211" operator="containsText" text="Labour">
      <formula>NOT(ISERROR(SEARCH("Labour",C87)))</formula>
    </cfRule>
  </conditionalFormatting>
  <conditionalFormatting sqref="Q87:W87">
    <cfRule type="containsText" dxfId="130" priority="196" operator="containsText" text="Family">
      <formula>NOT(ISERROR(SEARCH("Family",Q87)))</formula>
    </cfRule>
    <cfRule type="containsText" dxfId="129" priority="197" operator="containsText" text="Alba">
      <formula>NOT(ISERROR(SEARCH("Alba",Q87)))</formula>
    </cfRule>
    <cfRule type="containsText" dxfId="128" priority="198" operator="containsText" text="Ind">
      <formula>NOT(ISERROR(SEARCH("Ind",Q87)))</formula>
    </cfRule>
    <cfRule type="containsText" dxfId="127" priority="199" operator="containsText" text="Lib Dem">
      <formula>NOT(ISERROR(SEARCH("Lib Dem",Q87)))</formula>
    </cfRule>
    <cfRule type="containsText" dxfId="126" priority="200" operator="containsText" text="Green">
      <formula>NOT(ISERROR(SEARCH("Green",Q87)))</formula>
    </cfRule>
    <cfRule type="containsText" dxfId="125" priority="201" operator="containsText" text="Conservative">
      <formula>NOT(ISERROR(SEARCH("Conservative",Q87)))</formula>
    </cfRule>
    <cfRule type="containsText" dxfId="124" priority="202" operator="containsText" text="SNP">
      <formula>NOT(ISERROR(SEARCH("SNP",Q87)))</formula>
    </cfRule>
    <cfRule type="containsText" dxfId="123" priority="203" operator="containsText" text="Labour">
      <formula>NOT(ISERROR(SEARCH("Labour",Q87)))</formula>
    </cfRule>
  </conditionalFormatting>
  <conditionalFormatting sqref="Q102:AB102">
    <cfRule type="top10" dxfId="122" priority="195" rank="1"/>
  </conditionalFormatting>
  <conditionalFormatting sqref="Q103:AB103">
    <cfRule type="top10" dxfId="121" priority="194" rank="1"/>
  </conditionalFormatting>
  <conditionalFormatting sqref="Q104:AB104">
    <cfRule type="top10" dxfId="120" priority="193" rank="1"/>
  </conditionalFormatting>
  <conditionalFormatting sqref="Q105:AB105">
    <cfRule type="top10" dxfId="119" priority="192" rank="1"/>
  </conditionalFormatting>
  <conditionalFormatting sqref="Q106:AB106">
    <cfRule type="top10" dxfId="118" priority="191" rank="1"/>
  </conditionalFormatting>
  <conditionalFormatting sqref="Q107:AB107">
    <cfRule type="top10" dxfId="117" priority="190" rank="1"/>
  </conditionalFormatting>
  <conditionalFormatting sqref="Q108:AB108">
    <cfRule type="top10" dxfId="116" priority="189" rank="1"/>
  </conditionalFormatting>
  <conditionalFormatting sqref="Q109:AB109">
    <cfRule type="top10" dxfId="115" priority="188" rank="1"/>
  </conditionalFormatting>
  <conditionalFormatting sqref="Q110:AB110">
    <cfRule type="top10" dxfId="114" priority="187" rank="1"/>
  </conditionalFormatting>
  <conditionalFormatting sqref="C101:N101">
    <cfRule type="containsText" dxfId="113" priority="165" operator="containsText" text="Family">
      <formula>NOT(ISERROR(SEARCH("Family",C101)))</formula>
    </cfRule>
    <cfRule type="containsText" dxfId="112" priority="166" operator="containsText" text="Alba">
      <formula>NOT(ISERROR(SEARCH("Alba",C101)))</formula>
    </cfRule>
    <cfRule type="containsText" dxfId="111" priority="167" operator="containsText" text="Ind">
      <formula>NOT(ISERROR(SEARCH("Ind",C101)))</formula>
    </cfRule>
    <cfRule type="containsText" dxfId="110" priority="168" operator="containsText" text="Lib Dem">
      <formula>NOT(ISERROR(SEARCH("Lib Dem",C101)))</formula>
    </cfRule>
    <cfRule type="containsText" dxfId="109" priority="169" operator="containsText" text="Green">
      <formula>NOT(ISERROR(SEARCH("Green",C101)))</formula>
    </cfRule>
    <cfRule type="containsText" dxfId="108" priority="170" operator="containsText" text="Conservative">
      <formula>NOT(ISERROR(SEARCH("Conservative",C101)))</formula>
    </cfRule>
    <cfRule type="containsText" dxfId="107" priority="171" operator="containsText" text="SNP">
      <formula>NOT(ISERROR(SEARCH("SNP",C101)))</formula>
    </cfRule>
    <cfRule type="containsText" dxfId="106" priority="172" operator="containsText" text="Labour">
      <formula>NOT(ISERROR(SEARCH("Labour",C101)))</formula>
    </cfRule>
  </conditionalFormatting>
  <conditionalFormatting sqref="Q101:W101">
    <cfRule type="containsText" dxfId="105" priority="157" operator="containsText" text="Family">
      <formula>NOT(ISERROR(SEARCH("Family",Q101)))</formula>
    </cfRule>
    <cfRule type="containsText" dxfId="104" priority="158" operator="containsText" text="Alba">
      <formula>NOT(ISERROR(SEARCH("Alba",Q101)))</formula>
    </cfRule>
    <cfRule type="containsText" dxfId="103" priority="159" operator="containsText" text="Ind">
      <formula>NOT(ISERROR(SEARCH("Ind",Q101)))</formula>
    </cfRule>
    <cfRule type="containsText" dxfId="102" priority="160" operator="containsText" text="Lib Dem">
      <formula>NOT(ISERROR(SEARCH("Lib Dem",Q101)))</formula>
    </cfRule>
    <cfRule type="containsText" dxfId="101" priority="161" operator="containsText" text="Green">
      <formula>NOT(ISERROR(SEARCH("Green",Q101)))</formula>
    </cfRule>
    <cfRule type="containsText" dxfId="100" priority="162" operator="containsText" text="Conservative">
      <formula>NOT(ISERROR(SEARCH("Conservative",Q101)))</formula>
    </cfRule>
    <cfRule type="containsText" dxfId="99" priority="163" operator="containsText" text="SNP">
      <formula>NOT(ISERROR(SEARCH("SNP",Q101)))</formula>
    </cfRule>
    <cfRule type="containsText" dxfId="98" priority="164" operator="containsText" text="Labour">
      <formula>NOT(ISERROR(SEARCH("Labour",Q101)))</formula>
    </cfRule>
  </conditionalFormatting>
  <conditionalFormatting sqref="Q116:AB116">
    <cfRule type="top10" dxfId="97" priority="156" rank="1"/>
  </conditionalFormatting>
  <conditionalFormatting sqref="Q117:AB117">
    <cfRule type="top10" dxfId="96" priority="155" rank="1"/>
  </conditionalFormatting>
  <conditionalFormatting sqref="Q118:AB118">
    <cfRule type="top10" dxfId="95" priority="154" rank="1"/>
  </conditionalFormatting>
  <conditionalFormatting sqref="Q119:AB119">
    <cfRule type="top10" dxfId="94" priority="153" rank="1"/>
  </conditionalFormatting>
  <conditionalFormatting sqref="Q120:AB120">
    <cfRule type="top10" dxfId="93" priority="152" rank="1"/>
  </conditionalFormatting>
  <conditionalFormatting sqref="Q121:AB121">
    <cfRule type="top10" dxfId="92" priority="151" rank="1"/>
  </conditionalFormatting>
  <conditionalFormatting sqref="Q122:AB122">
    <cfRule type="top10" dxfId="91" priority="150" rank="1"/>
  </conditionalFormatting>
  <conditionalFormatting sqref="Q123:AB123">
    <cfRule type="top10" dxfId="90" priority="149" rank="1"/>
  </conditionalFormatting>
  <conditionalFormatting sqref="C115:N115">
    <cfRule type="containsText" dxfId="89" priority="126" operator="containsText" text="Family">
      <formula>NOT(ISERROR(SEARCH("Family",C115)))</formula>
    </cfRule>
    <cfRule type="containsText" dxfId="88" priority="127" operator="containsText" text="Alba">
      <formula>NOT(ISERROR(SEARCH("Alba",C115)))</formula>
    </cfRule>
    <cfRule type="containsText" dxfId="87" priority="128" operator="containsText" text="Ind">
      <formula>NOT(ISERROR(SEARCH("Ind",C115)))</formula>
    </cfRule>
    <cfRule type="containsText" dxfId="86" priority="129" operator="containsText" text="Lib Dem">
      <formula>NOT(ISERROR(SEARCH("Lib Dem",C115)))</formula>
    </cfRule>
    <cfRule type="containsText" dxfId="85" priority="130" operator="containsText" text="Green">
      <formula>NOT(ISERROR(SEARCH("Green",C115)))</formula>
    </cfRule>
    <cfRule type="containsText" dxfId="84" priority="131" operator="containsText" text="Conservative">
      <formula>NOT(ISERROR(SEARCH("Conservative",C115)))</formula>
    </cfRule>
    <cfRule type="containsText" dxfId="83" priority="132" operator="containsText" text="SNP">
      <formula>NOT(ISERROR(SEARCH("SNP",C115)))</formula>
    </cfRule>
    <cfRule type="containsText" dxfId="82" priority="133" operator="containsText" text="Labour">
      <formula>NOT(ISERROR(SEARCH("Labour",C115)))</formula>
    </cfRule>
  </conditionalFormatting>
  <conditionalFormatting sqref="Q115:W115">
    <cfRule type="containsText" dxfId="81" priority="118" operator="containsText" text="Family">
      <formula>NOT(ISERROR(SEARCH("Family",Q115)))</formula>
    </cfRule>
    <cfRule type="containsText" dxfId="80" priority="119" operator="containsText" text="Alba">
      <formula>NOT(ISERROR(SEARCH("Alba",Q115)))</formula>
    </cfRule>
    <cfRule type="containsText" dxfId="79" priority="120" operator="containsText" text="Ind">
      <formula>NOT(ISERROR(SEARCH("Ind",Q115)))</formula>
    </cfRule>
    <cfRule type="containsText" dxfId="78" priority="121" operator="containsText" text="Lib Dem">
      <formula>NOT(ISERROR(SEARCH("Lib Dem",Q115)))</formula>
    </cfRule>
    <cfRule type="containsText" dxfId="77" priority="122" operator="containsText" text="Green">
      <formula>NOT(ISERROR(SEARCH("Green",Q115)))</formula>
    </cfRule>
    <cfRule type="containsText" dxfId="76" priority="123" operator="containsText" text="Conservative">
      <formula>NOT(ISERROR(SEARCH("Conservative",Q115)))</formula>
    </cfRule>
    <cfRule type="containsText" dxfId="75" priority="124" operator="containsText" text="SNP">
      <formula>NOT(ISERROR(SEARCH("SNP",Q115)))</formula>
    </cfRule>
    <cfRule type="containsText" dxfId="74" priority="125" operator="containsText" text="Labour">
      <formula>NOT(ISERROR(SEARCH("Labour",Q115)))</formula>
    </cfRule>
  </conditionalFormatting>
  <conditionalFormatting sqref="Q129:AB129">
    <cfRule type="top10" dxfId="73" priority="117" rank="1"/>
  </conditionalFormatting>
  <conditionalFormatting sqref="Q130:AB130">
    <cfRule type="top10" dxfId="72" priority="116" rank="1"/>
  </conditionalFormatting>
  <conditionalFormatting sqref="Q131:AB131">
    <cfRule type="top10" dxfId="71" priority="115" rank="1"/>
  </conditionalFormatting>
  <conditionalFormatting sqref="Q132:AB132">
    <cfRule type="top10" dxfId="70" priority="114" rank="1"/>
  </conditionalFormatting>
  <conditionalFormatting sqref="Q133:AB133">
    <cfRule type="top10" dxfId="69" priority="113" rank="1"/>
  </conditionalFormatting>
  <conditionalFormatting sqref="Q134:AB134">
    <cfRule type="top10" dxfId="68" priority="112" rank="1"/>
  </conditionalFormatting>
  <conditionalFormatting sqref="Q135:AB135">
    <cfRule type="top10" dxfId="67" priority="111" rank="1"/>
  </conditionalFormatting>
  <conditionalFormatting sqref="Q136:AB136">
    <cfRule type="top10" dxfId="66" priority="110" rank="1"/>
  </conditionalFormatting>
  <conditionalFormatting sqref="Q137:AB137">
    <cfRule type="top10" dxfId="65" priority="109" rank="1"/>
  </conditionalFormatting>
  <conditionalFormatting sqref="C128:N128">
    <cfRule type="containsText" dxfId="64" priority="87" operator="containsText" text="Family">
      <formula>NOT(ISERROR(SEARCH("Family",C128)))</formula>
    </cfRule>
    <cfRule type="containsText" dxfId="63" priority="88" operator="containsText" text="Alba">
      <formula>NOT(ISERROR(SEARCH("Alba",C128)))</formula>
    </cfRule>
    <cfRule type="containsText" dxfId="62" priority="89" operator="containsText" text="Ind">
      <formula>NOT(ISERROR(SEARCH("Ind",C128)))</formula>
    </cfRule>
    <cfRule type="containsText" dxfId="61" priority="90" operator="containsText" text="Lib Dem">
      <formula>NOT(ISERROR(SEARCH("Lib Dem",C128)))</formula>
    </cfRule>
    <cfRule type="containsText" dxfId="60" priority="91" operator="containsText" text="Green">
      <formula>NOT(ISERROR(SEARCH("Green",C128)))</formula>
    </cfRule>
    <cfRule type="containsText" dxfId="59" priority="92" operator="containsText" text="Conservative">
      <formula>NOT(ISERROR(SEARCH("Conservative",C128)))</formula>
    </cfRule>
    <cfRule type="containsText" dxfId="58" priority="93" operator="containsText" text="SNP">
      <formula>NOT(ISERROR(SEARCH("SNP",C128)))</formula>
    </cfRule>
    <cfRule type="containsText" dxfId="57" priority="94" operator="containsText" text="Labour">
      <formula>NOT(ISERROR(SEARCH("Labour",C128)))</formula>
    </cfRule>
  </conditionalFormatting>
  <conditionalFormatting sqref="Q128:W128">
    <cfRule type="containsText" dxfId="56" priority="79" operator="containsText" text="Family">
      <formula>NOT(ISERROR(SEARCH("Family",Q128)))</formula>
    </cfRule>
    <cfRule type="containsText" dxfId="55" priority="80" operator="containsText" text="Alba">
      <formula>NOT(ISERROR(SEARCH("Alba",Q128)))</formula>
    </cfRule>
    <cfRule type="containsText" dxfId="54" priority="81" operator="containsText" text="Ind">
      <formula>NOT(ISERROR(SEARCH("Ind",Q128)))</formula>
    </cfRule>
    <cfRule type="containsText" dxfId="53" priority="82" operator="containsText" text="Lib Dem">
      <formula>NOT(ISERROR(SEARCH("Lib Dem",Q128)))</formula>
    </cfRule>
    <cfRule type="containsText" dxfId="52" priority="83" operator="containsText" text="Green">
      <formula>NOT(ISERROR(SEARCH("Green",Q128)))</formula>
    </cfRule>
    <cfRule type="containsText" dxfId="51" priority="84" operator="containsText" text="Conservative">
      <formula>NOT(ISERROR(SEARCH("Conservative",Q128)))</formula>
    </cfRule>
    <cfRule type="containsText" dxfId="50" priority="85" operator="containsText" text="SNP">
      <formula>NOT(ISERROR(SEARCH("SNP",Q128)))</formula>
    </cfRule>
    <cfRule type="containsText" dxfId="49" priority="86" operator="containsText" text="Labour">
      <formula>NOT(ISERROR(SEARCH("Labour",Q128)))</formula>
    </cfRule>
  </conditionalFormatting>
  <conditionalFormatting sqref="Q143:AB143">
    <cfRule type="top10" dxfId="48" priority="78" rank="1"/>
  </conditionalFormatting>
  <conditionalFormatting sqref="Q144:AB144">
    <cfRule type="top10" dxfId="47" priority="77" rank="1"/>
  </conditionalFormatting>
  <conditionalFormatting sqref="Q145:AB145">
    <cfRule type="top10" dxfId="46" priority="76" rank="1"/>
  </conditionalFormatting>
  <conditionalFormatting sqref="Q146:AB146">
    <cfRule type="top10" dxfId="45" priority="75" rank="1"/>
  </conditionalFormatting>
  <conditionalFormatting sqref="Q147:AB147">
    <cfRule type="top10" dxfId="44" priority="74" rank="1"/>
  </conditionalFormatting>
  <conditionalFormatting sqref="Q148:AB148">
    <cfRule type="top10" dxfId="43" priority="73" rank="1"/>
  </conditionalFormatting>
  <conditionalFormatting sqref="Q149:AB149">
    <cfRule type="top10" dxfId="42" priority="72" rank="1"/>
  </conditionalFormatting>
  <conditionalFormatting sqref="C142:N142">
    <cfRule type="containsText" dxfId="41" priority="48" operator="containsText" text="Family">
      <formula>NOT(ISERROR(SEARCH("Family",C142)))</formula>
    </cfRule>
    <cfRule type="containsText" dxfId="40" priority="49" operator="containsText" text="Alba">
      <formula>NOT(ISERROR(SEARCH("Alba",C142)))</formula>
    </cfRule>
    <cfRule type="containsText" dxfId="39" priority="50" operator="containsText" text="Ind">
      <formula>NOT(ISERROR(SEARCH("Ind",C142)))</formula>
    </cfRule>
    <cfRule type="containsText" dxfId="38" priority="51" operator="containsText" text="Lib Dem">
      <formula>NOT(ISERROR(SEARCH("Lib Dem",C142)))</formula>
    </cfRule>
    <cfRule type="containsText" dxfId="37" priority="52" operator="containsText" text="Green">
      <formula>NOT(ISERROR(SEARCH("Green",C142)))</formula>
    </cfRule>
    <cfRule type="containsText" dxfId="36" priority="53" operator="containsText" text="Conservative">
      <formula>NOT(ISERROR(SEARCH("Conservative",C142)))</formula>
    </cfRule>
    <cfRule type="containsText" dxfId="35" priority="54" operator="containsText" text="SNP">
      <formula>NOT(ISERROR(SEARCH("SNP",C142)))</formula>
    </cfRule>
    <cfRule type="containsText" dxfId="34" priority="55" operator="containsText" text="Labour">
      <formula>NOT(ISERROR(SEARCH("Labour",C142)))</formula>
    </cfRule>
  </conditionalFormatting>
  <conditionalFormatting sqref="Q142:W142">
    <cfRule type="containsText" dxfId="33" priority="40" operator="containsText" text="Family">
      <formula>NOT(ISERROR(SEARCH("Family",Q142)))</formula>
    </cfRule>
    <cfRule type="containsText" dxfId="32" priority="41" operator="containsText" text="Alba">
      <formula>NOT(ISERROR(SEARCH("Alba",Q142)))</formula>
    </cfRule>
    <cfRule type="containsText" dxfId="31" priority="42" operator="containsText" text="Ind">
      <formula>NOT(ISERROR(SEARCH("Ind",Q142)))</formula>
    </cfRule>
    <cfRule type="containsText" dxfId="30" priority="43" operator="containsText" text="Lib Dem">
      <formula>NOT(ISERROR(SEARCH("Lib Dem",Q142)))</formula>
    </cfRule>
    <cfRule type="containsText" dxfId="29" priority="44" operator="containsText" text="Green">
      <formula>NOT(ISERROR(SEARCH("Green",Q142)))</formula>
    </cfRule>
    <cfRule type="containsText" dxfId="28" priority="45" operator="containsText" text="Conservative">
      <formula>NOT(ISERROR(SEARCH("Conservative",Q142)))</formula>
    </cfRule>
    <cfRule type="containsText" dxfId="27" priority="46" operator="containsText" text="SNP">
      <formula>NOT(ISERROR(SEARCH("SNP",Q142)))</formula>
    </cfRule>
    <cfRule type="containsText" dxfId="26" priority="47" operator="containsText" text="Labour">
      <formula>NOT(ISERROR(SEARCH("Labour",Q142)))</formula>
    </cfRule>
  </conditionalFormatting>
  <conditionalFormatting sqref="Q155:AB155">
    <cfRule type="top10" dxfId="25" priority="39" rank="1"/>
  </conditionalFormatting>
  <conditionalFormatting sqref="Q156:AB156">
    <cfRule type="top10" dxfId="24" priority="38" rank="1"/>
  </conditionalFormatting>
  <conditionalFormatting sqref="Q157:AB157">
    <cfRule type="top10" dxfId="23" priority="37" rank="1"/>
  </conditionalFormatting>
  <conditionalFormatting sqref="Q158:AB158">
    <cfRule type="top10" dxfId="22" priority="36" rank="1"/>
  </conditionalFormatting>
  <conditionalFormatting sqref="Q159:AB159">
    <cfRule type="top10" dxfId="21" priority="35" rank="1"/>
  </conditionalFormatting>
  <conditionalFormatting sqref="Q160:AB160">
    <cfRule type="top10" dxfId="20" priority="34" rank="1"/>
  </conditionalFormatting>
  <conditionalFormatting sqref="Q161:AB161">
    <cfRule type="top10" dxfId="19" priority="33" rank="1"/>
  </conditionalFormatting>
  <conditionalFormatting sqref="Q162:AB162">
    <cfRule type="top10" dxfId="18" priority="32" rank="1"/>
  </conditionalFormatting>
  <conditionalFormatting sqref="Q163:AB163">
    <cfRule type="top10" dxfId="17" priority="31" rank="1"/>
  </conditionalFormatting>
  <conditionalFormatting sqref="Q164:AB164">
    <cfRule type="top10" dxfId="16" priority="30" rank="1"/>
  </conditionalFormatting>
  <conditionalFormatting sqref="C154:N154">
    <cfRule type="containsText" dxfId="15" priority="9" operator="containsText" text="Family">
      <formula>NOT(ISERROR(SEARCH("Family",C154)))</formula>
    </cfRule>
    <cfRule type="containsText" dxfId="14" priority="10" operator="containsText" text="Alba">
      <formula>NOT(ISERROR(SEARCH("Alba",C154)))</formula>
    </cfRule>
    <cfRule type="containsText" dxfId="13" priority="11" operator="containsText" text="Ind">
      <formula>NOT(ISERROR(SEARCH("Ind",C154)))</formula>
    </cfRule>
    <cfRule type="containsText" dxfId="12" priority="12" operator="containsText" text="Lib Dem">
      <formula>NOT(ISERROR(SEARCH("Lib Dem",C154)))</formula>
    </cfRule>
    <cfRule type="containsText" dxfId="11" priority="13" operator="containsText" text="Green">
      <formula>NOT(ISERROR(SEARCH("Green",C154)))</formula>
    </cfRule>
    <cfRule type="containsText" dxfId="10" priority="14" operator="containsText" text="Conservative">
      <formula>NOT(ISERROR(SEARCH("Conservative",C154)))</formula>
    </cfRule>
    <cfRule type="containsText" dxfId="9" priority="15" operator="containsText" text="SNP">
      <formula>NOT(ISERROR(SEARCH("SNP",C154)))</formula>
    </cfRule>
    <cfRule type="containsText" dxfId="8" priority="16" operator="containsText" text="Labour">
      <formula>NOT(ISERROR(SEARCH("Labour",C154)))</formula>
    </cfRule>
  </conditionalFormatting>
  <conditionalFormatting sqref="Q154:W154">
    <cfRule type="containsText" dxfId="7" priority="1" operator="containsText" text="Family">
      <formula>NOT(ISERROR(SEARCH("Family",Q154)))</formula>
    </cfRule>
    <cfRule type="containsText" dxfId="6" priority="2" operator="containsText" text="Alba">
      <formula>NOT(ISERROR(SEARCH("Alba",Q154)))</formula>
    </cfRule>
    <cfRule type="containsText" dxfId="5" priority="3" operator="containsText" text="Ind">
      <formula>NOT(ISERROR(SEARCH("Ind",Q154)))</formula>
    </cfRule>
    <cfRule type="containsText" dxfId="4" priority="4" operator="containsText" text="Lib Dem">
      <formula>NOT(ISERROR(SEARCH("Lib Dem",Q154)))</formula>
    </cfRule>
    <cfRule type="containsText" dxfId="3" priority="5" operator="containsText" text="Green">
      <formula>NOT(ISERROR(SEARCH("Green",Q154)))</formula>
    </cfRule>
    <cfRule type="containsText" dxfId="2" priority="6" operator="containsText" text="Conservative">
      <formula>NOT(ISERROR(SEARCH("Conservative",Q154)))</formula>
    </cfRule>
    <cfRule type="containsText" dxfId="1" priority="7" operator="containsText" text="SNP">
      <formula>NOT(ISERROR(SEARCH("SNP",Q154)))</formula>
    </cfRule>
    <cfRule type="containsText" dxfId="0" priority="8" operator="containsText" text="Labour">
      <formula>NOT(ISERROR(SEARCH("Labour",Q154)))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2022-07-08T13:59:27Z</dcterms:modified>
</cp:coreProperties>
</file>